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firstSheet="1" activeTab="1"/>
  </bookViews>
  <sheets>
    <sheet name="RIESGOS Y CONTROLES" sheetId="55" state="hidden" r:id="rId1"/>
    <sheet name="1. RIESGOS SIGNIFICATIVOS" sheetId="63" r:id="rId2"/>
    <sheet name="Hoja2" sheetId="68" state="hidden" r:id="rId3"/>
    <sheet name="2. DISEÑO CONTROL" sheetId="61" r:id="rId4"/>
    <sheet name="3. EJECUCIÓN CONTROL" sheetId="62" r:id="rId5"/>
    <sheet name="4.SOLIDEZ CONTROL" sheetId="70" r:id="rId6"/>
    <sheet name="5. Mapa de Riesgos " sheetId="72" r:id="rId7"/>
    <sheet name="Hoja3" sheetId="74" r:id="rId8"/>
    <sheet name="4- SOLIDEZ CONTROL" sheetId="66" state="hidden" r:id="rId9"/>
    <sheet name="Hoja1" sheetId="67" state="hidden" r:id="rId10"/>
  </sheets>
  <externalReferences>
    <externalReference r:id="rId11"/>
    <externalReference r:id="rId12"/>
  </externalReferences>
  <definedNames>
    <definedName name="_xlnm._FilterDatabase" localSheetId="3" hidden="1">'2. DISEÑO CONTROL'!$B$14:$X$19</definedName>
    <definedName name="_xlnm._FilterDatabase" localSheetId="0" hidden="1">'RIESGOS Y CONTROLES'!$T$1:$T$34</definedName>
    <definedName name="_xlnm.Print_Area" localSheetId="1">'1. RIESGOS SIGNIFICATIVOS'!$A$1:$P$28</definedName>
    <definedName name="_xlnm.Print_Area" localSheetId="3">'2. DISEÑO CONTROL'!$A$5:$X$23</definedName>
    <definedName name="_xlnm.Print_Area" localSheetId="4">'3. EJECUCIÓN CONTROL'!$A$1:$M$23</definedName>
    <definedName name="_xlnm.Print_Area" localSheetId="8">'4- SOLIDEZ CONTROL'!$A$1:$J$23</definedName>
    <definedName name="_xlnm.Print_Area" localSheetId="5">'4.SOLIDEZ CONTROL'!$B$1:$I$22</definedName>
    <definedName name="_xlnm.Print_Area" localSheetId="9">Hoja1!$A$1:$F$6</definedName>
    <definedName name="_xlnm.Print_Area" localSheetId="0">'RIESGOS Y CONTROLES'!$A$1:$V$30</definedName>
    <definedName name="opciondelriesgo">[1]FORMULAS!$K$4:$K$7</definedName>
    <definedName name="probabilidad">[1]FORMULAS!$G$4:$G$8</definedName>
    <definedName name="procesos">[1]FORMULAS!$B$4:$B$21</definedName>
    <definedName name="tipo_de_amenaza">[1]FORMULAS!$E$4:$E$11</definedName>
    <definedName name="tipo_de_riesgos">[2]FORMULAS!$C$4:$C$6</definedName>
    <definedName name="_xlnm.Print_Titles" localSheetId="9">Hoja1!$1:$1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36" i="72" l="1"/>
  <c r="AH36" i="72"/>
  <c r="AF36" i="72"/>
  <c r="AD36" i="72"/>
  <c r="AB36" i="72"/>
  <c r="AI36" i="72" s="1"/>
  <c r="AJ36" i="72" s="1"/>
  <c r="AM36" i="72" s="1"/>
  <c r="AN36" i="72" s="1"/>
  <c r="AO36" i="72" s="1"/>
  <c r="Z36" i="72"/>
  <c r="X36" i="72"/>
  <c r="V36" i="72"/>
  <c r="AL35" i="72"/>
  <c r="AH35" i="72"/>
  <c r="AF35" i="72"/>
  <c r="AD35" i="72"/>
  <c r="AB35" i="72"/>
  <c r="Z35" i="72"/>
  <c r="X35" i="72"/>
  <c r="V35" i="72"/>
  <c r="AI35" i="72" s="1"/>
  <c r="AJ35" i="72" s="1"/>
  <c r="AM35" i="72" s="1"/>
  <c r="AN35" i="72" s="1"/>
  <c r="AO35" i="72" s="1"/>
  <c r="AL34" i="72"/>
  <c r="AI34" i="72"/>
  <c r="AJ34" i="72" s="1"/>
  <c r="AM34" i="72" s="1"/>
  <c r="AN34" i="72" s="1"/>
  <c r="AO34" i="72" s="1"/>
  <c r="AH34" i="72"/>
  <c r="AF34" i="72"/>
  <c r="AD34" i="72"/>
  <c r="AB34" i="72"/>
  <c r="Z34" i="72"/>
  <c r="X34" i="72"/>
  <c r="V34" i="72"/>
  <c r="AZ33" i="72"/>
  <c r="AY33" i="72"/>
  <c r="AL33" i="72"/>
  <c r="AH33" i="72"/>
  <c r="AF33" i="72"/>
  <c r="AD33" i="72"/>
  <c r="AB33" i="72"/>
  <c r="Z33" i="72"/>
  <c r="X33" i="72"/>
  <c r="AI33" i="72" s="1"/>
  <c r="AJ33" i="72" s="1"/>
  <c r="AM33" i="72" s="1"/>
  <c r="AN33" i="72" s="1"/>
  <c r="AO33" i="72" s="1"/>
  <c r="V33" i="72"/>
  <c r="P33" i="72"/>
  <c r="Q33" i="72" s="1"/>
  <c r="M33" i="72"/>
  <c r="AL32" i="72"/>
  <c r="AH32" i="72"/>
  <c r="AF32" i="72"/>
  <c r="AD32" i="72"/>
  <c r="AB32" i="72"/>
  <c r="Z32" i="72"/>
  <c r="X32" i="72"/>
  <c r="AI32" i="72" s="1"/>
  <c r="AJ32" i="72" s="1"/>
  <c r="AM32" i="72" s="1"/>
  <c r="AN32" i="72" s="1"/>
  <c r="AO32" i="72" s="1"/>
  <c r="V32" i="72"/>
  <c r="AL31" i="72"/>
  <c r="AH31" i="72"/>
  <c r="AF31" i="72"/>
  <c r="AD31" i="72"/>
  <c r="AB31" i="72"/>
  <c r="Z31" i="72"/>
  <c r="X31" i="72"/>
  <c r="V31" i="72"/>
  <c r="AI31" i="72" s="1"/>
  <c r="AJ31" i="72" s="1"/>
  <c r="AM31" i="72" s="1"/>
  <c r="AN31" i="72" s="1"/>
  <c r="AO31" i="72" s="1"/>
  <c r="AL30" i="72"/>
  <c r="AH30" i="72"/>
  <c r="AF30" i="72"/>
  <c r="AI30" i="72" s="1"/>
  <c r="AJ30" i="72" s="1"/>
  <c r="AM30" i="72" s="1"/>
  <c r="AN30" i="72" s="1"/>
  <c r="AO30" i="72" s="1"/>
  <c r="AD30" i="72"/>
  <c r="AB30" i="72"/>
  <c r="Z30" i="72"/>
  <c r="X30" i="72"/>
  <c r="V30" i="72"/>
  <c r="AZ29" i="72"/>
  <c r="AY29" i="72"/>
  <c r="AL29" i="72"/>
  <c r="AH29" i="72"/>
  <c r="AF29" i="72"/>
  <c r="AD29" i="72"/>
  <c r="AB29" i="72"/>
  <c r="Z29" i="72"/>
  <c r="X29" i="72"/>
  <c r="AI29" i="72" s="1"/>
  <c r="AJ29" i="72" s="1"/>
  <c r="AM29" i="72" s="1"/>
  <c r="AN29" i="72" s="1"/>
  <c r="AO29" i="72" s="1"/>
  <c r="AP29" i="72" s="1"/>
  <c r="AQ29" i="72" s="1"/>
  <c r="AT29" i="72" s="1"/>
  <c r="V29" i="72"/>
  <c r="Q29" i="72"/>
  <c r="P29" i="72"/>
  <c r="M29" i="72"/>
  <c r="AL28" i="72"/>
  <c r="AH28" i="72"/>
  <c r="AF28" i="72"/>
  <c r="AD28" i="72"/>
  <c r="AB28" i="72"/>
  <c r="Z28" i="72"/>
  <c r="X28" i="72"/>
  <c r="AI28" i="72" s="1"/>
  <c r="AJ28" i="72" s="1"/>
  <c r="AM28" i="72" s="1"/>
  <c r="AN28" i="72" s="1"/>
  <c r="AO28" i="72" s="1"/>
  <c r="V28" i="72"/>
  <c r="AL27" i="72"/>
  <c r="AH27" i="72"/>
  <c r="AF27" i="72"/>
  <c r="AD27" i="72"/>
  <c r="AB27" i="72"/>
  <c r="Z27" i="72"/>
  <c r="X27" i="72"/>
  <c r="V27" i="72"/>
  <c r="AI27" i="72" s="1"/>
  <c r="AJ27" i="72" s="1"/>
  <c r="AM27" i="72" s="1"/>
  <c r="AN27" i="72" s="1"/>
  <c r="AO27" i="72" s="1"/>
  <c r="AL26" i="72"/>
  <c r="AH26" i="72"/>
  <c r="AF26" i="72"/>
  <c r="AD26" i="72"/>
  <c r="AB26" i="72"/>
  <c r="Z26" i="72"/>
  <c r="X26" i="72"/>
  <c r="AI26" i="72" s="1"/>
  <c r="AJ26" i="72" s="1"/>
  <c r="AM26" i="72" s="1"/>
  <c r="AN26" i="72" s="1"/>
  <c r="AO26" i="72" s="1"/>
  <c r="V26" i="72"/>
  <c r="AZ25" i="72"/>
  <c r="AY25" i="72"/>
  <c r="AL25" i="72"/>
  <c r="AI25" i="72"/>
  <c r="AJ25" i="72" s="1"/>
  <c r="AM25" i="72" s="1"/>
  <c r="AN25" i="72" s="1"/>
  <c r="AO25" i="72" s="1"/>
  <c r="AH25" i="72"/>
  <c r="AF25" i="72"/>
  <c r="AD25" i="72"/>
  <c r="AB25" i="72"/>
  <c r="Z25" i="72"/>
  <c r="X25" i="72"/>
  <c r="V25" i="72"/>
  <c r="Q25" i="72"/>
  <c r="P25" i="72"/>
  <c r="M25" i="72"/>
  <c r="AL24" i="72"/>
  <c r="AI24" i="72"/>
  <c r="AJ24" i="72" s="1"/>
  <c r="AM24" i="72" s="1"/>
  <c r="AN24" i="72" s="1"/>
  <c r="AO24" i="72" s="1"/>
  <c r="AH24" i="72"/>
  <c r="AF24" i="72"/>
  <c r="AD24" i="72"/>
  <c r="AB24" i="72"/>
  <c r="Z24" i="72"/>
  <c r="X24" i="72"/>
  <c r="V24" i="72"/>
  <c r="AL23" i="72"/>
  <c r="AH23" i="72"/>
  <c r="AF23" i="72"/>
  <c r="AD23" i="72"/>
  <c r="AB23" i="72"/>
  <c r="Z23" i="72"/>
  <c r="X23" i="72"/>
  <c r="V23" i="72"/>
  <c r="AI23" i="72" s="1"/>
  <c r="AJ23" i="72" s="1"/>
  <c r="AM23" i="72" s="1"/>
  <c r="AN23" i="72" s="1"/>
  <c r="AO23" i="72" s="1"/>
  <c r="AL22" i="72"/>
  <c r="AH22" i="72"/>
  <c r="AF22" i="72"/>
  <c r="AD22" i="72"/>
  <c r="AB22" i="72"/>
  <c r="Z22" i="72"/>
  <c r="X22" i="72"/>
  <c r="AI22" i="72" s="1"/>
  <c r="AJ22" i="72" s="1"/>
  <c r="AM22" i="72" s="1"/>
  <c r="AN22" i="72" s="1"/>
  <c r="AO22" i="72" s="1"/>
  <c r="V22" i="72"/>
  <c r="AZ21" i="72"/>
  <c r="AY21" i="72"/>
  <c r="AL21" i="72"/>
  <c r="AH21" i="72"/>
  <c r="AF21" i="72"/>
  <c r="AD21" i="72"/>
  <c r="AB21" i="72"/>
  <c r="Z21" i="72"/>
  <c r="X21" i="72"/>
  <c r="AI21" i="72" s="1"/>
  <c r="AJ21" i="72" s="1"/>
  <c r="AM21" i="72" s="1"/>
  <c r="AN21" i="72" s="1"/>
  <c r="AO21" i="72" s="1"/>
  <c r="AP21" i="72" s="1"/>
  <c r="AQ21" i="72" s="1"/>
  <c r="AT21" i="72" s="1"/>
  <c r="V21" i="72"/>
  <c r="Q21" i="72"/>
  <c r="P21" i="72"/>
  <c r="M21" i="72"/>
  <c r="AL20" i="72"/>
  <c r="AH20" i="72"/>
  <c r="AF20" i="72"/>
  <c r="AD20" i="72"/>
  <c r="AB20" i="72"/>
  <c r="Z20" i="72"/>
  <c r="X20" i="72"/>
  <c r="AI20" i="72" s="1"/>
  <c r="AJ20" i="72" s="1"/>
  <c r="AM20" i="72" s="1"/>
  <c r="AN20" i="72" s="1"/>
  <c r="AO20" i="72" s="1"/>
  <c r="V20" i="72"/>
  <c r="AL19" i="72"/>
  <c r="AH19" i="72"/>
  <c r="AF19" i="72"/>
  <c r="AD19" i="72"/>
  <c r="AB19" i="72"/>
  <c r="Z19" i="72"/>
  <c r="X19" i="72"/>
  <c r="V19" i="72"/>
  <c r="AI19" i="72" s="1"/>
  <c r="AJ19" i="72" s="1"/>
  <c r="AM19" i="72" s="1"/>
  <c r="AN19" i="72" s="1"/>
  <c r="AO19" i="72" s="1"/>
  <c r="AL18" i="72"/>
  <c r="AI18" i="72"/>
  <c r="AJ18" i="72" s="1"/>
  <c r="AM18" i="72" s="1"/>
  <c r="AN18" i="72" s="1"/>
  <c r="AO18" i="72" s="1"/>
  <c r="AH18" i="72"/>
  <c r="AF18" i="72"/>
  <c r="AD18" i="72"/>
  <c r="AB18" i="72"/>
  <c r="Z18" i="72"/>
  <c r="X18" i="72"/>
  <c r="V18" i="72"/>
  <c r="AZ17" i="72"/>
  <c r="AY17" i="72"/>
  <c r="AL17" i="72"/>
  <c r="AH17" i="72"/>
  <c r="AF17" i="72"/>
  <c r="AD17" i="72"/>
  <c r="AB17" i="72"/>
  <c r="AI17" i="72" s="1"/>
  <c r="AJ17" i="72" s="1"/>
  <c r="AM17" i="72" s="1"/>
  <c r="AN17" i="72" s="1"/>
  <c r="AO17" i="72" s="1"/>
  <c r="AP17" i="72" s="1"/>
  <c r="AQ17" i="72" s="1"/>
  <c r="AT17" i="72" s="1"/>
  <c r="Z17" i="72"/>
  <c r="X17" i="72"/>
  <c r="V17" i="72"/>
  <c r="Q17" i="72"/>
  <c r="P17" i="72"/>
  <c r="M17" i="72"/>
  <c r="AL16" i="72"/>
  <c r="AH16" i="72"/>
  <c r="AF16" i="72"/>
  <c r="AD16" i="72"/>
  <c r="AB16" i="72"/>
  <c r="AI16" i="72" s="1"/>
  <c r="AJ16" i="72" s="1"/>
  <c r="AM16" i="72" s="1"/>
  <c r="AN16" i="72" s="1"/>
  <c r="AO16" i="72" s="1"/>
  <c r="Z16" i="72"/>
  <c r="X16" i="72"/>
  <c r="V16" i="72"/>
  <c r="AZ15" i="72"/>
  <c r="AY15" i="72"/>
  <c r="AL15" i="72"/>
  <c r="AI15" i="72"/>
  <c r="AJ15" i="72" s="1"/>
  <c r="AM15" i="72" s="1"/>
  <c r="AN15" i="72" s="1"/>
  <c r="AO15" i="72" s="1"/>
  <c r="AH15" i="72"/>
  <c r="AF15" i="72"/>
  <c r="AD15" i="72"/>
  <c r="AB15" i="72"/>
  <c r="Z15" i="72"/>
  <c r="X15" i="72"/>
  <c r="V15" i="72"/>
  <c r="Q15" i="72"/>
  <c r="P15" i="72"/>
  <c r="M15" i="72"/>
  <c r="AL14" i="72"/>
  <c r="AI14" i="72"/>
  <c r="AJ14" i="72" s="1"/>
  <c r="AM14" i="72" s="1"/>
  <c r="AN14" i="72" s="1"/>
  <c r="AO14" i="72" s="1"/>
  <c r="AH14" i="72"/>
  <c r="AF14" i="72"/>
  <c r="AD14" i="72"/>
  <c r="AB14" i="72"/>
  <c r="Z14" i="72"/>
  <c r="X14" i="72"/>
  <c r="V14" i="72"/>
  <c r="AZ13" i="72"/>
  <c r="AY13" i="72"/>
  <c r="AL13" i="72"/>
  <c r="AH13" i="72"/>
  <c r="AF13" i="72"/>
  <c r="AD13" i="72"/>
  <c r="AB13" i="72"/>
  <c r="AI13" i="72" s="1"/>
  <c r="AJ13" i="72" s="1"/>
  <c r="AM13" i="72" s="1"/>
  <c r="AN13" i="72" s="1"/>
  <c r="AO13" i="72" s="1"/>
  <c r="AP13" i="72" s="1"/>
  <c r="AQ13" i="72" s="1"/>
  <c r="AT13" i="72" s="1"/>
  <c r="Z13" i="72"/>
  <c r="X13" i="72"/>
  <c r="V13" i="72"/>
  <c r="Q13" i="72"/>
  <c r="P13" i="72"/>
  <c r="M13" i="72"/>
  <c r="AL12" i="72"/>
  <c r="AH12" i="72"/>
  <c r="AF12" i="72"/>
  <c r="AD12" i="72"/>
  <c r="AB12" i="72"/>
  <c r="AI12" i="72" s="1"/>
  <c r="AJ12" i="72" s="1"/>
  <c r="AM12" i="72" s="1"/>
  <c r="AN12" i="72" s="1"/>
  <c r="AO12" i="72" s="1"/>
  <c r="Z12" i="72"/>
  <c r="X12" i="72"/>
  <c r="V12" i="72"/>
  <c r="AZ11" i="72"/>
  <c r="AY11" i="72"/>
  <c r="AL11" i="72"/>
  <c r="AI11" i="72"/>
  <c r="AJ11" i="72" s="1"/>
  <c r="AM11" i="72" s="1"/>
  <c r="AN11" i="72" s="1"/>
  <c r="AO11" i="72" s="1"/>
  <c r="AH11" i="72"/>
  <c r="AF11" i="72"/>
  <c r="AD11" i="72"/>
  <c r="AB11" i="72"/>
  <c r="Z11" i="72"/>
  <c r="X11" i="72"/>
  <c r="V11" i="72"/>
  <c r="Q11" i="72"/>
  <c r="P11" i="72"/>
  <c r="M11" i="72"/>
  <c r="AR3" i="72"/>
  <c r="AR2" i="72"/>
  <c r="U2" i="72"/>
  <c r="AP15" i="72" l="1"/>
  <c r="AQ15" i="72" s="1"/>
  <c r="AT15" i="72" s="1"/>
  <c r="AV15" i="72" s="1"/>
  <c r="AP25" i="72"/>
  <c r="AQ25" i="72" s="1"/>
  <c r="AT25" i="72" s="1"/>
  <c r="AV17" i="72"/>
  <c r="AU17" i="72"/>
  <c r="AU29" i="72"/>
  <c r="AV29" i="72"/>
  <c r="AV25" i="72"/>
  <c r="AU25" i="72"/>
  <c r="AP11" i="72"/>
  <c r="AQ11" i="72" s="1"/>
  <c r="AT11" i="72" s="1"/>
  <c r="AV21" i="72"/>
  <c r="AU21" i="72"/>
  <c r="AP33" i="72"/>
  <c r="AQ33" i="72" s="1"/>
  <c r="AT33" i="72" s="1"/>
  <c r="AV13" i="72"/>
  <c r="AU13" i="72"/>
  <c r="AU15" i="72" l="1"/>
  <c r="AV11" i="72"/>
  <c r="AU11" i="72"/>
  <c r="AV33" i="72"/>
  <c r="AU33" i="72"/>
  <c r="C18" i="61" l="1"/>
  <c r="S15" i="61" l="1"/>
  <c r="G16" i="61" l="1"/>
  <c r="I16" i="61"/>
  <c r="K16" i="61"/>
  <c r="M16" i="61"/>
  <c r="O16" i="61"/>
  <c r="Q16" i="61"/>
  <c r="T16" i="61" l="1"/>
  <c r="Q15" i="61" l="1"/>
  <c r="O15" i="61"/>
  <c r="M15" i="61"/>
  <c r="K15" i="61"/>
  <c r="I15" i="61"/>
  <c r="G15" i="61"/>
  <c r="T15" i="61" l="1"/>
  <c r="C18" i="62"/>
  <c r="C16" i="61"/>
  <c r="C17" i="61"/>
  <c r="I9" i="66" l="1"/>
  <c r="C9" i="66"/>
  <c r="C8" i="66"/>
  <c r="C7" i="66"/>
  <c r="B10" i="66"/>
  <c r="D12" i="66"/>
  <c r="C12" i="66"/>
  <c r="B12" i="66"/>
  <c r="B12" i="62"/>
  <c r="B13" i="61"/>
  <c r="C15" i="61"/>
  <c r="T8" i="55" l="1"/>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Q23" i="55" s="1"/>
  <c r="P23" i="55"/>
  <c r="R23" i="55"/>
  <c r="S23" i="55"/>
  <c r="E23" i="55"/>
  <c r="K23" i="55" l="1"/>
  <c r="T23" i="55"/>
  <c r="N23" i="55"/>
</calcChain>
</file>

<file path=xl/comments1.xml><?xml version="1.0" encoding="utf-8"?>
<comments xmlns="http://schemas.openxmlformats.org/spreadsheetml/2006/main">
  <authors>
    <author>Andrea del Pilar Zambrano Barrios</author>
    <author>Natalia Norato Mora</author>
  </authors>
  <commentList>
    <comment ref="C16" authorId="0" shapeId="0">
      <text>
        <r>
          <rPr>
            <sz val="9"/>
            <color indexed="81"/>
            <rFont val="Tahoma"/>
            <family val="2"/>
          </rPr>
          <t>Transcribir el riesgo que se encuentra en la ultima versión del mapa de riesgos del proceso aprobado</t>
        </r>
      </text>
    </comment>
    <comment ref="D27" authorId="1" shapeId="0">
      <text>
        <r>
          <rPr>
            <sz val="9"/>
            <color indexed="81"/>
            <rFont val="Tahoma"/>
            <family val="2"/>
          </rPr>
          <t xml:space="preserve">Transcribir la zona de riesgo residual
</t>
        </r>
      </text>
    </comment>
  </commentList>
</comments>
</file>

<file path=xl/sharedStrings.xml><?xml version="1.0" encoding="utf-8"?>
<sst xmlns="http://schemas.openxmlformats.org/spreadsheetml/2006/main" count="693" uniqueCount="381">
  <si>
    <t>No</t>
  </si>
  <si>
    <t>RESUMEN RIESGO Y CONTROL</t>
  </si>
  <si>
    <t>RIESGO</t>
  </si>
  <si>
    <t>CONTROL</t>
  </si>
  <si>
    <t>CONOCE LA POLÍTICA DE RIESGOS</t>
  </si>
  <si>
    <t>PROCESO</t>
  </si>
  <si>
    <t>No 
DE RIESGOS IDENTIFICADOS</t>
  </si>
  <si>
    <t>NIVEL EXPOSICIÓN</t>
  </si>
  <si>
    <t xml:space="preserve">No DE RIESGOS EVALUADOS - CEM </t>
  </si>
  <si>
    <t xml:space="preserve">PORCENTAJE  EVALUACIÓN </t>
  </si>
  <si>
    <t>CONTROLES  IDENTIFICADOS</t>
  </si>
  <si>
    <t>CONTROLES EVALUADOS</t>
  </si>
  <si>
    <t>PORCENTAJES  EVALUACION</t>
  </si>
  <si>
    <t>EFICACIA</t>
  </si>
  <si>
    <t>EFICIENCIA</t>
  </si>
  <si>
    <t>CUMPLE</t>
  </si>
  <si>
    <t>E</t>
  </si>
  <si>
    <t>A</t>
  </si>
  <si>
    <t>M</t>
  </si>
  <si>
    <t>B</t>
  </si>
  <si>
    <t>SI</t>
  </si>
  <si>
    <t>NO</t>
  </si>
  <si>
    <t xml:space="preserve">SIRVE </t>
  </si>
  <si>
    <t xml:space="preserve"> NO SIRVE</t>
  </si>
  <si>
    <t>Direccionamiento Estratégico e Innovación  (DESI)</t>
  </si>
  <si>
    <t>S</t>
  </si>
  <si>
    <t>Atención a Partes Interesadas y Comunicaciones  (APIC)</t>
  </si>
  <si>
    <t>Estrategia y Gobierno de TI  (EGTI)</t>
  </si>
  <si>
    <t>N</t>
  </si>
  <si>
    <t>Planificación de la Intervención Vial (PIV)</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</si>
  <si>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</si>
  <si>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</si>
  <si>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</si>
  <si>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</si>
  <si>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</si>
  <si>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</si>
  <si>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</si>
  <si>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</si>
  <si>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</si>
  <si>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</si>
  <si>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</si>
  <si>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</si>
  <si>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 xml:space="preserve">TOTAL </t>
  </si>
  <si>
    <t>Si</t>
  </si>
  <si>
    <t>Gestión</t>
  </si>
  <si>
    <t>Corrupción</t>
  </si>
  <si>
    <t>Debe revisarse la redacción del riesgo</t>
  </si>
  <si>
    <t>Debe revisarse la causa porque no guarda relación con el riesgo</t>
  </si>
  <si>
    <t>Seguridad Digital</t>
  </si>
  <si>
    <t>Debe revisarse el control</t>
  </si>
  <si>
    <t>Debe revisarse la causa porque no guarda relación con el control</t>
  </si>
  <si>
    <t>FORMATO EVALUACIÓN DE LOS CONTROLES DE RIESGOS POR PROCESO</t>
  </si>
  <si>
    <t>CÓDIGO: CEM-FM-011</t>
  </si>
  <si>
    <t>VERSIÓN: 1</t>
  </si>
  <si>
    <t>FECHA DE APLICACIÓN:  NOVIEMBRE DE 2019</t>
  </si>
  <si>
    <t>HOJA 1 - EVALUACIÓN DE RIESGOS IDENTIFICADOS</t>
  </si>
  <si>
    <t>PROCESO:</t>
  </si>
  <si>
    <t>GESTIÓN JURÍDICA</t>
  </si>
  <si>
    <t>OBJETIVO DEL PROCESO:</t>
  </si>
  <si>
    <t>Representar, asesorar y prestar apoyo a la UAERMV de manera oportuna y eficaz en aspectos legales, de defensa jurídica y del daño antijurídico enmarcado en cumplimento de las normas legales vigentes.</t>
  </si>
  <si>
    <t>DEL MAPA DE RIESGOS</t>
  </si>
  <si>
    <t>ANALISIS OCI</t>
  </si>
  <si>
    <t>OBSERVACIONES Y RECOMENDACIONES</t>
  </si>
  <si>
    <r>
      <t xml:space="preserve">RIESGO
</t>
    </r>
    <r>
      <rPr>
        <i/>
        <sz val="12"/>
        <rFont val="Arial"/>
        <family val="2"/>
      </rPr>
      <t>¿Qué puede suceder?</t>
    </r>
  </si>
  <si>
    <t>DESCRIPCIÓN DEL RIESGO</t>
  </si>
  <si>
    <r>
      <t xml:space="preserve">TIPO
</t>
    </r>
    <r>
      <rPr>
        <sz val="6"/>
        <rFont val="Arial"/>
        <family val="2"/>
      </rPr>
      <t>(SELECCIONE UNA OPCIÓN)</t>
    </r>
  </si>
  <si>
    <r>
      <t xml:space="preserve">CAUSA 
</t>
    </r>
    <r>
      <rPr>
        <i/>
        <sz val="12"/>
        <rFont val="Arial"/>
        <family val="2"/>
      </rPr>
      <t>¿Cómo puede suceder?</t>
    </r>
  </si>
  <si>
    <r>
      <t xml:space="preserve">CONTROL
</t>
    </r>
    <r>
      <rPr>
        <i/>
        <sz val="12"/>
        <rFont val="Arial"/>
        <family val="2"/>
      </rPr>
      <t>¿Elimina o Mitiga la causa?</t>
    </r>
  </si>
  <si>
    <r>
      <rPr>
        <b/>
        <sz val="12"/>
        <color theme="1"/>
        <rFont val="Arial"/>
        <family val="2"/>
      </rPr>
      <t>RIESGO-OBJETIVO</t>
    </r>
    <r>
      <rPr>
        <sz val="12"/>
        <color theme="1"/>
        <rFont val="Arial"/>
        <family val="2"/>
      </rPr>
      <t xml:space="preserve">
¿El RIESGO puede llegar a afectar el cumplimiento del OBJETIVO del proceso?
</t>
    </r>
    <r>
      <rPr>
        <sz val="6"/>
        <color theme="1"/>
        <rFont val="Arial"/>
        <family val="2"/>
      </rPr>
      <t xml:space="preserve">
(SELECCIONE UNA OPCIÓN)</t>
    </r>
  </si>
  <si>
    <r>
      <rPr>
        <b/>
        <sz val="12"/>
        <color theme="1"/>
        <rFont val="Arial"/>
        <family val="2"/>
      </rPr>
      <t>CONTROL-CAUSA</t>
    </r>
    <r>
      <rPr>
        <sz val="12"/>
        <color theme="1"/>
        <rFont val="Arial"/>
        <family val="2"/>
      </rPr>
      <t xml:space="preserve">
¿El CONTROL mitiga o elimina la CAUSA identificada?
</t>
    </r>
    <r>
      <rPr>
        <sz val="6"/>
        <color theme="1"/>
        <rFont val="Arial"/>
        <family val="2"/>
      </rPr>
      <t>(SELECCIONE UNA OPCIÓN)</t>
    </r>
  </si>
  <si>
    <t>INADECUADO SEGUIMIENTO PROCESAL DE LOS EXPEDIENTES JUDICIALES.</t>
  </si>
  <si>
    <t>Inadecuado manejo en la revision de los procesos judiciales por el abogado a cargo y/o  Inadecuado manejo de los controles existentes por parte del Jefe de la Oficina Juridica o su delegado.</t>
  </si>
  <si>
    <t xml:space="preserve">Deficiencias en los controles y seguimiento a los procesos </t>
  </si>
  <si>
    <t>El profesional especializado grado 222-05 de Control Interno Disciplinario cuenta con una base de datos que se alimenta permanentemente, en el que se relacionan la totalidad de los procesos disciplinarios y sus términos y etapas, con la cual hace seguimiento de cada uno de los procesos, así como el registro de los mismos en el  Sistema de Informacion Disciplinaria - SID, en los que se presentan alertas de tiempos de las actuaciones disciplinarias. En caso de evidenciarse próximos tiempos de vencimiento se genera una alerta y se dan las instrucciones para la implementación de la actuación disciplinaria.</t>
  </si>
  <si>
    <r>
      <t xml:space="preserve">1. EL riesgo puede llegar a afectar el cumplimiento del objetivo.  </t>
    </r>
    <r>
      <rPr>
        <sz val="14"/>
        <color theme="1"/>
        <rFont val="Arial"/>
        <family val="2"/>
      </rPr>
      <t>SI</t>
    </r>
    <r>
      <rPr>
        <b/>
        <sz val="14"/>
        <color theme="1"/>
        <rFont val="Arial"/>
        <family val="2"/>
      </rPr>
      <t xml:space="preserve">
2. El control mitiga la causa. SI
</t>
    </r>
    <r>
      <rPr>
        <b/>
        <sz val="14"/>
        <color rgb="FF7030A0"/>
        <rFont val="Arial"/>
        <family val="2"/>
      </rPr>
      <t>RECOMENDACIONES</t>
    </r>
    <r>
      <rPr>
        <b/>
        <sz val="14"/>
        <color theme="1"/>
        <rFont val="Arial"/>
        <family val="2"/>
      </rPr>
      <t xml:space="preserve">
 </t>
    </r>
    <r>
      <rPr>
        <sz val="14"/>
        <color theme="1"/>
        <rFont val="Arial"/>
        <family val="2"/>
      </rPr>
      <t xml:space="preserve">Mejorar la REDACCIÓN del riesgo para que contenga los elementos del Manual Política de Administración del Riesgo de la Entidad en lo que atañe a riesgos de corrupción:
 " Para los riesgos de corrupción la descripción del riesgo debe concurrir con los componentes de su definición, así:
Acción u omisión + uso del poder + desviación de la gestión de lo público + el beneficio privado". 
Estos elementos deben ser explícitos, los elementos no se encuentran en la descripción de este riesgo. </t>
    </r>
    <r>
      <rPr>
        <b/>
        <sz val="14"/>
        <color theme="1"/>
        <rFont val="Arial"/>
        <family val="2"/>
      </rPr>
      <t xml:space="preserve">
</t>
    </r>
  </si>
  <si>
    <t xml:space="preserve">INAPROPIADA UNIFICACION  DE CRITERIOS EN LA EXPEDICION DE CONCEPTOS JURIDICOS </t>
  </si>
  <si>
    <t>Omisión en la ejecución de las actuaciones disciplinarias</t>
  </si>
  <si>
    <t>La Secretaria General y el profesional especializado grado 222-05 de Control Interno Disciplinario, realizan verificación periodica de la implementación de las acciones disciplinarias mediante el desarrollo de reuniones de seguimiento.</t>
  </si>
  <si>
    <t xml:space="preserve">1. EL riesgo puede llegar a afectar el cumplimiento del objetivo.  SI
2. El control mitiga la causa. SI
</t>
  </si>
  <si>
    <t>PROCESOS JUDICIALES Y ADMINISTRATIVOS  TRAMITADOS SIN EL DIRECCIONAMIENTO DE LA OFICINA ASESORA JURIDICA .</t>
  </si>
  <si>
    <t>Ausencia de seguridad de acceso a la base de datos que contiene la informacion de los procesos vigentes.</t>
  </si>
  <si>
    <t>El profesional especializado de Control Interno realiza al iniciar la vigencia el aseguramiento de la base de datos del proceso con contraseñas para apertura y modificación de datos, y las cambia de forma periodica con el fin de mantener un control efectivo frente a la información consignada en la misma y la confidencialidad de los datos y registros. En caso de evidenciarse fallas en los registros de información o infiltraciones a la misma, se procede a verificar contra la información registrada en el Sistema de Información Disciplinria y restablecer copias de seguridad.</t>
  </si>
  <si>
    <r>
      <t xml:space="preserve">1. EL riesgo puede llegar a afectar el cumplimiento del objetivo.  SI
2. El control mitiga la causa. SI
</t>
    </r>
    <r>
      <rPr>
        <b/>
        <sz val="14"/>
        <color rgb="FF7030A0"/>
        <rFont val="Arial"/>
        <family val="2"/>
      </rPr>
      <t>RECOMENDACIONES</t>
    </r>
    <r>
      <rPr>
        <b/>
        <sz val="14"/>
        <color theme="1"/>
        <rFont val="Arial"/>
        <family val="2"/>
      </rPr>
      <t xml:space="preserve">
</t>
    </r>
    <r>
      <rPr>
        <sz val="14"/>
        <color theme="1"/>
        <rFont val="Arial"/>
        <family val="2"/>
      </rPr>
      <t xml:space="preserve">Revisar si el riesgo puede derivar en un riesgo de corrupción, dado que es plausible que se presente una desviación de poder en lo que atañe a la pérdida de información, con lo que se configuraría al menos uno de los elementos de la tipología de los riesgos de corrupción. </t>
    </r>
  </si>
  <si>
    <t>DOCUMENTACION INCOMPLETA EN EL EXPEDIENTE JUDICIAL</t>
  </si>
  <si>
    <t>Inadecuado control por parte de la OAJ  en la organización documental en el expediente judical y desconocimiento de los apoderados de  la importancia del mantenimiento y conservación de la información generada en el expediente.</t>
  </si>
  <si>
    <t xml:space="preserve">1. EL riesgo puede llegar a afectar el cumplimiento del objetivo.  SI
2. El control mitiga la causa. SI
</t>
  </si>
  <si>
    <t>CONCLUSION:</t>
  </si>
  <si>
    <t>PRUEBA DE RECORRIDO EFECTUADA EN:</t>
  </si>
  <si>
    <t xml:space="preserve">Evaluador OCI: </t>
  </si>
  <si>
    <t xml:space="preserve">Cargo o Rol: </t>
  </si>
  <si>
    <t>Asignado</t>
  </si>
  <si>
    <t>Adecuado</t>
  </si>
  <si>
    <t>Oportuna</t>
  </si>
  <si>
    <t>Prevenir</t>
  </si>
  <si>
    <t>Se investigan y resuelven oportunamente</t>
  </si>
  <si>
    <t>Completa</t>
  </si>
  <si>
    <t>Confiable</t>
  </si>
  <si>
    <t>Débil</t>
  </si>
  <si>
    <t>No asignado</t>
  </si>
  <si>
    <t>Inadecuado</t>
  </si>
  <si>
    <t>Inoportuna</t>
  </si>
  <si>
    <t>Detectar</t>
  </si>
  <si>
    <t>No se investigan y resuelven oportunamente</t>
  </si>
  <si>
    <t xml:space="preserve">Incompleta </t>
  </si>
  <si>
    <t>No confiable</t>
  </si>
  <si>
    <t>Moderado</t>
  </si>
  <si>
    <t>No es un control</t>
  </si>
  <si>
    <t>No existe</t>
  </si>
  <si>
    <t>Fuerte</t>
  </si>
  <si>
    <t>HOJA 2 - EVALUACIÓN DEL DISEÑO DEL CONTROL</t>
  </si>
  <si>
    <t>ANÁLISIS OCI - EVALUACIÓN DEL DISEÑO  DEL CONTROL REDACTADO EN EL FORMATO DE MONITOREO</t>
  </si>
  <si>
    <t>TIPO</t>
  </si>
  <si>
    <r>
      <t xml:space="preserve">CAUSA 
</t>
    </r>
    <r>
      <rPr>
        <i/>
        <sz val="14"/>
        <rFont val="Arial"/>
        <family val="2"/>
      </rPr>
      <t>¿Cómo puede suceder?</t>
    </r>
  </si>
  <si>
    <r>
      <t xml:space="preserve">CONTROL
</t>
    </r>
    <r>
      <rPr>
        <i/>
        <sz val="14"/>
        <rFont val="Arial"/>
        <family val="2"/>
      </rPr>
      <t>¿Elimina o Mitiga la causa?</t>
    </r>
  </si>
  <si>
    <r>
      <t xml:space="preserve">RESPONSABLE
</t>
    </r>
    <r>
      <rPr>
        <sz val="14"/>
        <rFont val="Arial"/>
        <family val="2"/>
      </rPr>
      <t>¿La persona asignada  tiene competencia y conocimiento para ejecutar el control?
(SELECCIONE UNA OPCIÓN)</t>
    </r>
  </si>
  <si>
    <t>CALIFICACION</t>
  </si>
  <si>
    <r>
      <t xml:space="preserve">AUTORIDAD 
</t>
    </r>
    <r>
      <rPr>
        <sz val="14"/>
        <rFont val="Arial"/>
        <family val="2"/>
      </rPr>
      <t>Sus responsabilidades deben estar segregadas  o redistribuidas entre varios individuos
(SELECCIONE UNA OPCIÓN)</t>
    </r>
  </si>
  <si>
    <r>
      <t xml:space="preserve">OPORTUNIDAD
</t>
    </r>
    <r>
      <rPr>
        <sz val="14"/>
        <rFont val="Arial"/>
        <family val="2"/>
      </rPr>
      <t>Periodicidad específica para su realización, que debe se consistente y oportuna para mitigar el riesgo (previene o detecta antes de …)
(SELECCIONE UNA OPCIÓN)</t>
    </r>
  </si>
  <si>
    <r>
      <t xml:space="preserve">PROPÓSITO
</t>
    </r>
    <r>
      <rPr>
        <sz val="14"/>
        <rFont val="Arial"/>
        <family val="2"/>
      </rPr>
      <t>¿Es o no es un control?
El control  debe indicar para qué se realiza(verificar, validar, comparar, revisar, cotejar, conciliar, etc…)
(SELECCIONE UNA OPCIÓN)</t>
    </r>
  </si>
  <si>
    <r>
      <t xml:space="preserve">FUENTE DE INFORMACIÓN
</t>
    </r>
    <r>
      <rPr>
        <sz val="14"/>
        <rFont val="Arial"/>
        <family val="2"/>
      </rPr>
      <t>¿La fuente de información que se utiliza en el desarrollo del control, es información confiable que permita mitigar el riesgo?
(SELECCIONE UNA OPCIÓN)</t>
    </r>
  </si>
  <si>
    <r>
      <t xml:space="preserve">OBSERVACIONES DESVIACIONES O DIFERENCIAS
</t>
    </r>
    <r>
      <rPr>
        <sz val="14"/>
        <rFont val="Arial"/>
        <family val="2"/>
      </rPr>
      <t>¿Qué pasa con las observaciones o desviaciones resultantes de ejecutar el control?
(SELECCIONE UNA OPCIÓN)</t>
    </r>
  </si>
  <si>
    <r>
      <rPr>
        <b/>
        <sz val="14"/>
        <rFont val="Arial"/>
        <family val="2"/>
      </rPr>
      <t>EVIDENCIA</t>
    </r>
    <r>
      <rPr>
        <sz val="14"/>
        <rFont val="Arial"/>
        <family val="2"/>
      </rPr>
      <t xml:space="preserve">
¿Con la evidencia que se dejó definida, se llega a la misma conclusión de quien ejecutó el control?
(SELECCIONE UNA OPCIÓN)</t>
    </r>
  </si>
  <si>
    <t>CALIFICACIÓN DEL DISEÑO
POR OCI</t>
  </si>
  <si>
    <t>RANGO DE CALIFICACIÓN DEL CONTROL</t>
  </si>
  <si>
    <r>
      <t xml:space="preserve">VALIDACIÓN  DE LA CALIFICACIÓN
</t>
    </r>
    <r>
      <rPr>
        <i/>
        <sz val="14"/>
        <color theme="1"/>
        <rFont val="Arial"/>
        <family val="2"/>
      </rPr>
      <t xml:space="preserve">
(efectuada por el Proceso, en el Formato de Monitoreo de Riesgos)</t>
    </r>
  </si>
  <si>
    <t xml:space="preserve">1. La calificación efectuada por OCI del diseño del control es similar a la efectuada por el proceso. SI
</t>
  </si>
  <si>
    <r>
      <t xml:space="preserve">1. La calificación efectuada por OCI del diseño del control es similar a la efectuada por el proceso. </t>
    </r>
    <r>
      <rPr>
        <b/>
        <sz val="11"/>
        <color rgb="FFFF0000"/>
        <rFont val="Arial"/>
        <family val="2"/>
      </rPr>
      <t>NO</t>
    </r>
    <r>
      <rPr>
        <sz val="11"/>
        <color theme="1"/>
        <rFont val="Arial"/>
        <family val="2"/>
      </rPr>
      <t xml:space="preserve">
La calificación es distinta ya que no se tuvo en cuenta la variable de observaciones o desviaciones en el diseño del control.
</t>
    </r>
  </si>
  <si>
    <r>
      <t xml:space="preserve">1. La calificación efectuada por OCI del diseño del control es similar a la efectuada por el proceso. </t>
    </r>
    <r>
      <rPr>
        <b/>
        <sz val="11"/>
        <color rgb="FFFF0000"/>
        <rFont val="Arial"/>
        <family val="2"/>
      </rPr>
      <t>NO</t>
    </r>
    <r>
      <rPr>
        <sz val="11"/>
        <color theme="1"/>
        <rFont val="Arial"/>
        <family val="2"/>
      </rPr>
      <t xml:space="preserve">
- La variación en la calificación se debe a que si bien la base de datos requiere clave para su ingreso, en la variable evidencia no se deja trazabilidad de ese cambio inicial o de ninguno de los cambios periódicos, por lo que no existe evidencia del control en cuanto a su ejecución.
- Se recomienda fijar una frecuencia para determinar cada cuánto debería hacerse dicho cambio de contraseñas y que se deje un soporte de la realización de dicho cambio.
</t>
    </r>
  </si>
  <si>
    <r>
      <t xml:space="preserve">1. La calificación efectuada por OCI del diseño del control es similar a la efectuada por el proceso. </t>
    </r>
    <r>
      <rPr>
        <b/>
        <sz val="11"/>
        <color rgb="FFFF0000"/>
        <rFont val="Arial"/>
        <family val="2"/>
      </rPr>
      <t>NO</t>
    </r>
    <r>
      <rPr>
        <sz val="11"/>
        <color theme="1"/>
        <rFont val="Arial"/>
        <family val="2"/>
      </rPr>
      <t xml:space="preserve">
Hay inequivalencia en la calificación toda vez que la variable observaciones/desviaciones no fue tenida en cuenta en el diseño. </t>
    </r>
  </si>
  <si>
    <t>Cargo o Rol:</t>
  </si>
  <si>
    <t>Parcialmente</t>
  </si>
  <si>
    <t xml:space="preserve">HOJA 3 - EVALUACIÓN DE LA EJECUCIÓN DEL CONTROL </t>
  </si>
  <si>
    <t>EFICACIA Y EFICIENCIA</t>
  </si>
  <si>
    <r>
      <t xml:space="preserve">RIESGO
</t>
    </r>
    <r>
      <rPr>
        <i/>
        <sz val="11"/>
        <rFont val="Arial"/>
        <family val="2"/>
      </rPr>
      <t>¿Qué puede suceder?</t>
    </r>
  </si>
  <si>
    <r>
      <t xml:space="preserve">CONTROL
</t>
    </r>
    <r>
      <rPr>
        <i/>
        <sz val="11"/>
        <rFont val="Arial"/>
        <family val="2"/>
      </rPr>
      <t>¿Elimina o Mitiga la causa?</t>
    </r>
  </si>
  <si>
    <t>RECOMENDACIONES POR OCI</t>
  </si>
  <si>
    <r>
      <t xml:space="preserve">¿EL CONTROL SE CUMPLE?
</t>
    </r>
    <r>
      <rPr>
        <sz val="11"/>
        <color theme="1"/>
        <rFont val="Arial"/>
        <family val="2"/>
      </rPr>
      <t>¿El control se ejecuta como fue diseñado?  
Ver: PROPÓSITO</t>
    </r>
    <r>
      <rPr>
        <b/>
        <sz val="11"/>
        <color theme="1"/>
        <rFont val="Arial"/>
        <family val="2"/>
      </rPr>
      <t xml:space="preserve">
</t>
    </r>
    <r>
      <rPr>
        <sz val="6"/>
        <color theme="1"/>
        <rFont val="Arial"/>
        <family val="2"/>
      </rPr>
      <t>(SELECCIONE UNA OPCIÓN)</t>
    </r>
  </si>
  <si>
    <r>
      <t xml:space="preserve">Observaciones
</t>
    </r>
    <r>
      <rPr>
        <i/>
        <sz val="10"/>
        <color theme="1"/>
        <rFont val="Arial"/>
        <family val="2"/>
      </rPr>
      <t xml:space="preserve">
Justifique la respuesta en caso de NO o Parcialmente</t>
    </r>
  </si>
  <si>
    <r>
      <t xml:space="preserve">¿EL CONTROL SIRVE SI - NO? 
</t>
    </r>
    <r>
      <rPr>
        <sz val="11"/>
        <color theme="1"/>
        <rFont val="Arial"/>
        <family val="2"/>
      </rPr>
      <t>¿El control es preventivo o detectivo?  
Ver: EVIDENCIA</t>
    </r>
    <r>
      <rPr>
        <b/>
        <sz val="11"/>
        <color theme="1"/>
        <rFont val="Arial"/>
        <family val="2"/>
      </rPr>
      <t xml:space="preserve">
</t>
    </r>
    <r>
      <rPr>
        <sz val="6"/>
        <color theme="1"/>
        <rFont val="Arial"/>
        <family val="2"/>
      </rPr>
      <t>(SELECCIONE UNA OPCIÓN)</t>
    </r>
  </si>
  <si>
    <t>Revisar la redacción del control.</t>
  </si>
  <si>
    <t>El control es eficaz y eficiente.</t>
  </si>
  <si>
    <t xml:space="preserve">Generar un soporte (pantallazo o mensaje de ese cambio) de cuando se hagan esas modificaciones con el fin de dejar constancia de la ejecución del control y establecer una frecuencia para la realización del mismo. </t>
  </si>
  <si>
    <t xml:space="preserve">Hay evidencia de varias solicitudes de 'Back ups' en lo que atañe a la base de datos. Sin embargo, tal como está establecido en el control, la periodicidad es mensual, por lo que para la fecha del seguimiento debió haber 5 copias de seguridad y solo se allegaron las solicitudes de 3. </t>
  </si>
  <si>
    <t>Cumplir la periodicidad del control tal como está diseñado.</t>
  </si>
  <si>
    <t>HOJA 4. EVALUACIÓN DE LA SOLIDEZ DEL CONTROL</t>
  </si>
  <si>
    <t>FECHA</t>
  </si>
  <si>
    <t>MEDICIÓN DE LA SOLIDEZ DE LOS CONTROLES</t>
  </si>
  <si>
    <r>
      <t xml:space="preserve">SOLIDEZ DEL CONTROL
MATRIZ DEL PROCESO
</t>
    </r>
    <r>
      <rPr>
        <sz val="6"/>
        <color theme="1"/>
        <rFont val="Arial"/>
        <family val="2"/>
      </rPr>
      <t>(SELECCIONE UNA OPCIÓN)</t>
    </r>
  </si>
  <si>
    <t>SOLIDEZ DEL CONTROL 
(EVALUADA POR OCI)</t>
  </si>
  <si>
    <r>
      <t xml:space="preserve">EFECTO EN MATRIZ DE RIESGO - RESIDUAL
MATRIZ DEL PROCESO
</t>
    </r>
    <r>
      <rPr>
        <sz val="6"/>
        <color theme="1"/>
        <rFont val="Arial"/>
        <family val="2"/>
      </rPr>
      <t>(SELECCIONE UNA OPCIÓN)</t>
    </r>
  </si>
  <si>
    <t>EFECTO EN MATRIZ DE RIESGO - RESIDUAL
EVALUADA POR OCI</t>
  </si>
  <si>
    <t>OBSERVACIONES / 
RECOMENDACIONES</t>
  </si>
  <si>
    <t>Nombre:</t>
  </si>
  <si>
    <t>OBS. EVALUACIÓN RIESGOS IDENTIFICADOS</t>
  </si>
  <si>
    <t>OBS. DISEÑO CONTROL</t>
  </si>
  <si>
    <t>OBS. EVALUACION CONTROL</t>
  </si>
  <si>
    <t>El Profesional Especializado de la OAJ  coordinara y revisara con el dependiente judicial  cada mes  la actualizacion de la base de datos de procesos  que debe coincidir con la informacion del  SIPROJ y del  expediente fisico para que se haga un control efectivo del tramite procesal de cada actuacion judicial.  La evidencia son los correos electrónicos remitidos a los responsables y la informaciòn del SIPROJ.</t>
  </si>
  <si>
    <r>
      <t xml:space="preserve">Se generó un cambio respecto de las causas, en el sentido de que se agrupó la primera y la segunda al tener el mismo enfoque, en virtud de lo recomendado por la OCI. 
</t>
    </r>
    <r>
      <rPr>
        <i/>
        <sz val="12"/>
        <rFont val="Arial"/>
        <family val="2"/>
      </rPr>
      <t>¿Qué sucedió con la causa asociada a corrupción?</t>
    </r>
  </si>
  <si>
    <t>No se modificó la variable relacionada con las desviaciones, por lo que se mantiene la recomendación de la prueba anterior.  La variable propósito (detectivo versus preventivo tampoco fue modificada).</t>
  </si>
  <si>
    <t>No se llevó a cabo prueba de recorrido porque no se identificaron riesgos en áreas de exposición alta o extrema, ni tampoco riesgos de la tipología corrupción</t>
  </si>
  <si>
    <t>1. Falta de un control  apropiado en cuanto alos temas tratados en el concepto 
2. Deficiencias en los lineamientos o parametros definidos para responder los conceptos</t>
  </si>
  <si>
    <t>El abogado Profesional   encargado incluira como antecedente dentro del concepto que  esta respondiendo  los criterios fijados en la unificacion de conceptos cada vez que se expida uno, con el fin de determinar la aplicación de la Unificación. La evidencia es el correo institucional UMV-Informa, el cual informa sobre la existencia del banco de conceptos para su consulta</t>
  </si>
  <si>
    <t>No se hicieron mejoras porque no se requería.</t>
  </si>
  <si>
    <t>Desconocimiento por parte de los demas procesos de las funciones desarrolldas por la oficina Juridica</t>
  </si>
  <si>
    <t>El  Abogado Profesional  proyectará y remitirá una circular por parte de la OAJ a las diferentes  áreas , una vez cada semestre,  recordando el deber de remisión de todos los temas que tengan incidencia judicial  o administrativa  advirtiendo las consecuncias negativas del no trámite por parte de la OAJ frente a estos temas. La evidencia es la publicación de las circulares</t>
  </si>
  <si>
    <t xml:space="preserve">No se modificó la variable relacionada con las desviaciones, por lo que se mantiene la recomendación de la prueba anterior. Respecto de la periodicidad, se observa que en efecto esta fue modificada, en virtud de recomendaciones de la OCI. Sin embargo, esta sigue siendo muy amplia ya que la frecuencia de los controles debe tener intervalos más cortos para que el control sea efectivo. </t>
  </si>
  <si>
    <t>El jefe de la Oficina Asesora Juridica socializará el protocolo de manejo de expedientes judicales con todo el personal de la oficina por lo menos una vez cada semestre  a fin de que se aplique el procedimiento establecido. La evidencia sonlos correos electrónicos remitidos a los responsables de los procesos y actas de comité.</t>
  </si>
  <si>
    <t xml:space="preserve">Se generó un cambio respecto de las causas, en el sentido de que se agruparon las causas, en virtud de lo recomendado por la OCI. 
</t>
  </si>
  <si>
    <t>No se modificó la variable relacionada con las desviaciones, por lo que se mantiene la recomendación de la prueba anterior. Respecto de la periodicidad, se observa que en efecto esta fue modificada, en virtud de recomendaciones de la OCI. Sin embargo, esta sigue siendo muy amplia ya que la frecuencia de los controles debe tener intervalos más cortos para que el control sea efectivo.  También persiste la recomendación relacionada con que esta entrega del protocolo se dé a inicio de año.</t>
  </si>
  <si>
    <r>
      <rPr>
        <b/>
        <sz val="12"/>
        <color theme="1"/>
        <rFont val="Arial"/>
        <family val="2"/>
      </rPr>
      <t>ELIMINADO</t>
    </r>
    <r>
      <rPr>
        <sz val="12"/>
        <color theme="1"/>
        <rFont val="Arial"/>
        <family val="2"/>
      </rPr>
      <t xml:space="preserve">
Fallas en el SIPROWEB al momento de hacer la calificación del contingente judicial.</t>
    </r>
  </si>
  <si>
    <t>¿Por qué se eliminó este riesgo?</t>
  </si>
  <si>
    <t xml:space="preserve">FECHA: </t>
  </si>
  <si>
    <t xml:space="preserve">Nombre: LUZ ADRIANA FRANCO GARCIA </t>
  </si>
  <si>
    <t>Abogada - Contratista</t>
  </si>
  <si>
    <t xml:space="preserve">Nota: </t>
  </si>
  <si>
    <t>Cargo o Rol: Abogada - Contratista</t>
  </si>
  <si>
    <r>
      <t xml:space="preserve">SOLIDEZ DEL CONTROL
MATRIZ DEL PROCESO
</t>
    </r>
    <r>
      <rPr>
        <sz val="11"/>
        <color theme="1"/>
        <rFont val="Arial"/>
        <family val="2"/>
      </rPr>
      <t>(SELECCIONE UNA OPCIÓN)</t>
    </r>
  </si>
  <si>
    <r>
      <t xml:space="preserve">EFECTO EN MATRIZ DE RIESGO - RESIDUAL
MATRIZ DEL PROCESO
</t>
    </r>
    <r>
      <rPr>
        <sz val="11"/>
        <color theme="1"/>
        <rFont val="Arial"/>
        <family val="2"/>
      </rPr>
      <t>(SELECCIONE UNA OPCIÓN)</t>
    </r>
  </si>
  <si>
    <t>FUERTE + FUERTE
FUERTE</t>
  </si>
  <si>
    <t xml:space="preserve">Gestión </t>
  </si>
  <si>
    <t xml:space="preserve">LUZ ADRIANA FRANCO GARCIA </t>
  </si>
  <si>
    <t>Abogada-Contratista</t>
  </si>
  <si>
    <t>FORMATO DE MONITOREO DE RIEGOS (OAP)
 RECIBIDO: _____________x________</t>
  </si>
  <si>
    <t xml:space="preserve">MAPA DE RIESGOS </t>
  </si>
  <si>
    <t xml:space="preserve">Posibilidad de recibir o solicitar cualquier dádiva o beneficio a nombre propio o de
terceros con el fin de influir en las decisiones judiciales,  términos  procesales , trámites o cualquier otra actuación,  en el desarrollo de procesos judiciales en los que intervenga la UAERMV. 
</t>
  </si>
  <si>
    <t>En el marco de los proceso judicales que adelanta la UAERMV se designan apoderados que se encargan de adelantar la defensa judicial  a favor de los intereses de la entidad y  se designanan otros, quienes tienen acceso a  información sobre los procesos judicales para efectos de controlar los mismos.  
Existe riesgo de soborno para los apoderados y para quienes tienen acceso a la información procesal, quienes pueden recibir alguna
contraprestación a cambio de  no realizar seguimiento adecuado a las etapas y términos procesales u omitir la inclusión de piezas documentales en los expedientes  y así favorecer los intereses de un tercero.</t>
  </si>
  <si>
    <t xml:space="preserve"> En el marco de los proceso judicales que adelanta la UAERMV se designan apoderados que se encargan de adelantar la defensa judicial  a favor de los intereses de la entidad y  se designanan otros, quienes tienen acceso a  información sobre los procesos judicales para efectos de controlar los mismos.  
Existe riesgo de soborno para los apoderados y para quienes tienen acceso a la información procesal, quienes pueden recibir alguna
contraprestación a cambio de  no realizar seguimiento adecuado a las etapas y términos procesales u omitir la inclusión de piezas documentales en los expedientes  y así favorecer los intereses de un tercero.
</t>
  </si>
  <si>
    <t>Ausencia de control de las actuaciones procesales y su seguimiento respecto de sus términos</t>
  </si>
  <si>
    <t>Inapropiado manejo de las piezas documentales  y su no inclusión en el expediente</t>
  </si>
  <si>
    <t>El profesional especializado de la OAJ revisará trimestralmente el cumplimiento  de las actuaciones y términos  procesales, a través de un informe de control y seguimiento, donde  se dará cuenta del monitoreo semanal a cada uno de los procesos judicales en los que intervenga la UAERMV.  En caso de encontrar incumplimiento en las actuaciones o términos procesales por parte de los apoderados, se informará al/la Jede de la OAJ por medio de correo electrónico, para que requiera al abogado  y adelante las actuaciones a que haya lugar. Como evidencia se tiene el informe trimestral, el cual estará acompañado de una base de datos con los movimientos semanales de cada proceso y el agendamiento de las actuaciones procesales en un calendario virtual compartido por la oficina.</t>
  </si>
  <si>
    <t>El/la Jefe de la OAJ  o la persona que este delegue, revisará semanalmente que  se incorporen todas las piezas procesales en el expediente fisico y virtual   de cada proceso judicial en el que intervenga la UAERMV,   a traves de los aplicativos SIPROJ  y ORFEO, y cotejando que se haya remitido  copia de los documentos al auxiliar administrativo para su inclusión en el expediente físico. En caso de observar que en alguno de los procesos no se encuntra cargada la totalidad de piezas procesales,  se requerirá por correo electrónico al apoderado del proceso que corresponda , para que proceda a incorporar  a los expedientes las piezas procesales que hagan falta. Como evidencia queda mesa de trabajo semanal de seguimiento a los procesos judiales en los que interviene la UAERMV  y el acta de la reunión adelantada por Microsoft Teams.</t>
  </si>
  <si>
    <t xml:space="preserve">Inexactitud en la aplicación de las normas que regulan los procesos y procedimientos de  la  entidad </t>
  </si>
  <si>
    <t>La combinación de factores como insuficiente capacitación de los equipos humanos , cambios en la normatividad y el desconocimiento de los lineamientos internos de la entidad, hacen que  no se reporte de manera oportuna la incorporación, eliminación o actualización de las normas que rigen cada proceso, lo cual puede derivar en la emisión de conceptos erróneos o trámites ineficaces.</t>
  </si>
  <si>
    <t>Deficiencias en la transmisión de  lineamientos o parametros definidos por la entidad para gestionar los procesos</t>
  </si>
  <si>
    <t>Desconocimiento e insuficiente capacitación sobre los lineamientos internos para la actualización del normograma.</t>
  </si>
  <si>
    <t xml:space="preserve">El/la Jefe de la OAJ verificará que el profesional especializado asignado a la OAJ remita cuatrimestral un memorando dirigido a todas las dependencias de la UAERMV, impartiendo lineamientos y recomendaciones para que cada proceso actualice correcta y oportunamente su  normograma. En caso de evidenciar que no se emitió el memorando, se requerirá  por correo electrónico al profesional especializado para que proyecte y remita de manera inmediata dicho memorando. Como evidencia se tiene el memorando remitido a todas las dependencias de la entidad. </t>
  </si>
  <si>
    <t>El profesional especializado de la OAJ verificará semestralmente que los procesos de la UAERMV actualicen su normograma correcta y oportunamente a través los linemaientos que se impartan en capacitación semestral y los normogramas remitidos al correo electróncio de la profesional especializada de la OAJ por parte de cada proceso con la actualizacion semestral correspondiente.  En caso de observar que se presentan falencias en  el diligenciamiento de la matriz, en la inlcusión, actualización o eliminación de normas,  entre otros errores, se procederá a solicitar los ajustes a que haya lugar por medio de un correo electrónico. Como evidencia se tiene la relación de correos electrónicos por proceso, en la cual se hace entrega del normograma actualizado, y el listado de asistencia de la capacitación.</t>
  </si>
  <si>
    <t xml:space="preserve">Posibilidad de recibir o solicitar cualquier dádiva o beneficio a nombre propio o de
terceros con el fin de influir en las decisiones judiciales,  términos  procesales , trámites o cualquier otra actuación,  en el desarrollo de procesos judiciales en los que intervenga la UAERMV. </t>
  </si>
  <si>
    <t>El profesional especializado de la OAJ verificará semestralmente que los procesos de la UAERMV actualicen su normograma correcta y oportunamente a través los linemaientos que se impartan en capacitación semestral y los normogramas remitidos al correo electróncio de la profesional especializada de la OAJ por parte de cada proceso con la actualizacion semestral correspondiente.  En caso de observar que se presentan falencias en  el diligenciamiento de la matriz, en la inlcusión, actualización o eliminación de normas,  entre otros errores, se procederá a solicitar los ajustes a que haya lugar por medio de un correo electrónico. Como evidencia se tiene la relación de correos electrónicos por proceso, en la cual se hace entrega del normograma actualizado, y el listado de asistencia de la capacitación</t>
  </si>
  <si>
    <t xml:space="preserve">Corrupción </t>
  </si>
  <si>
    <t xml:space="preserve"> Posibilidad de recibir o solicitar cualquier dádiva o beneficio a nombre propio o de
terceros con el fin de influir en las decisiones judiciales,  términos  procesales , trámites o cualquier otra actuación,  en el desarrollo de procesos judiciales en los que intervenga la UAERMV. 
</t>
  </si>
  <si>
    <t>El control mitiga la causa asociada al riesgo identificado.
El riesgo puede llegar a afectar el cumplimiento del objetivo del proceso.</t>
  </si>
  <si>
    <t>OCI, no evalua este control por ser un riesgo MODERADO</t>
  </si>
  <si>
    <t xml:space="preserve">OCI, no evalua este control por ser un riesgo MODERADO. </t>
  </si>
  <si>
    <t xml:space="preserve">
</t>
  </si>
  <si>
    <r>
      <t xml:space="preserve">El riesgo SI puede llegar a afectar el cumplimiento del objetivo
El control mitiga la causa Parcialmente. 
</t>
    </r>
    <r>
      <rPr>
        <b/>
        <sz val="14"/>
        <color theme="1"/>
        <rFont val="Arial"/>
        <family val="2"/>
      </rPr>
      <t xml:space="preserve">RECOMENDACIÓN  </t>
    </r>
    <r>
      <rPr>
        <sz val="14"/>
        <color theme="1"/>
        <rFont val="Arial"/>
        <family val="2"/>
      </rPr>
      <t xml:space="preserve">
-Ajustar el control espicificando como se realiza la actividadad de control ¿ como se realiza ese cotejo? A traves de que instrumento (Lista de chequeo etc)  La evidenca indicada debe dar cuenta de la ejecución y lo señalado en el control. (cotejo), no es claro porque la evidencia es una mesa de trabajo. </t>
    </r>
  </si>
  <si>
    <t xml:space="preserve"> </t>
  </si>
  <si>
    <t xml:space="preserve">Nombre: </t>
  </si>
  <si>
    <t>NO SE REALIZÓ PRUEBA DE RECORRIDO DEBIDO AL CONFINAMIENTO POR COVID 19
ESTA PRUEBA SE REALIZA SOBRE LOS SOPORTES ENTREGADOS POR OAP DEL MONITOREO MAPA DE RIESGOS I SEMESTRE 2021</t>
  </si>
  <si>
    <t xml:space="preserve">No se evalua por se un riesgo Moderado </t>
  </si>
  <si>
    <t xml:space="preserve">Se identificó diferencia en el cálculo de la solidez del control, dado que la ejecución y diseño del control evaluado por OCI son diferentes a las registradas en el mapa de riesgos del proceso
RECOMENDACIONES
Atender las observaciones y recomendaciones en las 3 hojas de evaluación </t>
  </si>
  <si>
    <t xml:space="preserve">De la evaluación al diseño de  2 controles asociados a 1 riesgo, se identificaron los siguientes resultados:
* La totalidad de controles tienen calificación diferente a la efectuada por el proceso.
* Los 2 controles generaron un risgo de calificación moderada, debido a la falta de evidencia o evidencia parcial. 
 2 controles asociados a dos riesgos de gestión,  son moderados,  razón por la que no se les realizó seguimiento. </t>
  </si>
  <si>
    <t xml:space="preserve">Del análisis a 2  controles asociados a un 1 riesgo, se identificaron los siguientes resultados:
* El riesgo puede llegar a afectar el cumplimiento del objetivo del proceso.
* De los 2 controles 1 debe   revisarse, y ajustarse se acuerdo a las recomendaciones señaladas, para que de esta manera su adecuado diseño permita mitigar o eliminar la causa identificada. 
En el mapa de riesgos del proceso 2 controles  asociados a 1 riesgos de gestión,  son moderados,  razón por la que no se les realizó seguimiento. </t>
  </si>
  <si>
    <t>OBJETIVO DEL PROCESO</t>
  </si>
  <si>
    <t>Representar, asesorar y prestar apoyo jurídico de manera oportuna y eficaz en aspectos legales a la UAERMV, de acuerdo a las normas jurídicas y/o adminsitrativas vigentes.</t>
  </si>
  <si>
    <t>Proceso</t>
  </si>
  <si>
    <t>No. Riesgo</t>
  </si>
  <si>
    <t>Riesgo</t>
  </si>
  <si>
    <t>Descripción</t>
  </si>
  <si>
    <t>Tipo de riesgo</t>
  </si>
  <si>
    <t>Tipología de riesgos</t>
  </si>
  <si>
    <t>Activo de información</t>
  </si>
  <si>
    <t>Tipo de amenaza</t>
  </si>
  <si>
    <t>Amenaza</t>
  </si>
  <si>
    <t>Causa / vulnerabilidad</t>
  </si>
  <si>
    <t>Consecuencias</t>
  </si>
  <si>
    <t xml:space="preserve">CALIFICACIÓN DEL RIESGO </t>
  </si>
  <si>
    <t>EVALUACIÓN DEL RIESGO INHERENTE</t>
  </si>
  <si>
    <r>
      <t xml:space="preserve">OPCIÓN DE MANEJO </t>
    </r>
    <r>
      <rPr>
        <b/>
        <sz val="9"/>
        <color theme="9" tint="-0.249977111117893"/>
        <rFont val="Arial"/>
        <family val="2"/>
      </rPr>
      <t xml:space="preserve">-
</t>
    </r>
  </si>
  <si>
    <t>VERIFICACIÓN DE CONTROLES ESTABLECIDOS</t>
  </si>
  <si>
    <t>EVALUACIÓN DE  RIESGO RESIDUAL</t>
  </si>
  <si>
    <t>OPCIÓN DE MANEJO</t>
  </si>
  <si>
    <t>ACTIVIDADES DE CONTROL</t>
  </si>
  <si>
    <t>ACCIONES DE CONTINGENCIA</t>
  </si>
  <si>
    <t>PROBABILIDAD</t>
  </si>
  <si>
    <t xml:space="preserve">IMPACTO </t>
  </si>
  <si>
    <t>ZONA DE RIESGO</t>
  </si>
  <si>
    <t>DESCRIPCIÓN DE CONTROLES EXISTENTES</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</si>
  <si>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</si>
  <si>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</si>
  <si>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</si>
  <si>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</si>
  <si>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</si>
  <si>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</si>
  <si>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</si>
  <si>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PUNTAJE</t>
  </si>
  <si>
    <t>Evaluación del diseño del control</t>
  </si>
  <si>
    <t>El control se ejecuta de manera consistente por los responsables</t>
  </si>
  <si>
    <t>Solidez del control</t>
  </si>
  <si>
    <t>Solidez del conjunto de controles</t>
  </si>
  <si>
    <t>Controles ayudan a disminuir la probabilidad</t>
  </si>
  <si>
    <t>Controles ayudan a disminuir impacto</t>
  </si>
  <si>
    <t>CASILLAS A DISMINUIR</t>
  </si>
  <si>
    <t>ACTIVIDAD</t>
  </si>
  <si>
    <t>SOPORTE / PRODUCTO</t>
  </si>
  <si>
    <t>RESPONSABLE</t>
  </si>
  <si>
    <t>TIEMPO</t>
  </si>
  <si>
    <t>INDICADOR</t>
  </si>
  <si>
    <t>ACCIÓN</t>
  </si>
  <si>
    <t># Columnas en la matriz de riesgo que se desplaza en el eje de la probabilidad</t>
  </si>
  <si>
    <t># Columnas en la matriz de riesgo que se desplaza en el eje de impacto</t>
  </si>
  <si>
    <t>Gestión jurídica </t>
  </si>
  <si>
    <t xml:space="preserve">Posibilidad de recibir o solicitar cualquier dádiva o beneficio a nombre propio o de
terceros con el fin de influir en las decisiones judiciales,  términos  procesales , trámites o cualquier otra actuación,  en el desarrollo de procesos judiciales en los que intervenga la UAERMV. 
</t>
  </si>
  <si>
    <t xml:space="preserve">En el marco de los proceso judicales que adelanta la UAERMV se designan apoderados que se encargan de adelantar la defensa judicial  a favor de los intereses de la entidad y  se designanan otros, quienes tienen acceso a  información sobre los procesos judicales para efectos de controlar los mismos.  
Existe riesgo de soborno para los apoderados y para quienes tienen acceso a la información procesal, quienes pueden recibir alguna
contraprestación a cambio de  no realizar seguimiento adecuado a las etapas y términos procesales u omitir la inclusión de piezas documentales en los expedientes  y así favorecer los intereses de un tercero.
</t>
  </si>
  <si>
    <t>Corrupcion</t>
  </si>
  <si>
    <t>Soborno</t>
  </si>
  <si>
    <t>Expediente físico y/o digital del proceso</t>
  </si>
  <si>
    <t>Compromiso_de_la_informacion</t>
  </si>
  <si>
    <t xml:space="preserve">1. Vencimiento de términos al no contar con la información y trazabilidad correspondiente
2. Investigaciones disciplinarias penales y fiscales en contra de la entidad
3. Detrimento de la imagen de la entidad frente a sus grupos de valor
</t>
  </si>
  <si>
    <t>Improbable</t>
  </si>
  <si>
    <t>Reducir el riesgo</t>
  </si>
  <si>
    <t>Siempre se ejecuta</t>
  </si>
  <si>
    <t>Directamente</t>
  </si>
  <si>
    <t>No disminuye</t>
  </si>
  <si>
    <t>Rara vez</t>
  </si>
  <si>
    <t>Actualización  del sistema de información  SIPROJ y del expediente físico y digital.</t>
  </si>
  <si>
    <t xml:space="preserve">Reuniones de seguimiento  y control con abogados que tienen a cargo procesos judiciales en los que hace parte la entidad </t>
  </si>
  <si>
    <t>Colaboradores y Profesional Especializado del área.</t>
  </si>
  <si>
    <t>semanalmente durante toda la vigencia</t>
  </si>
  <si>
    <t>Datos incompletos o errados / Datos revisados 
*tomados de cada expediente</t>
  </si>
  <si>
    <t>Solicitar la
investigación
disciplinaria  y elaborar para el comité de conciliacion la ficha de accion de repeticion .</t>
  </si>
  <si>
    <t>Memorando a la Secretaria General remitiendo el caso para la investigacion a que haya lugar y la ficha  de Conciliación correspondiente.</t>
  </si>
  <si>
    <t>2 semanas despues de materializado el riesgo</t>
  </si>
  <si>
    <t>1. Condenas en contra de la entidad
2. Pérdida de credibilidad a nivel Distrital.</t>
  </si>
  <si>
    <r>
      <rPr>
        <sz val="9"/>
        <rFont val="Arial"/>
        <family val="2"/>
      </rPr>
      <t xml:space="preserve">Inexactitud en la aplicación de las normas que regulan los procesos y procedimientos de  la  entidad </t>
    </r>
    <r>
      <rPr>
        <sz val="9"/>
        <color rgb="FFFF0000"/>
        <rFont val="Arial"/>
        <family val="2"/>
      </rPr>
      <t xml:space="preserve">
</t>
    </r>
  </si>
  <si>
    <t xml:space="preserve">La combinación de factores como insuficiente capacitación de los equipos humanos , cambios en la normatividad y el desconocimiento de los lineamientos internos de la entidad, hacen que  no se reporte de manera oportuna la incorporación, eliminación o actualización de las normas que rigen cada proceso, lo cual puede derivar en la emisión de conceptos erróneos o trámites ineficaces.
</t>
  </si>
  <si>
    <t>Gestion</t>
  </si>
  <si>
    <t>Riesgos de cumplimiento</t>
  </si>
  <si>
    <t>Normograma</t>
  </si>
  <si>
    <t>Afectacion en el desarrollo de la Gestion Institucional  por falta de criterios unificados.</t>
  </si>
  <si>
    <t>Posible</t>
  </si>
  <si>
    <t>Menor</t>
  </si>
  <si>
    <t>Indirectamente</t>
  </si>
  <si>
    <t>Aceptar el riesgo</t>
  </si>
  <si>
    <t>Actualizar y verificar la publicación del normograma en la página web de la entidad</t>
  </si>
  <si>
    <t>Normograma actualizado y publicado</t>
  </si>
  <si>
    <t>Profesional especializado del área</t>
  </si>
  <si>
    <t xml:space="preserve">Una vez por semeste </t>
  </si>
  <si>
    <t>Normograma actualizado</t>
  </si>
  <si>
    <t>Programación de una capacitación para afianzar los lineamientos internos relacionados con la actualización de normograma, además de solicitar la actualización inmediata del normograma.</t>
  </si>
  <si>
    <t>Capacitación y memorando de solicitud de actualización inmediata del normograma.</t>
  </si>
  <si>
    <r>
      <t xml:space="preserve">1. Emisión de conceptos y/o actuaciones erróneas
2. Pérdida de credibilidad a nivel Distrital
</t>
    </r>
    <r>
      <rPr>
        <sz val="9"/>
        <color rgb="FFFF0000"/>
        <rFont val="Arial"/>
        <family val="2"/>
      </rPr>
      <t xml:space="preserve">
 </t>
    </r>
  </si>
  <si>
    <t xml:space="preserve">El profesional especializado de la OAJ verificará semestralmente que los procesos de la UAERMV actualicen su normograma correcta y oportunamente a través los linemaientos que se impartan en capacitación semestral y los normogramas remitidos al correo electróncio de la profesional especializada de la OAJ por parte de cada proceso con la actualizacion semestral correspondiente.  En caso de observar que se presentan falencias en  el diligenciamiento de la matriz, en la inlcusión, actualización o eliminación de normas,  entre otros errores, se procederá a solicitar los ajustes a que haya lugar por medio de un correo electrónico. Como evidencia se tiene la relación de correos electrónicos por proceso, en la cual se hace entrega del normograma actualizado, y el listado de asistencia de la capacitación. </t>
  </si>
  <si>
    <t>FORMATO DE MONITOREO AL MAPA DE RIESGOS POR PROCESO</t>
  </si>
  <si>
    <t>CÓDIGO: DESI-FM-019</t>
  </si>
  <si>
    <t>VERSIÓN: 4</t>
  </si>
  <si>
    <t>FECHA DE APLICACIÓN: JULIO 2019</t>
  </si>
  <si>
    <t xml:space="preserve">PROCESO </t>
  </si>
  <si>
    <t>PRESENTADO POR</t>
  </si>
  <si>
    <t>EVELYN DONOSO HERRERA - CONTRATISTA OAJ</t>
  </si>
  <si>
    <t xml:space="preserve">LÍDERES DEL PROCESO </t>
  </si>
  <si>
    <t>LUZ DARY CASTAÑEDA HERNÁNDEZ</t>
  </si>
  <si>
    <t xml:space="preserve">OBJETIVO DEL PROCESO </t>
  </si>
  <si>
    <t xml:space="preserve">ALCANCE DEL PROCESO </t>
  </si>
  <si>
    <t>Inicia con la formulación de las estrategias, planes y programas para la gestión jurídica de la entidad, continuando con el análisis jurídico del caso y finaliza con el concepto, acto administrativo, contestación, mandamiento o fallo debidamente ejecutoriado y/o el cumplimiento de la sentencia.</t>
  </si>
  <si>
    <t>MONITOREO A LOS CONTROLES DEL MAPA DE RIESGO DEL PROCESO</t>
  </si>
  <si>
    <t>TIPO DE RIESGO</t>
  </si>
  <si>
    <t xml:space="preserve">CONTROL </t>
  </si>
  <si>
    <t>¿CUÁL ES LA HERRAMIENTA QUE UTILIZA?</t>
  </si>
  <si>
    <t>¿LA EVALUACIÓN DEL CONTROL ES LA ADECUADA?</t>
  </si>
  <si>
    <t>SUGERENCIAS OAP</t>
  </si>
  <si>
    <r>
      <t xml:space="preserve">El profesional especializado de la OAJ revisará trimestralmente el cumplimiento  de las actuaciones y términos  procesales, a través de un informe de control y seguimiento, donde  se dará cuenta del monitoreo semanal a cada uno de los procesos judiciales en los que intervenga la UAERMV.  En caso de encontrar incumplimiento en las actuaciones o términos procesales por parte de los apoderados, se informará al/la Jefe de la OAJ por medio de correo electrónico, para que requiera al abogado  y adelante las actuaciones a que haya lugar. </t>
    </r>
    <r>
      <rPr>
        <b/>
        <sz val="11"/>
        <rFont val="Calibri"/>
        <family val="2"/>
        <scheme val="minor"/>
      </rPr>
      <t>Como evidencia se tiene el informe trimestral</t>
    </r>
    <r>
      <rPr>
        <sz val="11"/>
        <rFont val="Calibri"/>
        <family val="2"/>
        <scheme val="minor"/>
      </rPr>
      <t>, el cual estará acompañado de una base de datos con los movimientos semanales de cada proceso y el agendamiento de las actuaciones procesales en un calendario virtual compartido por la oficina.</t>
    </r>
  </si>
  <si>
    <t>Informe trimestral de control y seguimiento, en el cual se da cuenta del monitoreo semanal a los procesos judiciales  vigentes.</t>
  </si>
  <si>
    <r>
      <t xml:space="preserve">2.  </t>
    </r>
    <r>
      <rPr>
        <sz val="14"/>
        <rFont val="Calibri"/>
        <family val="2"/>
        <scheme val="minor"/>
      </rPr>
      <t xml:space="preserve">Inexactitud en la aplicación de las normas que regulan los procesos y procedimientos de  la  entidad </t>
    </r>
  </si>
  <si>
    <t>Memorando informativo dirigido a las dependencias de la UAERMV, en el cual se imparten lineamientos y recomendaciones para que cada proceso actualice correcta y oportunamente su  normograma</t>
  </si>
  <si>
    <t>Capacitación semestral para un correcto diligenciamiento del normograma por proceso y correos electrónicos en los cuales se remite normograma a la OAJ</t>
  </si>
  <si>
    <t>3.</t>
  </si>
  <si>
    <t>4.</t>
  </si>
  <si>
    <t>5.</t>
  </si>
  <si>
    <t>6.</t>
  </si>
  <si>
    <t>N° RIESGO</t>
  </si>
  <si>
    <t>ZONA DE RIESGO RESIDUAL</t>
  </si>
  <si>
    <t>ACTIVIDAD DEL CONTROL</t>
  </si>
  <si>
    <t>¿ESTA INCORPORADA EN EL PLAN DE ACCIÓN DEL PROCESO?</t>
  </si>
  <si>
    <t xml:space="preserve">TIEMPO DE LA ACTIVIDAD  </t>
  </si>
  <si>
    <t xml:space="preserve">% DE CUMPLIMIENTO DEL PLAN A LA FECHA </t>
  </si>
  <si>
    <t xml:space="preserve">INDICADOR </t>
  </si>
  <si>
    <t>INDIQUE LAS EVIDENCIAS QUE  DEMUESTRAN LAS ACCIONES DE CONTROL</t>
  </si>
  <si>
    <t>Semanalmente durante toda la vigencia</t>
  </si>
  <si>
    <t>Bajo</t>
  </si>
  <si>
    <t xml:space="preserve">Una vez por semestre </t>
  </si>
  <si>
    <t>¿Qué dificultades como lideres de proceso han presentado respecto a la ejecución de los controles y actividades de control que han propuesto?</t>
  </si>
  <si>
    <t xml:space="preserve">PREGUNTAS </t>
  </si>
  <si>
    <t>1. ¿Existen nuevos eventos, actores o elementos en el contexto estratégico del proceso?  SI______ NO ___X___ ¿Cuáles?</t>
  </si>
  <si>
    <t>2. ¿Existen nuevos riesgos potenciales ? SI______ NO ___X___ ¿Cuáles?</t>
  </si>
  <si>
    <t xml:space="preserve">4. ¿Se ha materializado alguno de los riesgos del mapa de riesgos? SI______ NO ___X___ </t>
  </si>
  <si>
    <t>Elaborado por:</t>
  </si>
  <si>
    <t>NOMBRE</t>
  </si>
  <si>
    <t>FIRMA</t>
  </si>
  <si>
    <t xml:space="preserve">Evelyn Donoso Herrera </t>
  </si>
  <si>
    <r>
      <t>El/la</t>
    </r>
    <r>
      <rPr>
        <u/>
        <sz val="11"/>
        <rFont val="Calibri"/>
        <family val="2"/>
        <scheme val="minor"/>
      </rPr>
      <t xml:space="preserve"> Jefe de la OAJ</t>
    </r>
    <r>
      <rPr>
        <sz val="11"/>
        <rFont val="Calibri"/>
        <family val="2"/>
        <scheme val="minor"/>
      </rPr>
      <t xml:space="preserve"> </t>
    </r>
    <r>
      <rPr>
        <u/>
        <sz val="11"/>
        <rFont val="Calibri"/>
        <family val="2"/>
        <scheme val="minor"/>
      </rPr>
      <t>verificará</t>
    </r>
    <r>
      <rPr>
        <sz val="11"/>
        <rFont val="Calibri"/>
        <family val="2"/>
        <scheme val="minor"/>
      </rPr>
      <t xml:space="preserve"> que el profesional especializado asignado a la OAJ remita </t>
    </r>
    <r>
      <rPr>
        <u/>
        <sz val="11"/>
        <rFont val="Calibri"/>
        <family val="2"/>
        <scheme val="minor"/>
      </rPr>
      <t>cuatrimestral</t>
    </r>
    <r>
      <rPr>
        <sz val="11"/>
        <rFont val="Calibri"/>
        <family val="2"/>
        <scheme val="minor"/>
      </rPr>
      <t xml:space="preserve"> un memorando dirigido a todas las dependencias de la UAERMV, impartiendo lineamientos y recomendaciones para que cada proceso actualice correcta y oportunamente su  normograma. En caso de evidenciar que no se emitió el memorando, se requerirá  por correo electrónico al profesional especializado para que proyecte y remita de manera inmediata dicho memorando.</t>
    </r>
    <r>
      <rPr>
        <b/>
        <sz val="11"/>
        <rFont val="Calibri"/>
        <family val="2"/>
        <scheme val="minor"/>
      </rPr>
      <t xml:space="preserve"> 
Como evidencia se tiene el memorando </t>
    </r>
    <r>
      <rPr>
        <sz val="11"/>
        <rFont val="Calibri"/>
        <family val="2"/>
        <scheme val="minor"/>
      </rPr>
      <t xml:space="preserve">remitido a todas las dependencias de la entidad. </t>
    </r>
  </si>
  <si>
    <r>
      <t>El p</t>
    </r>
    <r>
      <rPr>
        <u/>
        <sz val="11"/>
        <rFont val="Calibri"/>
        <family val="2"/>
        <scheme val="minor"/>
      </rPr>
      <t>rofesional especializado</t>
    </r>
    <r>
      <rPr>
        <sz val="11"/>
        <rFont val="Calibri"/>
        <family val="2"/>
        <scheme val="minor"/>
      </rPr>
      <t xml:space="preserve"> de la OAJ </t>
    </r>
    <r>
      <rPr>
        <u/>
        <sz val="11"/>
        <rFont val="Calibri"/>
        <family val="2"/>
        <scheme val="minor"/>
      </rPr>
      <t>verificará</t>
    </r>
    <r>
      <rPr>
        <sz val="11"/>
        <rFont val="Calibri"/>
        <family val="2"/>
        <scheme val="minor"/>
      </rPr>
      <t xml:space="preserve"> </t>
    </r>
    <r>
      <rPr>
        <u/>
        <sz val="11"/>
        <rFont val="Calibri"/>
        <family val="2"/>
        <scheme val="minor"/>
      </rPr>
      <t>semestralmente</t>
    </r>
    <r>
      <rPr>
        <sz val="11"/>
        <rFont val="Calibri"/>
        <family val="2"/>
        <scheme val="minor"/>
      </rPr>
      <t xml:space="preserve"> que los procesos de la UAERMV actualicen su normograma correcta y oportunamente a través los lineamientos que se impartan en capacitación semestral y los normogramas remitidos al correo electrónico de la profesional especializada de la OAJ por parte de cada proceso con la actualización semestral correspondiente.  </t>
    </r>
    <r>
      <rPr>
        <u/>
        <sz val="11"/>
        <rFont val="Calibri"/>
        <family val="2"/>
        <scheme val="minor"/>
      </rPr>
      <t>En caso de observar</t>
    </r>
    <r>
      <rPr>
        <sz val="11"/>
        <rFont val="Calibri"/>
        <family val="2"/>
        <scheme val="minor"/>
      </rPr>
      <t xml:space="preserve"> que se presentan falencias en  el diligenciamiento de la matriz, en la inclusión, actualización o eliminación de normas,  entre otros errores, se procederá a solicitar los ajustes a que haya lugar por medio de un correo electrónico. 
</t>
    </r>
    <r>
      <rPr>
        <b/>
        <sz val="11"/>
        <rFont val="Calibri"/>
        <family val="2"/>
        <scheme val="minor"/>
      </rPr>
      <t>Como evidencia se tiene la relación de correos electrónicos por proceso,</t>
    </r>
    <r>
      <rPr>
        <sz val="11"/>
        <rFont val="Calibri"/>
        <family val="2"/>
        <scheme val="minor"/>
      </rPr>
      <t xml:space="preserve"> en la cual se hace entrega del normograma actualizado, y el listado de asistencia de la capacitación. </t>
    </r>
  </si>
  <si>
    <t>RESPONSABLE (Nombre/
Dependencia)</t>
  </si>
  <si>
    <t xml:space="preserve">De la evaluación de la solidez de  2 controles asociados a 1 riesgo, se identificaron los siguientes resultados:
* La totalidad de controles tienen calificación diferente a la efectuada por el proceso.
* Los 2 controles generaron un rango de calificación de solidez Moderada 
 2 controles asociados a dos riesgos de gestión,  son moderados,  razón por la que no se les realizó seguimiento. </t>
  </si>
  <si>
    <t xml:space="preserve">De los soportes verificados como parte del cumplimiento de los 2 controles asociados a 1 riesgo, se identificaron los siguientes resultados: 
*La eficacia  de  1  control es adecuada  y la eficacia del otro control  es parcialmente  adecuada ya que se presentó evidencia parcial o la evidencia que se presentó no correspondende a la especificada en el control, o no se especificó que esa seria la evidencia de la ejecución del control. 
* La eficiencia de los 2 controles es parcialmente adecuada   dado que la falta de evidencia o evidencia parcial  impide identificar si el control Sirve o No.
 2 controles asociados a dos riesgos de gestión,  son moderados,  razón por la que no se les realizó seguimiento. </t>
  </si>
  <si>
    <r>
      <t>La calificación efectuada por OCI del diseño del control NO es similar a la efectuada por el proceso.
Las diferencia se dan en el propósito el cual es detectar.
RECOMENDACIÓN  
-Ajustar el control espicificando como se realiza la actividadad de control ¿ como se realiza ese cotejo? A traves de que instrumento (Lista de chequeo etc)  La evidenca indicada debe dar cuenta d</t>
    </r>
    <r>
      <rPr>
        <b/>
        <sz val="14"/>
        <color theme="1"/>
        <rFont val="Arial"/>
        <family val="2"/>
      </rPr>
      <t xml:space="preserve">e la ejecución y lo señalado en el control. (cotejo), no es claro porque la evidencia es una mesa de trabajo. </t>
    </r>
    <r>
      <rPr>
        <sz val="14"/>
        <color theme="1"/>
        <rFont val="Arial"/>
        <family val="2"/>
      </rPr>
      <t xml:space="preserve">
Si la evidencia va ser las bases de datos de revisión de SIPROJ, debe indicarse en el control. </t>
    </r>
  </si>
  <si>
    <t xml:space="preserve">La calificación efectuada por OCI del diseño del control NO es similar a la efectuada por el proceso.
Las diferencia se dan en el propósito el cual es detectar. 
</t>
  </si>
  <si>
    <t xml:space="preserve">Se debe ajustar    el control espicificando como se realiza la actividadad de control ¿ como se realiza ese cotejo? A traves de que instrumento (Lista de chequeo etc)  La evidenca indicada debe dar cuenta de la ejecución y lo señalado en el control. (cotejo), no es claro porque la evidencia es una mesa de trabajo. </t>
  </si>
  <si>
    <t>MODERADO+FUERTE
MODERADO</t>
  </si>
  <si>
    <t>9oi0</t>
  </si>
  <si>
    <t>3 DE SEPTIEMBRE DE 2021</t>
  </si>
  <si>
    <t xml:space="preserve">Representar, asesorar y prestar apoyo jurídico de manera oportuna y eficaz en aspectos legales a la UAERMV, de acuerdo a las normas jurídicas y/o administrativas vigentes </t>
  </si>
  <si>
    <t>SUGERENCIAS DE LA OAP</t>
  </si>
  <si>
    <t>Diseño del control</t>
  </si>
  <si>
    <t xml:space="preserve">Ejecución del control </t>
  </si>
  <si>
    <t>1. Posibilidad de recibir o solicitar cualquier dádiva o beneficio a nombre propio o de
terceros con el fin de influir en las decisiones judiciales,  términos  procesales , trámites o cualquier otra actuación,  en el desarrollo de procesos judiciales en los que intervenga la UAERMV.</t>
  </si>
  <si>
    <r>
      <t xml:space="preserve">SI. </t>
    </r>
    <r>
      <rPr>
        <sz val="11"/>
        <color theme="1"/>
        <rFont val="Calibri"/>
        <family val="2"/>
        <scheme val="minor"/>
      </rPr>
      <t xml:space="preserve"> Se designó como responsable  para la ejecución del control a la profesional especilizada de la OAJ (Olga Mendoza), quien tiene la autoridad y adecuada segregación de funciones en la ejecución del control. 
El control y las actividades se ejecutan oportunamente, es decir trimestralmente, evitando la materialización del riesgo desde la causa del mismo. 
Las actividades que se desarrollan en el control realmente buscan por si solas detectar</t>
    </r>
    <r>
      <rPr>
        <sz val="11"/>
        <color rgb="FF7030A0"/>
        <rFont val="Calibri"/>
        <family val="2"/>
        <scheme val="minor"/>
      </rPr>
      <t xml:space="preserve"> </t>
    </r>
    <r>
      <rPr>
        <sz val="11"/>
        <color theme="1"/>
        <rFont val="Calibri"/>
        <family val="2"/>
        <scheme val="minor"/>
      </rPr>
      <t xml:space="preserve">las causas que pueden dar origen al riesgo.
</t>
    </r>
    <r>
      <rPr>
        <sz val="11"/>
        <rFont val="Calibri"/>
        <family val="2"/>
        <scheme val="minor"/>
      </rPr>
      <t>En este monitoreo se identificó que la  causa que podría materializar el riesgo sería la falta se seguimiento a las actuaciones y términos procesales.</t>
    </r>
    <r>
      <rPr>
        <sz val="11"/>
        <color theme="1"/>
        <rFont val="Calibri"/>
        <family val="2"/>
        <scheme val="minor"/>
      </rPr>
      <t xml:space="preserve">
La fuente de información que se utiliza en el desarrollo del control es información confiable porque corresponde a las bases de datos con los movimientos semanales por cada proceso, lo cual se revisa y monitorea en reuniones de tipo semanal con el equipo de abogados de defensa judicial, lo cual permite mitigar el riesgo, por lo que se deja evidencia o rastro de la ejecución del mismo y así se permite a cualquier tercero llegar a la misma conclusión. 
Las observaciones o desviaciones que se pudieren presentar se investigan y se resuelven de manera oportuna. Sin embargo,  a corte de este monitoreo, no se han presentado desviaciones. </t>
    </r>
  </si>
  <si>
    <t>Control: 
El control cumple con todas las variables establecidas en la política de la administración del riesgos  de la Unidad 
Evaluación: 
La evaluación de los criterios es completa. 
Ejecución de control:
Con los soporte allegados Informe trimestral comprendido entre el mes de abril y junio de 2021 de seguimiento a procesos judiciales, Excel de Control Procesos Penales, civiles, administrativos y laborales, acitas y listas de asistencia.</t>
  </si>
  <si>
    <t>El/la Jefe de la OAJ  o la persona que este delegue, revisará semanalmente que  se incorporen todas las piezas procesales en el expediente físico y virtual de cada proceso judicial en el que intervenga la UAERMV,   a través de los aplicativos SIPROJ  y ORFEO, y cotejando que se haya remitido  copia de los documentos al auxiliar administrativo para su inclusión en el expediente físico. 
En caso de observar que en alguno de los procesos no se encuentra cargada la totalidad de piezas procesales,  se requerirá por correo electrónico al apoderado del proceso que corresponda , para que proceda a incorporar  a los expedientes las piezas procesales que hagan falta. Como evidencia queda mesa de trabajo semanal de seguimiento a los procesos judiciales en los que interviene la UAERMV  y el acta de la reunión adelantada por Microsoft Teams.</t>
  </si>
  <si>
    <t>Mesa de trabajo semanal de seguimiento a los procesos judiciales en los que interviene la UAERMV, en el marco de la cual se revisan los aplicativos SIPROJ y ORFEO</t>
  </si>
  <si>
    <r>
      <t xml:space="preserve">SI. </t>
    </r>
    <r>
      <rPr>
        <sz val="11"/>
        <color theme="1"/>
        <rFont val="Calibri"/>
        <family val="2"/>
        <scheme val="minor"/>
      </rPr>
      <t xml:space="preserve"> Existe un responsable para responsable asignado para la ejecución del control, el cual tiene la autoridad y adecuada segregación de funciones en la ejecución del control. 
Este control se ejecuta directamente por la jefe de la OAJ con el apoyo de abogado líder en defensa judicial Dr. Olando Salamanca. 
El control y las actividades se ejecutan oportunamente, es decir, cada semana, </t>
    </r>
    <r>
      <rPr>
        <sz val="11"/>
        <color rgb="FF7030A0"/>
        <rFont val="Calibri"/>
        <family val="2"/>
        <scheme val="minor"/>
      </rPr>
      <t xml:space="preserve"> </t>
    </r>
    <r>
      <rPr>
        <sz val="11"/>
        <color theme="1"/>
        <rFont val="Calibri"/>
        <family val="2"/>
        <scheme val="minor"/>
      </rPr>
      <t>evitando la materialización del riesgo desde la causa del mismo. 
Las actividades que se desarrollan en el control realmente buscan por si solas detectar</t>
    </r>
    <r>
      <rPr>
        <sz val="11"/>
        <color rgb="FF7030A0"/>
        <rFont val="Calibri"/>
        <family val="2"/>
        <scheme val="minor"/>
      </rPr>
      <t xml:space="preserve"> </t>
    </r>
    <r>
      <rPr>
        <sz val="11"/>
        <color theme="1"/>
        <rFont val="Calibri"/>
        <family val="2"/>
        <scheme val="minor"/>
      </rPr>
      <t xml:space="preserve">las causas que pueden dar origen al riesgo. 
En este monitoreo se identificó que la causa podría ser falta de control en el manejo de expedientes y piezas procesales.
La fuente de información que se utiliza en el desarrollo del control es información confiable, ya que corresponde a la revisión directa de cada proceso y su expediente en reuniones semanales, lo que permite mitigar el riesgo y  se deja evidencia o rastro de la ejecución del mismo, lo que permite a cualquier tercero llegar a la misma conclusión. 
Las observaciones o desviaciones que se pudieren presentar se investigan y se resuelven de manera oportuna.  Sin embargo,  a corte de este monitoreo, no se han presentado desviaciones. </t>
    </r>
  </si>
  <si>
    <t xml:space="preserve">Control: 
El control cumple con todas las variables establecidas en la política de la administración del riesgos  de la Unidad 
Evaluación: 
Se recomienda  ampliar la respuesta de las  7 preguntas con las que se evalúa el control , revisar las observaciones en morado
Ejecución de control:
Con los soportes allegados: Informe revisión SIPROJ, correo  remisorio, actas de la reunión y listados de asistencia se evidencia la ejecución del control </t>
  </si>
  <si>
    <r>
      <t xml:space="preserve">Si.  Se designó como responsable  para la ejecución del control a la profesional especilizada de la OAJ (Olga Mendoza), quien tiene la autoridad y adecuada segregación de funciones en la ejecución del control. 
</t>
    </r>
    <r>
      <rPr>
        <sz val="11"/>
        <color theme="1"/>
        <rFont val="Calibri"/>
        <family val="2"/>
        <scheme val="minor"/>
      </rPr>
      <t xml:space="preserve">El control y las actividades se ejecutan oportunamente, es decir, cuatrimestralmente, </t>
    </r>
    <r>
      <rPr>
        <sz val="11"/>
        <color rgb="FF7030A0"/>
        <rFont val="Calibri"/>
        <family val="2"/>
        <scheme val="minor"/>
      </rPr>
      <t xml:space="preserve"> </t>
    </r>
    <r>
      <rPr>
        <sz val="11"/>
        <color theme="1"/>
        <rFont val="Calibri"/>
        <family val="2"/>
        <scheme val="minor"/>
      </rPr>
      <t xml:space="preserve">evitando la materialización del riesgo desde la causa del mismo. 
Las actividades que se desarrollan en el control realmente buscan por si solas prevenir las causas que pueden dar origen al riesgo. En este monitoreo se identificó que la causa podrpía ser el desconocimeinto sobre la forma de adelantar el proceso de actualización de normograma por proceso.
La fuente de información que se utiliza en el desarrollo del control es información confiable porque el memorando se emite de acuerdo con el procedimiento GJUR-PR-001-V-5 Procedimiento Actualización Normograma, lo que permite mitigar el riesgo y se deja evidencia o rastro de la ejecución del mismo, lo que permite a cualquier tercero llegar a la misma conclusión. 
Las observaciones o desviaciones que se pudieren presentar se investigan y se resuelven de manera oportuna.  Sin embargo,  a corte de este monitoreo, no se han presentado desviaciones. </t>
    </r>
  </si>
  <si>
    <r>
      <rPr>
        <b/>
        <sz val="11"/>
        <rFont val="Calibri"/>
        <family val="2"/>
        <scheme val="minor"/>
      </rPr>
      <t xml:space="preserve">Control: </t>
    </r>
    <r>
      <rPr>
        <sz val="11"/>
        <rFont val="Calibri"/>
        <family val="2"/>
        <scheme val="minor"/>
      </rPr>
      <t xml:space="preserve">
El control cumple con todas las variables establecidas en la política de la administración del riesgos  de la Unidad 
</t>
    </r>
    <r>
      <rPr>
        <b/>
        <sz val="11"/>
        <rFont val="Calibri"/>
        <family val="2"/>
        <scheme val="minor"/>
      </rPr>
      <t xml:space="preserve">Evaluación: </t>
    </r>
    <r>
      <rPr>
        <sz val="11"/>
        <rFont val="Calibri"/>
        <family val="2"/>
        <scheme val="minor"/>
      </rPr>
      <t xml:space="preserve">
La evaluación de los criterios es completa. 
</t>
    </r>
    <r>
      <rPr>
        <b/>
        <sz val="11"/>
        <rFont val="Calibri"/>
        <family val="2"/>
        <scheme val="minor"/>
      </rPr>
      <t>Ejecución de control:</t>
    </r>
    <r>
      <rPr>
        <sz val="11"/>
        <rFont val="Calibri"/>
        <family val="2"/>
        <scheme val="minor"/>
      </rPr>
      <t xml:space="preserve">
Con los soporte allegados memorando seguimiento actualización del normograma Institucional segundo semestre año 2021, se evidencia la ejecución del control</t>
    </r>
  </si>
  <si>
    <r>
      <t xml:space="preserve">Si.  Se designó como responsable  para la ejecución del control a la profesional especilizada de la OAJ (Olga Mendoza), quien tiene la autoridad y adecuada segregación de funciones en la ejecución del control. 
</t>
    </r>
    <r>
      <rPr>
        <sz val="11"/>
        <color theme="1"/>
        <rFont val="Calibri"/>
        <family val="2"/>
        <scheme val="minor"/>
      </rPr>
      <t xml:space="preserve">El control y las actividades se ejecutan oportunamente, es decir, semestralmente, </t>
    </r>
    <r>
      <rPr>
        <sz val="11"/>
        <color rgb="FF7030A0"/>
        <rFont val="Calibri"/>
        <family val="2"/>
        <scheme val="minor"/>
      </rPr>
      <t xml:space="preserve"> </t>
    </r>
    <r>
      <rPr>
        <sz val="11"/>
        <color theme="1"/>
        <rFont val="Calibri"/>
        <family val="2"/>
        <scheme val="minor"/>
      </rPr>
      <t xml:space="preserve">evitando la materialización del riesgo desde la causa del mismo. 
Las actividades que se desarrollan en el control realmente buscan por si solas prevenir las causas que pueden dar origen al riesgo. En este monitoreo se identificó que la causa podría ser el desconocimeinto sobre la forma de adelantar el proceso de actualización de normograma por proceso.
La fuente de información que se utiliza en el desarrollo del control es información confiable porque se refiere al procedimiento GJUR-PR-001-V-5 Procedimiento Actualización Normograma, lo que permite mitigar el riesgo y se deja evidencia o rastro de la ejecución del mismo, lo que permite a cualquier tercero llegar a la misma conclusión. 
Las observaciones o desviaciones que se pudieren presentar se investigan y se resuelven de manera oportuna.  Sin embargo,  a corte de este monitoreo, no se han presentado desviaciones. </t>
    </r>
  </si>
  <si>
    <r>
      <rPr>
        <b/>
        <sz val="11"/>
        <rFont val="Calibri"/>
        <family val="2"/>
        <scheme val="minor"/>
      </rPr>
      <t xml:space="preserve">Control: </t>
    </r>
    <r>
      <rPr>
        <sz val="11"/>
        <rFont val="Calibri"/>
        <family val="2"/>
        <scheme val="minor"/>
      </rPr>
      <t xml:space="preserve">
El control cumple con todas las variables establecidas en la política de la administración del riesgos  de la Unidad . 
</t>
    </r>
    <r>
      <rPr>
        <b/>
        <sz val="11"/>
        <rFont val="Calibri"/>
        <family val="2"/>
        <scheme val="minor"/>
      </rPr>
      <t xml:space="preserve">Evaluación: </t>
    </r>
    <r>
      <rPr>
        <sz val="11"/>
        <rFont val="Calibri"/>
        <family val="2"/>
        <scheme val="minor"/>
      </rPr>
      <t xml:space="preserve">
La evaluación de los criterios es completa.  analizar si la semestralmente si puede evitar la materialización del riesgo
</t>
    </r>
    <r>
      <rPr>
        <b/>
        <sz val="11"/>
        <rFont val="Calibri"/>
        <family val="2"/>
        <scheme val="minor"/>
      </rPr>
      <t>Ejecución de control:</t>
    </r>
    <r>
      <rPr>
        <sz val="11"/>
        <rFont val="Calibri"/>
        <family val="2"/>
        <scheme val="minor"/>
      </rPr>
      <t xml:space="preserve">
Con los soporte allegados  correos Electrónicos Revisión normograma actualización 1er semestre 2021 y el  link del Normograma actualizado queda pendiente el listado de asistencia de la capacitación. </t>
    </r>
  </si>
  <si>
    <t>1/206</t>
  </si>
  <si>
    <r>
      <t xml:space="preserve">1. Correo electrónico con Informe segundo cuatrimestre de la vigencia 2021, en el cual se da cuenta de las reuniones de seguimiento  y control con abogados que tienen a cargo procesos judiciales en los que hace parte la entidad;  se acompaña de las bases de datos con los movimientos semanales de cada proceso, el agendamiento de las actuaciones procesales en un calendario virtual compartido por la oficina y el acta correspondiente a cada reunión.
</t>
    </r>
    <r>
      <rPr>
        <sz val="12"/>
        <rFont val="Calibri"/>
        <family val="2"/>
        <scheme val="minor"/>
      </rPr>
      <t xml:space="preserve">
2. Informe de revisión procesos en el aplicativo SIPROJ con resultados sobre la identificación de documentos procesales no publicados a tiempo en el sistema. Se acompaña del correo electrónico de remisión de este a la jefe de la OAJ.</t>
    </r>
  </si>
  <si>
    <t>OK</t>
  </si>
  <si>
    <r>
      <rPr>
        <sz val="12"/>
        <rFont val="Calibri"/>
        <family val="2"/>
        <scheme val="minor"/>
      </rPr>
      <t>1. Memorando informativo dirigido a las dependencias de la UAERMV, en el cual se imparten lineamientos y recomendaciones para que cada proceso actualice correcta y oportunamente su  normograma.</t>
    </r>
    <r>
      <rPr>
        <sz val="12"/>
        <color rgb="FFFF0000"/>
        <rFont val="Calibri"/>
        <family val="2"/>
        <scheme val="minor"/>
      </rPr>
      <t xml:space="preserve">
</t>
    </r>
    <r>
      <rPr>
        <sz val="12"/>
        <color theme="1"/>
        <rFont val="Calibri"/>
        <family val="2"/>
        <scheme val="minor"/>
      </rPr>
      <t xml:space="preserve">
2. Correos electrónicos con los cuales se remitió última actualización del normograma a la OAJ por parte de los demás procesos, dado que es una actividad semestral.    
3. última actualización del nomograma y su publicación, dado que es una actividad semestral. 
</t>
    </r>
  </si>
  <si>
    <t>3. ¿Se realizaron cambios en el Mapa de Riesgos del Proceso? SI______ NO ___X___ ¿Cuáles?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</si>
</sst>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_(* \(#,##0\);_(* &quot;-&quot;??_);_(@_)"/>
  </numFmts>
  <fonts count="71"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4"/>
      <name val="Arial"/>
      <family val="2"/>
    </font>
    <font>
      <sz val="10"/>
      <name val="Arial"/>
      <family val="2"/>
    </font>
    <font>
      <sz val="14"/>
      <color theme="1"/>
      <name val="Arial"/>
      <family val="2"/>
    </font>
    <font>
      <sz val="11"/>
      <color rgb="FF7030A0"/>
      <name val="Arial"/>
      <family val="2"/>
    </font>
    <font>
      <b/>
      <sz val="16"/>
      <color theme="1"/>
      <name val="Arial"/>
      <family val="2"/>
    </font>
    <font>
      <b/>
      <sz val="10"/>
      <name val="Arial"/>
      <family val="2"/>
    </font>
    <font>
      <i/>
      <sz val="10"/>
      <color theme="1"/>
      <name val="Arial"/>
      <family val="2"/>
    </font>
    <font>
      <b/>
      <sz val="11"/>
      <name val="Arial"/>
      <family val="2"/>
    </font>
    <font>
      <i/>
      <sz val="11"/>
      <name val="Arial"/>
      <family val="2"/>
    </font>
    <font>
      <b/>
      <sz val="12"/>
      <name val="Arial"/>
      <family val="2"/>
    </font>
    <font>
      <i/>
      <sz val="12"/>
      <name val="Arial"/>
      <family val="2"/>
    </font>
    <font>
      <b/>
      <sz val="18"/>
      <name val="Arial"/>
      <family val="2"/>
    </font>
    <font>
      <sz val="8"/>
      <name val="Calibri"/>
      <family val="2"/>
    </font>
    <font>
      <sz val="6"/>
      <color theme="1"/>
      <name val="Arial"/>
      <family val="2"/>
    </font>
    <font>
      <sz val="6"/>
      <name val="Arial"/>
      <family val="2"/>
    </font>
    <font>
      <b/>
      <sz val="11"/>
      <color rgb="FF7030A0"/>
      <name val="Arial"/>
      <family val="2"/>
    </font>
    <font>
      <b/>
      <sz val="14"/>
      <color rgb="FF7030A0"/>
      <name val="Arial"/>
      <family val="2"/>
    </font>
    <font>
      <b/>
      <sz val="11"/>
      <color rgb="FFFF0000"/>
      <name val="Arial"/>
      <family val="2"/>
    </font>
    <font>
      <sz val="12"/>
      <name val="Arial"/>
      <family val="2"/>
    </font>
    <font>
      <i/>
      <sz val="14"/>
      <color theme="1"/>
      <name val="Arial"/>
      <family val="2"/>
    </font>
    <font>
      <b/>
      <sz val="14"/>
      <name val="Arial"/>
      <family val="2"/>
    </font>
    <font>
      <i/>
      <sz val="14"/>
      <name val="Arial"/>
      <family val="2"/>
    </font>
    <font>
      <sz val="12"/>
      <color rgb="FFFF0000"/>
      <name val="Arial"/>
      <family val="2"/>
    </font>
    <font>
      <sz val="8"/>
      <name val="Calibri"/>
      <family val="2"/>
      <scheme val="minor"/>
    </font>
    <font>
      <u/>
      <sz val="10"/>
      <color indexed="12"/>
      <name val="Arial"/>
      <family val="2"/>
    </font>
    <font>
      <sz val="8"/>
      <name val="Arial"/>
      <family val="2"/>
    </font>
    <font>
      <b/>
      <sz val="8"/>
      <name val="Arial"/>
      <family val="2"/>
    </font>
    <font>
      <b/>
      <sz val="9"/>
      <name val="Arial"/>
      <family val="2"/>
    </font>
    <font>
      <b/>
      <sz val="9"/>
      <color theme="9" tint="-0.249977111117893"/>
      <name val="Arial"/>
      <family val="2"/>
    </font>
    <font>
      <sz val="9"/>
      <name val="Arial"/>
      <family val="2"/>
    </font>
    <font>
      <sz val="9"/>
      <color theme="1" tint="0.249977111117893"/>
      <name val="Arial"/>
      <family val="2"/>
    </font>
    <font>
      <sz val="9"/>
      <color rgb="FFFF0000"/>
      <name val="Arial"/>
      <family val="2"/>
    </font>
    <font>
      <sz val="9"/>
      <color theme="1"/>
      <name val="Arial"/>
      <family val="2"/>
    </font>
    <font>
      <sz val="10"/>
      <name val="Calibri"/>
      <family val="2"/>
      <scheme val="minor"/>
    </font>
    <font>
      <sz val="14"/>
      <name val="Calibri"/>
      <family val="2"/>
      <scheme val="minor"/>
    </font>
    <font>
      <b/>
      <sz val="14"/>
      <name val="Calibri"/>
      <family val="2"/>
      <scheme val="minor"/>
    </font>
    <font>
      <sz val="11"/>
      <name val="Calibri"/>
      <family val="2"/>
      <scheme val="minor"/>
    </font>
    <font>
      <sz val="12"/>
      <name val="Calibri"/>
      <family val="2"/>
      <scheme val="minor"/>
    </font>
    <font>
      <u/>
      <sz val="11"/>
      <name val="Calibri"/>
      <family val="2"/>
      <scheme val="minor"/>
    </font>
    <font>
      <sz val="8"/>
      <color rgb="FFFF0000"/>
      <name val="Calibri"/>
      <family val="2"/>
      <scheme val="minor"/>
    </font>
    <font>
      <sz val="16"/>
      <name val="Calibri"/>
      <family val="2"/>
      <scheme val="minor"/>
    </font>
    <font>
      <b/>
      <sz val="16"/>
      <name val="Calibri"/>
      <family val="2"/>
      <scheme val="minor"/>
    </font>
    <font>
      <sz val="16"/>
      <color rgb="FFFF0000"/>
      <name val="Calibri"/>
      <family val="2"/>
      <scheme val="minor"/>
    </font>
    <font>
      <sz val="14"/>
      <color rgb="FFFF0000"/>
      <name val="Calibri"/>
      <family val="2"/>
      <scheme val="minor"/>
    </font>
    <font>
      <b/>
      <i/>
      <sz val="14"/>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b/>
      <sz val="16"/>
      <color theme="1"/>
      <name val="Calibri"/>
      <family val="2"/>
      <scheme val="minor"/>
    </font>
    <font>
      <sz val="16"/>
      <color theme="1"/>
      <name val="Calibri"/>
      <family val="2"/>
      <scheme val="minor"/>
    </font>
    <font>
      <sz val="10"/>
      <color rgb="FFFF0000"/>
      <name val="Calibri"/>
      <family val="2"/>
      <scheme val="minor"/>
    </font>
    <font>
      <sz val="9"/>
      <color indexed="81"/>
      <name val="Tahoma"/>
      <family val="2"/>
    </font>
    <font>
      <b/>
      <sz val="10"/>
      <name val="Calibri"/>
      <family val="2"/>
      <scheme val="minor"/>
    </font>
    <font>
      <sz val="11"/>
      <color rgb="FF7030A0"/>
      <name val="Calibri"/>
      <family val="2"/>
      <scheme val="minor"/>
    </font>
    <font>
      <sz val="12"/>
      <color rgb="FFFF0000"/>
      <name val="Calibri"/>
      <family val="2"/>
      <scheme val="minor"/>
    </font>
  </fonts>
  <fills count="17">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5"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ouble">
        <color indexed="64"/>
      </right>
      <top style="thin">
        <color indexed="64"/>
      </top>
      <bottom style="thin">
        <color auto="1"/>
      </bottom>
      <diagonal/>
    </border>
    <border>
      <left style="thin">
        <color indexed="64"/>
      </left>
      <right style="double">
        <color indexed="64"/>
      </right>
      <top style="thin">
        <color indexed="64"/>
      </top>
      <bottom style="thin">
        <color indexed="64"/>
      </bottom>
      <diagonal/>
    </border>
    <border>
      <left style="dashed">
        <color indexed="64"/>
      </left>
      <right style="double">
        <color indexed="64"/>
      </right>
      <top style="thin">
        <color indexed="64"/>
      </top>
      <bottom style="dashed">
        <color indexed="64"/>
      </bottom>
      <diagonal/>
    </border>
    <border>
      <left style="dashed">
        <color indexed="64"/>
      </left>
      <right style="double">
        <color indexed="64"/>
      </right>
      <top style="dashed">
        <color indexed="64"/>
      </top>
      <bottom style="dashed">
        <color indexed="64"/>
      </bottom>
      <diagonal/>
    </border>
    <border>
      <left style="dashed">
        <color indexed="64"/>
      </left>
      <right/>
      <top style="thin">
        <color indexed="64"/>
      </top>
      <bottom style="dash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ashed">
        <color indexed="64"/>
      </left>
      <right style="thin">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uble">
        <color indexed="64"/>
      </right>
      <top/>
      <bottom style="dashed">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s>
  <cellStyleXfs count="6">
    <xf numFmtId="0" fontId="0" fillId="0" borderId="0"/>
    <xf numFmtId="9" fontId="7" fillId="0" borderId="0" applyFont="0" applyFill="0" applyBorder="0" applyAlignment="0" applyProtection="0"/>
    <xf numFmtId="0" fontId="17" fillId="0" borderId="0"/>
    <xf numFmtId="0" fontId="17" fillId="0" borderId="0"/>
    <xf numFmtId="43" fontId="7" fillId="0" borderId="0" applyFont="0" applyFill="0" applyBorder="0" applyAlignment="0" applyProtection="0"/>
    <xf numFmtId="0" fontId="40" fillId="0" borderId="0" applyNumberFormat="0" applyFill="0" applyBorder="0" applyAlignment="0" applyProtection="0">
      <alignment vertical="top"/>
      <protection locked="0"/>
    </xf>
  </cellStyleXfs>
  <cellXfs count="644">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4" fillId="6" borderId="0" xfId="0" applyFont="1" applyFill="1" applyBorder="1" applyAlignment="1">
      <alignment vertical="center"/>
    </xf>
    <xf numFmtId="0" fontId="12" fillId="0" borderId="25" xfId="0" applyFont="1" applyBorder="1" applyAlignment="1">
      <alignment vertical="center"/>
    </xf>
    <xf numFmtId="0" fontId="12" fillId="0" borderId="25" xfId="0" applyFont="1" applyBorder="1" applyAlignment="1">
      <alignment horizontal="center" vertical="center" wrapText="1"/>
    </xf>
    <xf numFmtId="0" fontId="12" fillId="0" borderId="26" xfId="0" applyFont="1" applyBorder="1" applyAlignment="1">
      <alignment vertical="center"/>
    </xf>
    <xf numFmtId="0" fontId="12" fillId="0" borderId="26" xfId="0" applyFont="1" applyBorder="1" applyAlignment="1">
      <alignment horizontal="center" vertical="center" wrapText="1"/>
    </xf>
    <xf numFmtId="0" fontId="15" fillId="0" borderId="0" xfId="0" applyFont="1" applyAlignment="1">
      <alignment vertical="center"/>
    </xf>
    <xf numFmtId="0" fontId="13" fillId="0" borderId="0" xfId="0" applyFont="1" applyAlignment="1">
      <alignment horizontal="center" vertical="center"/>
    </xf>
    <xf numFmtId="0" fontId="16" fillId="6" borderId="27" xfId="0" applyFont="1" applyFill="1" applyBorder="1" applyAlignment="1">
      <alignment vertical="center" wrapText="1"/>
    </xf>
    <xf numFmtId="0" fontId="16" fillId="6" borderId="26" xfId="0" applyFont="1" applyFill="1" applyBorder="1" applyAlignment="1">
      <alignment vertical="center" wrapText="1"/>
    </xf>
    <xf numFmtId="0" fontId="12" fillId="0" borderId="25" xfId="0" applyFont="1" applyBorder="1" applyAlignment="1">
      <alignment horizontal="left" vertical="center" wrapText="1"/>
    </xf>
    <xf numFmtId="0" fontId="12" fillId="0" borderId="29" xfId="0" applyFont="1" applyBorder="1" applyAlignment="1">
      <alignment vertical="center" wrapText="1"/>
    </xf>
    <xf numFmtId="0" fontId="12" fillId="0" borderId="28" xfId="0" applyFont="1" applyBorder="1" applyAlignment="1">
      <alignment vertical="center" wrapText="1"/>
    </xf>
    <xf numFmtId="0" fontId="12" fillId="0" borderId="26" xfId="0" applyFont="1" applyBorder="1" applyAlignment="1">
      <alignment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2" fillId="0" borderId="26" xfId="0" applyFont="1" applyBorder="1" applyAlignment="1">
      <alignment vertical="top" wrapText="1"/>
    </xf>
    <xf numFmtId="0" fontId="16" fillId="6" borderId="36" xfId="0" applyFont="1" applyFill="1" applyBorder="1" applyAlignment="1">
      <alignment vertical="center" wrapText="1"/>
    </xf>
    <xf numFmtId="0" fontId="12" fillId="0" borderId="25" xfId="0" applyFont="1" applyBorder="1" applyAlignment="1">
      <alignment horizontal="left" vertical="top" wrapText="1"/>
    </xf>
    <xf numFmtId="0" fontId="17" fillId="6" borderId="35" xfId="0" applyFont="1" applyFill="1" applyBorder="1" applyAlignment="1">
      <alignment vertical="center" wrapText="1"/>
    </xf>
    <xf numFmtId="0" fontId="17" fillId="6" borderId="36" xfId="0" applyFont="1" applyFill="1" applyBorder="1" applyAlignment="1">
      <alignment vertical="center" wrapText="1"/>
    </xf>
    <xf numFmtId="0" fontId="12" fillId="12" borderId="0" xfId="0" applyFont="1" applyFill="1" applyAlignment="1">
      <alignment vertical="center"/>
    </xf>
    <xf numFmtId="0" fontId="11" fillId="11" borderId="6" xfId="0" applyFont="1" applyFill="1" applyBorder="1" applyAlignment="1">
      <alignment horizontal="center" vertical="center" wrapText="1"/>
    </xf>
    <xf numFmtId="0" fontId="17" fillId="6" borderId="30" xfId="0" applyFont="1" applyFill="1" applyBorder="1" applyAlignment="1">
      <alignment horizontal="justify" vertical="top" wrapText="1"/>
    </xf>
    <xf numFmtId="0" fontId="17" fillId="6" borderId="25" xfId="0" applyFont="1" applyFill="1" applyBorder="1" applyAlignment="1">
      <alignment horizontal="justify" vertical="top" wrapText="1"/>
    </xf>
    <xf numFmtId="0" fontId="17" fillId="6" borderId="35" xfId="0" applyFont="1" applyFill="1" applyBorder="1" applyAlignment="1">
      <alignment horizontal="justify" vertical="top" wrapText="1"/>
    </xf>
    <xf numFmtId="0" fontId="23" fillId="12" borderId="1" xfId="0" applyFont="1" applyFill="1" applyBorder="1" applyAlignment="1">
      <alignment horizontal="center" vertical="center" wrapText="1"/>
    </xf>
    <xf numFmtId="0" fontId="23" fillId="12" borderId="1" xfId="0" applyFont="1" applyFill="1" applyBorder="1" applyAlignment="1">
      <alignment horizontal="center" vertical="center"/>
    </xf>
    <xf numFmtId="0" fontId="23" fillId="12" borderId="34" xfId="0" applyFont="1" applyFill="1" applyBorder="1" applyAlignment="1">
      <alignment horizontal="center" vertical="center" wrapText="1"/>
    </xf>
    <xf numFmtId="0" fontId="25" fillId="12" borderId="1" xfId="0" applyFont="1" applyFill="1" applyBorder="1" applyAlignment="1">
      <alignment horizontal="center" vertical="center" wrapText="1"/>
    </xf>
    <xf numFmtId="0" fontId="25" fillId="12" borderId="34" xfId="0" applyFont="1" applyFill="1" applyBorder="1" applyAlignment="1">
      <alignment horizontal="center" vertical="center" wrapText="1"/>
    </xf>
    <xf numFmtId="0" fontId="15" fillId="0" borderId="0" xfId="0" applyFont="1" applyAlignment="1">
      <alignment horizontal="center" vertical="center"/>
    </xf>
    <xf numFmtId="0" fontId="15" fillId="12" borderId="16" xfId="0" applyFont="1" applyFill="1" applyBorder="1" applyAlignment="1">
      <alignment horizontal="center" wrapText="1"/>
    </xf>
    <xf numFmtId="0" fontId="15" fillId="12" borderId="1" xfId="0" applyFont="1" applyFill="1" applyBorder="1" applyAlignment="1">
      <alignment horizontal="center" wrapText="1"/>
    </xf>
    <xf numFmtId="0" fontId="17" fillId="0" borderId="0" xfId="0" applyFont="1" applyAlignment="1">
      <alignment wrapText="1"/>
    </xf>
    <xf numFmtId="0" fontId="17" fillId="0" borderId="0" xfId="0" applyFont="1" applyAlignment="1">
      <alignment horizontal="center" vertical="center" wrapText="1"/>
    </xf>
    <xf numFmtId="0" fontId="21" fillId="0" borderId="0" xfId="0" applyFont="1" applyAlignment="1">
      <alignment horizontal="center" wrapText="1"/>
    </xf>
    <xf numFmtId="0" fontId="28" fillId="0" borderId="0" xfId="0" applyFont="1"/>
    <xf numFmtId="0" fontId="25" fillId="12" borderId="1" xfId="0" applyFont="1" applyFill="1" applyBorder="1" applyAlignment="1">
      <alignment horizontal="center" wrapText="1"/>
    </xf>
    <xf numFmtId="0" fontId="28" fillId="0" borderId="1" xfId="0" applyFont="1" applyBorder="1"/>
    <xf numFmtId="0" fontId="12" fillId="0" borderId="0" xfId="0" applyFont="1" applyBorder="1" applyAlignment="1">
      <alignment vertical="center"/>
    </xf>
    <xf numFmtId="0" fontId="15" fillId="0" borderId="0" xfId="0" applyFont="1" applyBorder="1" applyAlignment="1">
      <alignment vertical="top" wrapText="1"/>
    </xf>
    <xf numFmtId="0" fontId="11" fillId="12" borderId="15" xfId="0" applyFont="1" applyFill="1" applyBorder="1" applyAlignment="1">
      <alignment horizontal="center" vertical="center" wrapText="1"/>
    </xf>
    <xf numFmtId="0" fontId="11" fillId="12" borderId="17" xfId="0" applyFont="1" applyFill="1" applyBorder="1" applyAlignment="1">
      <alignment horizontal="center" vertical="center" wrapText="1"/>
    </xf>
    <xf numFmtId="0" fontId="11" fillId="12" borderId="2" xfId="0" applyFont="1" applyFill="1" applyBorder="1" applyAlignment="1">
      <alignment horizontal="center" wrapText="1"/>
    </xf>
    <xf numFmtId="0" fontId="12" fillId="0" borderId="1" xfId="0" applyFont="1" applyBorder="1" applyAlignment="1">
      <alignment vertical="center"/>
    </xf>
    <xf numFmtId="0" fontId="13" fillId="11" borderId="6" xfId="0" applyFont="1" applyFill="1" applyBorder="1" applyAlignment="1">
      <alignment horizontal="center" vertical="center" wrapText="1"/>
    </xf>
    <xf numFmtId="0" fontId="27" fillId="0" borderId="0" xfId="0" applyFont="1" applyBorder="1" applyAlignment="1">
      <alignment horizontal="center" vertical="center" wrapText="1"/>
    </xf>
    <xf numFmtId="0" fontId="25" fillId="0" borderId="0" xfId="0" applyFont="1" applyBorder="1" applyAlignment="1">
      <alignment horizontal="left" vertical="center" wrapText="1"/>
    </xf>
    <xf numFmtId="0" fontId="25" fillId="6" borderId="0" xfId="0" applyFont="1" applyFill="1" applyBorder="1" applyAlignment="1">
      <alignment horizontal="left" vertical="center" wrapText="1"/>
    </xf>
    <xf numFmtId="0" fontId="0" fillId="0" borderId="0" xfId="0" applyBorder="1" applyAlignment="1">
      <alignment horizontal="center"/>
    </xf>
    <xf numFmtId="0" fontId="20" fillId="12" borderId="0" xfId="0" applyFont="1" applyFill="1" applyBorder="1" applyAlignment="1">
      <alignment horizontal="center" vertical="center" wrapText="1"/>
    </xf>
    <xf numFmtId="0" fontId="20" fillId="6" borderId="0" xfId="0" applyFont="1" applyFill="1" applyBorder="1" applyAlignment="1">
      <alignment horizontal="left" vertical="center"/>
    </xf>
    <xf numFmtId="0" fontId="20" fillId="6" borderId="0" xfId="0" applyFont="1" applyFill="1" applyBorder="1" applyAlignment="1">
      <alignment horizontal="left" vertical="center" wrapText="1"/>
    </xf>
    <xf numFmtId="0" fontId="13" fillId="12" borderId="0" xfId="0" applyFont="1" applyFill="1" applyBorder="1" applyAlignment="1">
      <alignment horizontal="center" vertical="center" wrapText="1"/>
    </xf>
    <xf numFmtId="0" fontId="11" fillId="0" borderId="0" xfId="0" applyFont="1" applyBorder="1" applyAlignment="1">
      <alignment horizontal="center" vertical="center"/>
    </xf>
    <xf numFmtId="0" fontId="13" fillId="0" borderId="0" xfId="0" applyFont="1" applyBorder="1" applyAlignment="1">
      <alignment horizontal="center" vertical="center"/>
    </xf>
    <xf numFmtId="0" fontId="25" fillId="12" borderId="1" xfId="0" applyFont="1" applyFill="1" applyBorder="1" applyAlignment="1">
      <alignment horizontal="center" vertical="top" wrapText="1"/>
    </xf>
    <xf numFmtId="0" fontId="15" fillId="0" borderId="1" xfId="0" applyFont="1" applyBorder="1" applyAlignment="1">
      <alignment horizontal="left" vertical="top" wrapText="1"/>
    </xf>
    <xf numFmtId="0" fontId="25" fillId="13" borderId="1" xfId="0" applyFont="1" applyFill="1" applyBorder="1" applyAlignment="1">
      <alignment horizontal="center" vertical="center" wrapText="1"/>
    </xf>
    <xf numFmtId="0" fontId="25" fillId="13" borderId="1" xfId="0" applyFont="1" applyFill="1" applyBorder="1" applyAlignment="1">
      <alignment horizontal="center" wrapText="1"/>
    </xf>
    <xf numFmtId="0" fontId="25" fillId="13" borderId="6" xfId="0" applyFont="1" applyFill="1" applyBorder="1" applyAlignment="1">
      <alignment horizontal="center" vertical="center" wrapText="1"/>
    </xf>
    <xf numFmtId="0" fontId="25" fillId="13" borderId="19"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11" fillId="13" borderId="15" xfId="0" applyFont="1" applyFill="1" applyBorder="1" applyAlignment="1">
      <alignment horizontal="center" vertical="center" wrapText="1"/>
    </xf>
    <xf numFmtId="0" fontId="11" fillId="13" borderId="18" xfId="0" applyFont="1" applyFill="1" applyBorder="1" applyAlignment="1">
      <alignment horizontal="center" vertical="center" wrapText="1"/>
    </xf>
    <xf numFmtId="0" fontId="12" fillId="13" borderId="0" xfId="0" applyFont="1" applyFill="1" applyAlignment="1">
      <alignment horizontal="center" vertical="center"/>
    </xf>
    <xf numFmtId="0" fontId="15" fillId="13" borderId="0" xfId="0" applyFont="1" applyFill="1" applyAlignment="1">
      <alignment horizontal="center" vertical="center"/>
    </xf>
    <xf numFmtId="0" fontId="18" fillId="0" borderId="0" xfId="0" applyFont="1" applyAlignment="1">
      <alignment vertical="center" wrapText="1"/>
    </xf>
    <xf numFmtId="0" fontId="8" fillId="0" borderId="0" xfId="0" applyFont="1" applyBorder="1" applyAlignment="1">
      <alignment horizontal="center" vertical="center"/>
    </xf>
    <xf numFmtId="0" fontId="8" fillId="11" borderId="8" xfId="0" applyFont="1" applyFill="1" applyBorder="1" applyAlignment="1">
      <alignment horizontal="center" vertical="center"/>
    </xf>
    <xf numFmtId="0" fontId="15" fillId="0" borderId="0" xfId="0" applyFont="1"/>
    <xf numFmtId="0" fontId="34" fillId="0" borderId="1" xfId="2" applyFont="1" applyBorder="1" applyAlignment="1" applyProtection="1">
      <alignment horizontal="center" vertical="center" wrapText="1"/>
      <protection locked="0"/>
    </xf>
    <xf numFmtId="0" fontId="34" fillId="0" borderId="1" xfId="2" applyFont="1" applyBorder="1" applyAlignment="1" applyProtection="1">
      <alignment vertical="center" wrapText="1"/>
      <protection locked="0"/>
    </xf>
    <xf numFmtId="0" fontId="15" fillId="6" borderId="1" xfId="0" applyFont="1" applyFill="1" applyBorder="1" applyAlignment="1">
      <alignment horizontal="justify" vertical="center" wrapText="1"/>
    </xf>
    <xf numFmtId="0" fontId="15" fillId="6" borderId="1" xfId="0" applyFont="1" applyFill="1" applyBorder="1" applyAlignment="1">
      <alignment horizontal="center" vertical="center" wrapText="1"/>
    </xf>
    <xf numFmtId="0" fontId="34" fillId="0" borderId="2" xfId="2" applyFont="1" applyBorder="1" applyAlignment="1" applyProtection="1">
      <alignment vertical="center" wrapText="1"/>
      <protection locked="0"/>
    </xf>
    <xf numFmtId="0" fontId="34" fillId="0" borderId="2" xfId="2" applyFont="1" applyBorder="1" applyAlignment="1" applyProtection="1">
      <alignment horizontal="center" vertical="center" wrapText="1"/>
      <protection locked="0"/>
    </xf>
    <xf numFmtId="0" fontId="15" fillId="6" borderId="2" xfId="0" applyFont="1" applyFill="1" applyBorder="1" applyAlignment="1">
      <alignment horizontal="justify" vertical="center" wrapText="1"/>
    </xf>
    <xf numFmtId="0" fontId="15" fillId="0" borderId="1" xfId="0" applyFont="1" applyBorder="1" applyAlignment="1">
      <alignment vertical="center" wrapText="1"/>
    </xf>
    <xf numFmtId="0" fontId="15" fillId="0" borderId="1" xfId="0" applyFont="1" applyBorder="1"/>
    <xf numFmtId="0" fontId="18" fillId="0" borderId="0" xfId="0" applyFont="1" applyFill="1" applyAlignment="1">
      <alignment vertical="center"/>
    </xf>
    <xf numFmtId="0" fontId="36" fillId="12" borderId="1" xfId="0" applyFont="1" applyFill="1" applyBorder="1" applyAlignment="1">
      <alignment horizontal="center" vertical="center"/>
    </xf>
    <xf numFmtId="0" fontId="36" fillId="12" borderId="1" xfId="0" applyFont="1" applyFill="1" applyBorder="1" applyAlignment="1">
      <alignment horizontal="center" vertical="center" wrapText="1"/>
    </xf>
    <xf numFmtId="0" fontId="36" fillId="12" borderId="1" xfId="0" applyFont="1" applyFill="1" applyBorder="1" applyAlignment="1">
      <alignment horizontal="center" wrapText="1"/>
    </xf>
    <xf numFmtId="0" fontId="16" fillId="12" borderId="1" xfId="0" applyFont="1" applyFill="1" applyBorder="1" applyAlignment="1">
      <alignment horizontal="center" wrapText="1"/>
    </xf>
    <xf numFmtId="0" fontId="8" fillId="11" borderId="1" xfId="0" applyFont="1" applyFill="1" applyBorder="1" applyAlignment="1">
      <alignment horizontal="center" vertical="center" wrapText="1"/>
    </xf>
    <xf numFmtId="0" fontId="13" fillId="0" borderId="1" xfId="0" applyFont="1" applyBorder="1" applyAlignment="1">
      <alignment horizontal="center" vertical="center"/>
    </xf>
    <xf numFmtId="0" fontId="11" fillId="0" borderId="16" xfId="0" applyFont="1" applyBorder="1" applyAlignment="1">
      <alignment horizontal="center" vertical="center"/>
    </xf>
    <xf numFmtId="0" fontId="11" fillId="11" borderId="6" xfId="0" applyFont="1" applyFill="1" applyBorder="1" applyAlignment="1">
      <alignment horizontal="center" vertical="center"/>
    </xf>
    <xf numFmtId="0" fontId="11" fillId="11" borderId="19" xfId="0" applyFont="1" applyFill="1" applyBorder="1" applyAlignment="1">
      <alignment horizontal="center" vertical="center"/>
    </xf>
    <xf numFmtId="0" fontId="11" fillId="11" borderId="1" xfId="0" applyFont="1" applyFill="1" applyBorder="1" applyAlignment="1">
      <alignment horizontal="center" vertical="center"/>
    </xf>
    <xf numFmtId="0" fontId="13" fillId="12" borderId="1" xfId="0" applyFont="1" applyFill="1" applyBorder="1" applyAlignment="1">
      <alignment horizontal="center" vertical="center" wrapText="1"/>
    </xf>
    <xf numFmtId="0" fontId="0" fillId="0" borderId="1" xfId="0" applyBorder="1" applyAlignment="1">
      <alignment horizontal="center"/>
    </xf>
    <xf numFmtId="0" fontId="25" fillId="0" borderId="1" xfId="0" applyFont="1" applyBorder="1" applyAlignment="1">
      <alignment horizontal="left" vertical="center" wrapText="1"/>
    </xf>
    <xf numFmtId="0" fontId="13" fillId="12" borderId="1" xfId="0" applyFont="1" applyFill="1" applyBorder="1" applyAlignment="1">
      <alignment horizontal="center" vertical="center"/>
    </xf>
    <xf numFmtId="0" fontId="13"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13" fillId="12" borderId="16" xfId="0" applyFont="1" applyFill="1" applyBorder="1" applyAlignment="1">
      <alignment horizontal="center" vertical="center"/>
    </xf>
    <xf numFmtId="0" fontId="11" fillId="11" borderId="1"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16" xfId="0" applyFont="1" applyFill="1" applyBorder="1" applyAlignment="1">
      <alignment horizontal="center" vertical="center"/>
    </xf>
    <xf numFmtId="0" fontId="25" fillId="0" borderId="19" xfId="0" applyFont="1" applyBorder="1" applyAlignment="1">
      <alignment horizontal="left" vertical="center" wrapText="1"/>
    </xf>
    <xf numFmtId="0" fontId="16" fillId="0" borderId="1" xfId="2" applyFont="1" applyFill="1" applyBorder="1" applyAlignment="1" applyProtection="1">
      <alignment horizontal="center" vertical="center" wrapText="1"/>
      <protection locked="0"/>
    </xf>
    <xf numFmtId="0" fontId="18" fillId="0" borderId="1" xfId="0" applyFont="1" applyFill="1" applyBorder="1" applyAlignment="1">
      <alignment vertical="center" wrapText="1"/>
    </xf>
    <xf numFmtId="0" fontId="16" fillId="0" borderId="1" xfId="0" applyFont="1" applyFill="1" applyBorder="1" applyAlignment="1">
      <alignment vertical="center" wrapText="1"/>
    </xf>
    <xf numFmtId="0" fontId="18" fillId="0" borderId="1" xfId="0" applyFont="1" applyFill="1" applyBorder="1" applyAlignment="1">
      <alignment horizontal="center" vertical="center"/>
    </xf>
    <xf numFmtId="0" fontId="18" fillId="0" borderId="31" xfId="0" applyFont="1" applyFill="1" applyBorder="1" applyAlignment="1">
      <alignment horizontal="center" vertical="center"/>
    </xf>
    <xf numFmtId="0" fontId="16" fillId="0" borderId="1" xfId="2" applyFont="1" applyFill="1" applyBorder="1" applyAlignment="1" applyProtection="1">
      <alignment vertical="center" wrapText="1"/>
      <protection locked="0"/>
    </xf>
    <xf numFmtId="0" fontId="18" fillId="0" borderId="38" xfId="0" applyFont="1" applyFill="1" applyBorder="1" applyAlignment="1">
      <alignment vertical="center" wrapText="1"/>
    </xf>
    <xf numFmtId="0" fontId="18" fillId="0" borderId="40" xfId="0" applyFont="1" applyFill="1" applyBorder="1" applyAlignment="1">
      <alignment vertical="center" wrapText="1"/>
    </xf>
    <xf numFmtId="0" fontId="18"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38" xfId="0" applyFont="1" applyFill="1" applyBorder="1" applyAlignment="1">
      <alignment vertical="center" wrapText="1"/>
    </xf>
    <xf numFmtId="0" fontId="16" fillId="0" borderId="1" xfId="0" applyFont="1" applyFill="1" applyBorder="1" applyAlignment="1">
      <alignment horizontal="center" vertical="center" wrapText="1"/>
    </xf>
    <xf numFmtId="0" fontId="8" fillId="0" borderId="39" xfId="0" applyFont="1" applyFill="1" applyBorder="1" applyAlignment="1">
      <alignment vertical="center" wrapText="1"/>
    </xf>
    <xf numFmtId="0" fontId="18" fillId="0" borderId="0" xfId="0" applyFont="1" applyFill="1" applyAlignment="1">
      <alignment horizontal="center" vertical="center"/>
    </xf>
    <xf numFmtId="0" fontId="16" fillId="0" borderId="1" xfId="0" applyFont="1" applyFill="1" applyBorder="1" applyAlignment="1">
      <alignment horizontal="justify" vertical="center" wrapText="1"/>
    </xf>
    <xf numFmtId="0" fontId="36" fillId="0" borderId="1" xfId="2" applyFont="1" applyFill="1" applyBorder="1" applyAlignment="1" applyProtection="1">
      <alignment horizontal="center" vertical="center" wrapText="1"/>
      <protection locked="0"/>
    </xf>
    <xf numFmtId="0" fontId="18" fillId="0" borderId="25" xfId="0" applyFont="1" applyFill="1" applyBorder="1" applyAlignment="1">
      <alignment horizontal="center" vertical="center"/>
    </xf>
    <xf numFmtId="0" fontId="18" fillId="0" borderId="25" xfId="0" applyFont="1" applyFill="1" applyBorder="1" applyAlignment="1">
      <alignment vertical="center"/>
    </xf>
    <xf numFmtId="0" fontId="18" fillId="0" borderId="1" xfId="0" applyFont="1" applyFill="1" applyBorder="1" applyAlignment="1">
      <alignment horizontal="justify" vertical="center" wrapText="1"/>
    </xf>
    <xf numFmtId="0" fontId="12" fillId="0" borderId="38" xfId="0" applyFont="1" applyFill="1" applyBorder="1" applyAlignment="1">
      <alignment vertical="center" wrapText="1"/>
    </xf>
    <xf numFmtId="0" fontId="12" fillId="0" borderId="38" xfId="0" applyFont="1" applyFill="1" applyBorder="1" applyAlignment="1">
      <alignment horizontal="center" vertical="center" wrapText="1"/>
    </xf>
    <xf numFmtId="0" fontId="16" fillId="0" borderId="0" xfId="0" applyFont="1" applyFill="1" applyBorder="1" applyAlignment="1">
      <alignment vertical="center"/>
    </xf>
    <xf numFmtId="0" fontId="16" fillId="0" borderId="30" xfId="0" applyFont="1" applyFill="1" applyBorder="1" applyAlignment="1">
      <alignment vertical="center" wrapText="1"/>
    </xf>
    <xf numFmtId="0" fontId="16" fillId="0" borderId="25" xfId="0" applyFont="1" applyFill="1" applyBorder="1" applyAlignment="1">
      <alignment vertical="center" wrapText="1"/>
    </xf>
    <xf numFmtId="0" fontId="16" fillId="0" borderId="37" xfId="0" applyFont="1" applyFill="1" applyBorder="1" applyAlignment="1">
      <alignment vertical="center" wrapText="1"/>
    </xf>
    <xf numFmtId="0" fontId="34" fillId="0" borderId="26" xfId="0" applyFont="1" applyFill="1" applyBorder="1" applyAlignment="1">
      <alignment horizontal="center" vertical="center" wrapText="1"/>
    </xf>
    <xf numFmtId="0" fontId="34" fillId="0" borderId="41" xfId="0" applyFont="1" applyFill="1" applyBorder="1" applyAlignment="1">
      <alignment horizontal="left" vertical="center" wrapText="1"/>
    </xf>
    <xf numFmtId="0" fontId="15" fillId="0" borderId="28" xfId="0" applyFont="1" applyFill="1" applyBorder="1" applyAlignment="1">
      <alignment vertical="center" wrapText="1"/>
    </xf>
    <xf numFmtId="0" fontId="34" fillId="0" borderId="32" xfId="0" applyFont="1" applyFill="1" applyBorder="1" applyAlignment="1">
      <alignment horizontal="center" vertical="center" wrapText="1"/>
    </xf>
    <xf numFmtId="0" fontId="38" fillId="0" borderId="26"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31" fillId="0" borderId="38" xfId="0" applyFont="1" applyFill="1" applyBorder="1" applyAlignment="1">
      <alignment horizontal="center" vertical="center" wrapText="1"/>
    </xf>
    <xf numFmtId="0" fontId="18" fillId="0" borderId="29" xfId="0" applyFont="1" applyFill="1" applyBorder="1" applyAlignment="1">
      <alignment horizontal="left" vertical="top" wrapText="1"/>
    </xf>
    <xf numFmtId="0" fontId="14" fillId="0" borderId="38" xfId="0" applyFont="1" applyFill="1" applyBorder="1" applyAlignment="1">
      <alignment vertical="center" wrapText="1"/>
    </xf>
    <xf numFmtId="0" fontId="18" fillId="0" borderId="32"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5" fillId="0" borderId="1" xfId="0" applyFont="1" applyFill="1" applyBorder="1" applyAlignment="1">
      <alignment horizontal="left" vertical="top" wrapText="1"/>
    </xf>
    <xf numFmtId="0" fontId="34" fillId="0" borderId="28" xfId="0" applyFont="1" applyFill="1" applyBorder="1" applyAlignment="1">
      <alignment vertical="center" wrapText="1"/>
    </xf>
    <xf numFmtId="14" fontId="11" fillId="0" borderId="16" xfId="0" applyNumberFormat="1" applyFont="1" applyBorder="1" applyAlignment="1">
      <alignment horizontal="center" vertical="center"/>
    </xf>
    <xf numFmtId="0" fontId="11" fillId="0" borderId="16" xfId="0" applyFont="1" applyBorder="1" applyAlignment="1">
      <alignment horizontal="center" vertical="center"/>
    </xf>
    <xf numFmtId="0" fontId="11" fillId="11" borderId="1" xfId="0" applyFont="1" applyFill="1" applyBorder="1" applyAlignment="1">
      <alignment horizontal="center" vertical="center" wrapText="1"/>
    </xf>
    <xf numFmtId="0" fontId="13" fillId="12" borderId="1" xfId="0" applyFont="1" applyFill="1" applyBorder="1" applyAlignment="1">
      <alignment horizontal="center" vertical="center"/>
    </xf>
    <xf numFmtId="0" fontId="13"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12" borderId="1" xfId="0" applyFont="1" applyFill="1" applyBorder="1" applyAlignment="1">
      <alignment horizontal="center" vertical="center"/>
    </xf>
    <xf numFmtId="0" fontId="14" fillId="6" borderId="0" xfId="0" applyFont="1" applyFill="1" applyAlignment="1">
      <alignment vertical="center"/>
    </xf>
    <xf numFmtId="0" fontId="16" fillId="6" borderId="42" xfId="0" applyFont="1" applyFill="1" applyBorder="1" applyAlignment="1">
      <alignment vertical="center" wrapText="1"/>
    </xf>
    <xf numFmtId="0" fontId="16" fillId="6" borderId="43" xfId="0" applyFont="1" applyFill="1" applyBorder="1" applyAlignment="1">
      <alignment vertical="center" wrapText="1"/>
    </xf>
    <xf numFmtId="0" fontId="16" fillId="6" borderId="44" xfId="0" applyFont="1" applyFill="1" applyBorder="1" applyAlignment="1">
      <alignment vertical="center" wrapText="1"/>
    </xf>
    <xf numFmtId="0" fontId="19" fillId="0" borderId="43" xfId="0" applyFont="1" applyBorder="1" applyAlignment="1">
      <alignment horizontal="center" vertical="center" wrapText="1"/>
    </xf>
    <xf numFmtId="0" fontId="12" fillId="0" borderId="43" xfId="0" applyFont="1" applyBorder="1" applyAlignment="1">
      <alignment horizontal="left" vertical="center" wrapText="1"/>
    </xf>
    <xf numFmtId="0" fontId="12" fillId="0" borderId="43" xfId="0" applyFont="1" applyBorder="1" applyAlignment="1">
      <alignment horizontal="center" vertical="center" wrapText="1"/>
    </xf>
    <xf numFmtId="0" fontId="12" fillId="0" borderId="43" xfId="0" applyFont="1" applyBorder="1" applyAlignment="1">
      <alignment vertical="center"/>
    </xf>
    <xf numFmtId="0" fontId="12" fillId="0" borderId="41" xfId="0" applyFont="1" applyBorder="1" applyAlignment="1">
      <alignment vertical="center" wrapText="1"/>
    </xf>
    <xf numFmtId="0" fontId="20" fillId="6" borderId="1" xfId="0" applyFont="1" applyFill="1" applyBorder="1" applyAlignment="1">
      <alignment horizontal="left" vertical="center"/>
    </xf>
    <xf numFmtId="0" fontId="11" fillId="12" borderId="1" xfId="0" applyFont="1" applyFill="1" applyBorder="1" applyAlignment="1">
      <alignment horizontal="center" wrapText="1"/>
    </xf>
    <xf numFmtId="0" fontId="11" fillId="12" borderId="1" xfId="0" applyFont="1" applyFill="1" applyBorder="1" applyAlignment="1">
      <alignment horizontal="center" vertical="center" wrapText="1"/>
    </xf>
    <xf numFmtId="0" fontId="14" fillId="0" borderId="1" xfId="0" applyFont="1" applyBorder="1" applyAlignment="1">
      <alignment vertical="center" wrapText="1"/>
    </xf>
    <xf numFmtId="0" fontId="14" fillId="6" borderId="1" xfId="0" applyFont="1" applyFill="1" applyBorder="1" applyAlignment="1">
      <alignment horizontal="justify" vertical="top" wrapText="1"/>
    </xf>
    <xf numFmtId="0" fontId="1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4" fillId="6"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3" borderId="1" xfId="2" applyFont="1" applyFill="1" applyBorder="1" applyAlignment="1" applyProtection="1">
      <alignment horizontal="center" vertical="center" wrapText="1"/>
      <protection locked="0"/>
    </xf>
    <xf numFmtId="0" fontId="18" fillId="3" borderId="1" xfId="0" applyFont="1" applyFill="1" applyBorder="1" applyAlignment="1">
      <alignment vertical="center" wrapText="1"/>
    </xf>
    <xf numFmtId="0" fontId="16" fillId="3" borderId="1" xfId="0" applyFont="1" applyFill="1" applyBorder="1" applyAlignment="1">
      <alignment vertical="center" wrapText="1"/>
    </xf>
    <xf numFmtId="0" fontId="16" fillId="3" borderId="1" xfId="0" applyFont="1" applyFill="1" applyBorder="1" applyAlignment="1">
      <alignment horizontal="center" vertical="center" wrapText="1"/>
    </xf>
    <xf numFmtId="0" fontId="16" fillId="3" borderId="1" xfId="2" applyFont="1" applyFill="1" applyBorder="1" applyAlignment="1" applyProtection="1">
      <alignment vertical="center" wrapText="1"/>
      <protection locked="0"/>
    </xf>
    <xf numFmtId="0" fontId="18" fillId="3" borderId="1" xfId="0" applyFont="1" applyFill="1" applyBorder="1" applyAlignment="1">
      <alignment horizontal="center" vertical="center" wrapText="1"/>
    </xf>
    <xf numFmtId="0" fontId="14" fillId="3" borderId="1" xfId="0" applyFont="1" applyFill="1" applyBorder="1" applyAlignment="1">
      <alignment vertical="center" wrapText="1"/>
    </xf>
    <xf numFmtId="0" fontId="19"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vertical="center"/>
    </xf>
    <xf numFmtId="0" fontId="12" fillId="3" borderId="1" xfId="0" applyFont="1" applyFill="1" applyBorder="1" applyAlignment="1">
      <alignment vertical="center" wrapText="1"/>
    </xf>
    <xf numFmtId="0" fontId="39" fillId="0" borderId="0" xfId="0" applyFont="1" applyAlignment="1">
      <alignment horizontal="center" vertical="center" wrapText="1"/>
    </xf>
    <xf numFmtId="0" fontId="41" fillId="0" borderId="0" xfId="0" applyFont="1" applyAlignment="1">
      <alignment horizontal="center" vertical="center" wrapText="1"/>
    </xf>
    <xf numFmtId="0" fontId="42" fillId="0" borderId="0" xfId="0" applyFont="1" applyAlignment="1">
      <alignment horizontal="center" vertical="center" wrapText="1"/>
    </xf>
    <xf numFmtId="0" fontId="42" fillId="0" borderId="11" xfId="0" applyFont="1" applyBorder="1" applyAlignment="1">
      <alignment vertical="center" wrapText="1"/>
    </xf>
    <xf numFmtId="0" fontId="42" fillId="0" borderId="0" xfId="0" applyFont="1" applyAlignment="1">
      <alignment vertical="center" wrapText="1"/>
    </xf>
    <xf numFmtId="0" fontId="43" fillId="11" borderId="1" xfId="0" applyFont="1" applyFill="1" applyBorder="1" applyAlignment="1">
      <alignment horizontal="center" vertical="center" wrapText="1"/>
    </xf>
    <xf numFmtId="0" fontId="43" fillId="14" borderId="1" xfId="0" applyFont="1" applyFill="1" applyBorder="1" applyAlignment="1">
      <alignment vertical="center" wrapText="1"/>
    </xf>
    <xf numFmtId="0" fontId="43" fillId="14" borderId="1" xfId="0" applyFont="1" applyFill="1" applyBorder="1" applyAlignment="1">
      <alignment horizontal="center" vertical="center" wrapText="1"/>
    </xf>
    <xf numFmtId="0" fontId="43" fillId="11" borderId="1" xfId="0" applyFont="1" applyFill="1" applyBorder="1" applyAlignment="1">
      <alignment vertical="center" wrapText="1"/>
    </xf>
    <xf numFmtId="0" fontId="45" fillId="0" borderId="1" xfId="2" applyFont="1" applyBorder="1" applyAlignment="1" applyProtection="1">
      <alignment vertical="center" wrapText="1"/>
      <protection locked="0"/>
    </xf>
    <xf numFmtId="0" fontId="45" fillId="0" borderId="2" xfId="2" applyFont="1" applyBorder="1" applyAlignment="1" applyProtection="1">
      <alignment vertical="center" wrapText="1"/>
      <protection locked="0"/>
    </xf>
    <xf numFmtId="0" fontId="43" fillId="0" borderId="2" xfId="2" applyFont="1" applyBorder="1" applyAlignment="1">
      <alignment vertical="center" wrapText="1"/>
    </xf>
    <xf numFmtId="0" fontId="43" fillId="0" borderId="1" xfId="2" applyFont="1" applyBorder="1" applyAlignment="1" applyProtection="1">
      <alignment horizontal="center" vertical="center" wrapText="1"/>
      <protection locked="0"/>
    </xf>
    <xf numFmtId="0" fontId="43" fillId="0" borderId="1" xfId="2" applyFont="1" applyBorder="1" applyAlignment="1">
      <alignment horizontal="center" vertical="center" wrapText="1"/>
    </xf>
    <xf numFmtId="2" fontId="43" fillId="0" borderId="1" xfId="4" applyNumberFormat="1" applyFont="1" applyFill="1" applyBorder="1" applyAlignment="1" applyProtection="1">
      <alignment horizontal="center" vertical="center" wrapText="1"/>
    </xf>
    <xf numFmtId="2" fontId="43" fillId="0" borderId="1" xfId="4" applyNumberFormat="1" applyFont="1" applyFill="1" applyBorder="1" applyAlignment="1" applyProtection="1">
      <alignment horizontal="center" vertical="center" wrapText="1"/>
      <protection locked="0"/>
    </xf>
    <xf numFmtId="0" fontId="45" fillId="0" borderId="0" xfId="0" applyFont="1" applyAlignment="1">
      <alignment horizontal="center" vertical="center" wrapText="1"/>
    </xf>
    <xf numFmtId="0" fontId="43" fillId="0" borderId="11" xfId="2" applyFont="1" applyBorder="1" applyAlignment="1">
      <alignment vertical="center" wrapText="1"/>
    </xf>
    <xf numFmtId="0" fontId="43" fillId="0" borderId="1" xfId="2" applyFont="1" applyBorder="1" applyAlignment="1" applyProtection="1">
      <alignment vertical="center" wrapText="1"/>
      <protection locked="0"/>
    </xf>
    <xf numFmtId="0" fontId="45" fillId="0" borderId="1" xfId="0" applyFont="1" applyBorder="1" applyAlignment="1" applyProtection="1">
      <alignment horizontal="center" vertical="center" wrapText="1"/>
      <protection locked="0"/>
    </xf>
    <xf numFmtId="0" fontId="43" fillId="0" borderId="1" xfId="0" applyFont="1" applyBorder="1" applyAlignment="1" applyProtection="1">
      <alignment vertical="center" wrapText="1"/>
      <protection locked="0"/>
    </xf>
    <xf numFmtId="14" fontId="45" fillId="0" borderId="1" xfId="0" applyNumberFormat="1" applyFont="1" applyBorder="1" applyAlignment="1" applyProtection="1">
      <alignment horizontal="center" vertical="center" wrapText="1"/>
      <protection locked="0"/>
    </xf>
    <xf numFmtId="14" fontId="45" fillId="0" borderId="11" xfId="0" applyNumberFormat="1" applyFont="1" applyBorder="1" applyAlignment="1" applyProtection="1">
      <alignment vertical="center"/>
      <protection locked="0"/>
    </xf>
    <xf numFmtId="0" fontId="45" fillId="0" borderId="1" xfId="0" applyFont="1" applyBorder="1" applyAlignment="1" applyProtection="1">
      <alignment vertical="center" wrapText="1"/>
      <protection locked="0"/>
    </xf>
    <xf numFmtId="14" fontId="45" fillId="0" borderId="1" xfId="0" applyNumberFormat="1" applyFont="1" applyBorder="1" applyAlignment="1" applyProtection="1">
      <alignment vertical="center" wrapText="1"/>
      <protection locked="0"/>
    </xf>
    <xf numFmtId="0" fontId="43" fillId="0" borderId="1" xfId="0" applyFont="1" applyBorder="1" applyAlignment="1" applyProtection="1">
      <alignment horizontal="center" vertical="center" wrapText="1"/>
      <protection locked="0"/>
    </xf>
    <xf numFmtId="14" fontId="45" fillId="0" borderId="8" xfId="0" applyNumberFormat="1" applyFont="1" applyBorder="1" applyAlignment="1" applyProtection="1">
      <alignment vertical="center"/>
      <protection locked="0"/>
    </xf>
    <xf numFmtId="0" fontId="42" fillId="0" borderId="0" xfId="2" applyFont="1" applyAlignment="1">
      <alignment horizontal="center" vertical="center" wrapText="1"/>
    </xf>
    <xf numFmtId="0" fontId="41" fillId="0" borderId="0" xfId="2" applyFont="1" applyAlignment="1">
      <alignment horizontal="center" vertical="center" wrapText="1"/>
    </xf>
    <xf numFmtId="2" fontId="42" fillId="0" borderId="0" xfId="4" applyNumberFormat="1" applyFont="1" applyFill="1" applyBorder="1" applyAlignment="1" applyProtection="1">
      <alignment horizontal="center" vertical="center" wrapText="1"/>
    </xf>
    <xf numFmtId="164" fontId="39" fillId="0" borderId="0" xfId="4" applyNumberFormat="1" applyFont="1" applyFill="1" applyAlignment="1" applyProtection="1">
      <alignment horizontal="center" vertical="center" wrapText="1"/>
    </xf>
    <xf numFmtId="0" fontId="49" fillId="6" borderId="0" xfId="0" applyFont="1" applyFill="1"/>
    <xf numFmtId="0" fontId="50" fillId="6" borderId="7" xfId="2" applyFont="1" applyFill="1" applyBorder="1"/>
    <xf numFmtId="0" fontId="51" fillId="6" borderId="45" xfId="2" applyFont="1" applyFill="1" applyBorder="1" applyAlignment="1">
      <alignment vertical="center"/>
    </xf>
    <xf numFmtId="0" fontId="50" fillId="6" borderId="14" xfId="2" applyFont="1" applyFill="1" applyBorder="1"/>
    <xf numFmtId="0" fontId="51" fillId="6" borderId="0" xfId="2" applyFont="1" applyFill="1" applyAlignment="1">
      <alignment vertical="center"/>
    </xf>
    <xf numFmtId="0" fontId="50" fillId="6" borderId="48" xfId="2" applyFont="1" applyFill="1" applyBorder="1"/>
    <xf numFmtId="0" fontId="51" fillId="6" borderId="49" xfId="2" applyFont="1" applyFill="1" applyBorder="1" applyAlignment="1">
      <alignment vertical="center"/>
    </xf>
    <xf numFmtId="0" fontId="50" fillId="6" borderId="0" xfId="0" applyFont="1" applyFill="1"/>
    <xf numFmtId="0" fontId="51" fillId="6" borderId="61" xfId="0" applyFont="1" applyFill="1" applyBorder="1" applyAlignment="1">
      <alignment horizontal="center" vertical="center"/>
    </xf>
    <xf numFmtId="0" fontId="39" fillId="6" borderId="0" xfId="0" applyFont="1" applyFill="1"/>
    <xf numFmtId="0" fontId="51" fillId="6" borderId="1" xfId="0" applyFont="1" applyFill="1" applyBorder="1"/>
    <xf numFmtId="0" fontId="51" fillId="6" borderId="70" xfId="0" applyFont="1" applyFill="1" applyBorder="1"/>
    <xf numFmtId="0" fontId="51" fillId="6" borderId="58" xfId="0" applyFont="1" applyFill="1" applyBorder="1" applyAlignment="1">
      <alignment vertical="center" wrapText="1"/>
    </xf>
    <xf numFmtId="0" fontId="51" fillId="6" borderId="62" xfId="0" applyFont="1" applyFill="1" applyBorder="1" applyAlignment="1">
      <alignment vertical="center" wrapText="1"/>
    </xf>
    <xf numFmtId="0" fontId="51" fillId="6" borderId="58" xfId="0" applyFont="1" applyFill="1" applyBorder="1" applyAlignment="1">
      <alignment horizontal="center" vertical="center" wrapText="1"/>
    </xf>
    <xf numFmtId="0" fontId="51" fillId="6" borderId="61" xfId="0" applyFont="1" applyFill="1" applyBorder="1" applyAlignment="1">
      <alignment horizontal="center" vertical="center" wrapText="1"/>
    </xf>
    <xf numFmtId="0" fontId="55" fillId="6" borderId="0" xfId="0" applyFont="1" applyFill="1" applyAlignment="1">
      <alignment horizontal="center" wrapText="1"/>
    </xf>
    <xf numFmtId="0" fontId="39" fillId="6" borderId="0" xfId="0" applyFont="1" applyFill="1" applyAlignment="1">
      <alignment wrapText="1"/>
    </xf>
    <xf numFmtId="0" fontId="50" fillId="6" borderId="5" xfId="0" applyFont="1" applyFill="1" applyBorder="1" applyAlignment="1">
      <alignment vertical="center" wrapText="1"/>
    </xf>
    <xf numFmtId="0" fontId="50" fillId="6" borderId="8" xfId="0" applyFont="1" applyFill="1" applyBorder="1" applyAlignment="1">
      <alignment vertical="center" wrapText="1"/>
    </xf>
    <xf numFmtId="0" fontId="50" fillId="6" borderId="9" xfId="0" applyFont="1" applyFill="1" applyBorder="1" applyAlignment="1">
      <alignment vertical="center" wrapText="1"/>
    </xf>
    <xf numFmtId="0" fontId="50" fillId="6" borderId="72" xfId="0" applyFont="1" applyFill="1" applyBorder="1" applyAlignment="1">
      <alignment horizontal="center" vertical="center" wrapText="1"/>
    </xf>
    <xf numFmtId="0" fontId="53" fillId="6" borderId="65" xfId="0" applyFont="1" applyFill="1" applyBorder="1" applyAlignment="1">
      <alignment horizontal="center" vertical="center" wrapText="1"/>
    </xf>
    <xf numFmtId="9" fontId="62" fillId="6" borderId="65" xfId="0" applyNumberFormat="1" applyFont="1" applyFill="1" applyBorder="1" applyAlignment="1">
      <alignment horizontal="center" vertical="center" wrapText="1"/>
    </xf>
    <xf numFmtId="0" fontId="50" fillId="6" borderId="65" xfId="0" applyFont="1" applyFill="1" applyBorder="1" applyAlignment="1">
      <alignment horizontal="center" vertical="center" wrapText="1"/>
    </xf>
    <xf numFmtId="0" fontId="50" fillId="6" borderId="68" xfId="0" applyFont="1" applyFill="1" applyBorder="1" applyAlignment="1">
      <alignment vertical="center" wrapText="1"/>
    </xf>
    <xf numFmtId="0" fontId="50" fillId="6" borderId="1" xfId="0" applyFont="1" applyFill="1" applyBorder="1" applyAlignment="1">
      <alignment vertical="center" wrapText="1"/>
    </xf>
    <xf numFmtId="0" fontId="50" fillId="6" borderId="6" xfId="0" applyFont="1" applyFill="1" applyBorder="1" applyAlignment="1">
      <alignment vertical="center" wrapText="1"/>
    </xf>
    <xf numFmtId="0" fontId="50" fillId="6" borderId="68" xfId="0" applyFont="1" applyFill="1" applyBorder="1" applyAlignment="1">
      <alignment horizontal="center" vertical="center" wrapText="1"/>
    </xf>
    <xf numFmtId="0" fontId="53" fillId="6" borderId="1" xfId="0" applyFont="1" applyFill="1" applyBorder="1" applyAlignment="1">
      <alignment horizontal="center" vertical="center" wrapText="1"/>
    </xf>
    <xf numFmtId="9" fontId="62" fillId="6" borderId="1" xfId="0" applyNumberFormat="1" applyFont="1" applyFill="1" applyBorder="1" applyAlignment="1">
      <alignment horizontal="center" vertical="center" wrapText="1"/>
    </xf>
    <xf numFmtId="0" fontId="50" fillId="6" borderId="1" xfId="0" applyFont="1" applyFill="1" applyBorder="1" applyAlignment="1">
      <alignment horizontal="center" vertical="center" wrapText="1"/>
    </xf>
    <xf numFmtId="0" fontId="51" fillId="6" borderId="68" xfId="0" applyFont="1" applyFill="1" applyBorder="1" applyAlignment="1">
      <alignment vertical="center" wrapText="1"/>
    </xf>
    <xf numFmtId="0" fontId="51" fillId="6" borderId="1" xfId="0" applyFont="1" applyFill="1" applyBorder="1" applyAlignment="1">
      <alignment vertical="center" wrapText="1"/>
    </xf>
    <xf numFmtId="0" fontId="51" fillId="6" borderId="6" xfId="0" applyFont="1" applyFill="1" applyBorder="1" applyAlignment="1">
      <alignment vertical="center" wrapText="1"/>
    </xf>
    <xf numFmtId="0" fontId="51" fillId="6" borderId="68"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6" fillId="6" borderId="0" xfId="0" applyFont="1" applyFill="1"/>
    <xf numFmtId="0" fontId="57" fillId="6" borderId="0" xfId="0" applyFont="1" applyFill="1"/>
    <xf numFmtId="0" fontId="56" fillId="6" borderId="14" xfId="0" applyFont="1" applyFill="1" applyBorder="1"/>
    <xf numFmtId="0" fontId="56" fillId="6" borderId="47" xfId="0" applyFont="1" applyFill="1" applyBorder="1"/>
    <xf numFmtId="0" fontId="56" fillId="6" borderId="24" xfId="0" applyFont="1" applyFill="1" applyBorder="1"/>
    <xf numFmtId="0" fontId="56" fillId="6" borderId="10" xfId="0" applyFont="1" applyFill="1" applyBorder="1"/>
    <xf numFmtId="0" fontId="56" fillId="6" borderId="73" xfId="0" applyFont="1" applyFill="1" applyBorder="1"/>
    <xf numFmtId="0" fontId="58" fillId="6" borderId="14" xfId="0" applyFont="1" applyFill="1" applyBorder="1" applyAlignment="1">
      <alignment horizontal="left"/>
    </xf>
    <xf numFmtId="0" fontId="56" fillId="6" borderId="0" xfId="0" applyFont="1" applyFill="1" applyAlignment="1">
      <alignment horizontal="center"/>
    </xf>
    <xf numFmtId="0" fontId="58" fillId="6" borderId="0" xfId="0" applyFont="1" applyFill="1" applyAlignment="1">
      <alignment horizontal="center"/>
    </xf>
    <xf numFmtId="0" fontId="56" fillId="6" borderId="47" xfId="0" applyFont="1" applyFill="1" applyBorder="1" applyAlignment="1">
      <alignment horizontal="center"/>
    </xf>
    <xf numFmtId="0" fontId="59" fillId="6" borderId="48" xfId="0" applyFont="1" applyFill="1" applyBorder="1" applyAlignment="1">
      <alignment horizontal="left"/>
    </xf>
    <xf numFmtId="0" fontId="50" fillId="6" borderId="49" xfId="0" applyFont="1" applyFill="1" applyBorder="1" applyAlignment="1">
      <alignment horizontal="center"/>
    </xf>
    <xf numFmtId="0" fontId="50" fillId="6" borderId="49" xfId="0" applyFont="1" applyFill="1" applyBorder="1"/>
    <xf numFmtId="0" fontId="59" fillId="6" borderId="49" xfId="0" applyFont="1" applyFill="1" applyBorder="1" applyAlignment="1">
      <alignment horizontal="center"/>
    </xf>
    <xf numFmtId="0" fontId="50" fillId="6" borderId="50" xfId="0" applyFont="1" applyFill="1" applyBorder="1" applyAlignment="1">
      <alignment horizontal="center"/>
    </xf>
    <xf numFmtId="0" fontId="50" fillId="6" borderId="0" xfId="0" applyFont="1" applyFill="1" applyAlignment="1">
      <alignment horizontal="center"/>
    </xf>
    <xf numFmtId="0" fontId="59" fillId="6" borderId="0" xfId="0" applyFont="1" applyFill="1" applyAlignment="1">
      <alignment horizontal="center"/>
    </xf>
    <xf numFmtId="0" fontId="59" fillId="6" borderId="0" xfId="0" applyFont="1" applyFill="1" applyAlignment="1">
      <alignment horizontal="left"/>
    </xf>
    <xf numFmtId="0" fontId="57" fillId="6" borderId="0" xfId="0" applyFont="1" applyFill="1" applyAlignment="1">
      <alignment vertical="center"/>
    </xf>
    <xf numFmtId="0" fontId="51" fillId="6" borderId="68" xfId="0" applyFont="1" applyFill="1" applyBorder="1" applyAlignment="1">
      <alignment horizontal="center" vertical="center"/>
    </xf>
    <xf numFmtId="0" fontId="51" fillId="6" borderId="1" xfId="0" applyFont="1" applyFill="1" applyBorder="1" applyAlignment="1">
      <alignment horizontal="center" vertical="center"/>
    </xf>
    <xf numFmtId="0" fontId="51" fillId="6" borderId="0" xfId="0" applyFont="1" applyFill="1" applyAlignment="1">
      <alignment vertical="center"/>
    </xf>
    <xf numFmtId="0" fontId="51" fillId="6" borderId="0" xfId="0" applyFont="1" applyFill="1" applyAlignment="1">
      <alignment horizontal="center" vertical="center"/>
    </xf>
    <xf numFmtId="0" fontId="66" fillId="6" borderId="0" xfId="0" applyFont="1" applyFill="1"/>
    <xf numFmtId="0" fontId="68" fillId="6" borderId="0" xfId="0" applyFont="1" applyFill="1" applyAlignment="1">
      <alignment horizontal="center" vertical="center" wrapText="1"/>
    </xf>
    <xf numFmtId="0" fontId="49" fillId="0" borderId="0" xfId="0" applyFont="1"/>
    <xf numFmtId="0" fontId="49" fillId="0" borderId="0" xfId="0" applyFont="1" applyAlignment="1">
      <alignment horizontal="center" vertical="center"/>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0" fillId="0" borderId="19" xfId="0" applyBorder="1" applyAlignment="1">
      <alignment horizontal="center"/>
    </xf>
    <xf numFmtId="0" fontId="0" fillId="0" borderId="1" xfId="0" applyBorder="1" applyAlignment="1">
      <alignment horizontal="center"/>
    </xf>
    <xf numFmtId="0" fontId="27" fillId="0" borderId="1" xfId="0" applyFont="1" applyBorder="1" applyAlignment="1">
      <alignment horizontal="center" vertical="center" wrapText="1"/>
    </xf>
    <xf numFmtId="0" fontId="25" fillId="0" borderId="1" xfId="0" applyFont="1" applyBorder="1" applyAlignment="1">
      <alignment horizontal="left" vertical="center" wrapText="1"/>
    </xf>
    <xf numFmtId="0" fontId="25" fillId="6" borderId="1" xfId="0" applyFont="1" applyFill="1" applyBorder="1" applyAlignment="1">
      <alignment horizontal="left" vertical="center" wrapText="1"/>
    </xf>
    <xf numFmtId="0" fontId="20" fillId="12" borderId="6" xfId="0" applyFont="1" applyFill="1" applyBorder="1" applyAlignment="1">
      <alignment horizontal="center" vertical="center" wrapText="1"/>
    </xf>
    <xf numFmtId="0" fontId="20" fillId="12" borderId="19" xfId="0" applyFont="1" applyFill="1" applyBorder="1" applyAlignment="1">
      <alignment horizontal="center" vertical="center" wrapText="1"/>
    </xf>
    <xf numFmtId="0" fontId="20" fillId="12" borderId="16" xfId="0" applyFont="1" applyFill="1" applyBorder="1" applyAlignment="1">
      <alignment horizontal="center" vertical="center" wrapText="1"/>
    </xf>
    <xf numFmtId="0" fontId="20" fillId="6" borderId="6" xfId="0" applyFont="1" applyFill="1" applyBorder="1" applyAlignment="1">
      <alignment horizontal="left" vertical="center"/>
    </xf>
    <xf numFmtId="0" fontId="20" fillId="6" borderId="19" xfId="0" applyFont="1" applyFill="1" applyBorder="1" applyAlignment="1">
      <alignment horizontal="left" vertical="center"/>
    </xf>
    <xf numFmtId="0" fontId="20" fillId="6" borderId="16" xfId="0" applyFont="1" applyFill="1" applyBorder="1" applyAlignment="1">
      <alignment horizontal="left" vertical="center"/>
    </xf>
    <xf numFmtId="0" fontId="20" fillId="6" borderId="6" xfId="0" applyFont="1" applyFill="1" applyBorder="1" applyAlignment="1">
      <alignment horizontal="left" vertical="center" wrapText="1"/>
    </xf>
    <xf numFmtId="0" fontId="20" fillId="6" borderId="19" xfId="0" applyFont="1" applyFill="1" applyBorder="1" applyAlignment="1">
      <alignment horizontal="left" vertical="center" wrapText="1"/>
    </xf>
    <xf numFmtId="0" fontId="20" fillId="6" borderId="16" xfId="0" applyFont="1" applyFill="1" applyBorder="1" applyAlignment="1">
      <alignment horizontal="left" vertical="center" wrapText="1"/>
    </xf>
    <xf numFmtId="0" fontId="11" fillId="11" borderId="6" xfId="0" applyFont="1" applyFill="1" applyBorder="1" applyAlignment="1">
      <alignment horizontal="center" vertical="center"/>
    </xf>
    <xf numFmtId="0" fontId="11" fillId="11" borderId="19" xfId="0" applyFont="1" applyFill="1" applyBorder="1" applyAlignment="1">
      <alignment horizontal="center" vertical="center"/>
    </xf>
    <xf numFmtId="0" fontId="11" fillId="11" borderId="33" xfId="0" applyFont="1" applyFill="1" applyBorder="1" applyAlignment="1">
      <alignment horizontal="center" vertical="center"/>
    </xf>
    <xf numFmtId="0" fontId="11" fillId="11" borderId="16" xfId="0" applyFont="1" applyFill="1" applyBorder="1" applyAlignment="1">
      <alignment horizontal="center" vertical="center" wrapText="1"/>
    </xf>
    <xf numFmtId="0" fontId="11" fillId="11" borderId="1" xfId="0" applyFont="1" applyFill="1" applyBorder="1" applyAlignment="1">
      <alignment horizontal="center" vertical="center"/>
    </xf>
    <xf numFmtId="0" fontId="13" fillId="12" borderId="1" xfId="0" applyFont="1" applyFill="1" applyBorder="1" applyAlignment="1">
      <alignment horizontal="center" vertical="center" wrapText="1"/>
    </xf>
    <xf numFmtId="0" fontId="13" fillId="12" borderId="1" xfId="0" applyFont="1" applyFill="1" applyBorder="1" applyAlignment="1">
      <alignment horizontal="left" vertical="center"/>
    </xf>
    <xf numFmtId="0" fontId="13" fillId="0" borderId="1" xfId="0" applyFont="1" applyBorder="1" applyAlignment="1">
      <alignment horizontal="center" vertical="center"/>
    </xf>
    <xf numFmtId="0" fontId="18" fillId="6" borderId="9" xfId="0" applyFont="1" applyFill="1" applyBorder="1" applyAlignment="1">
      <alignment horizontal="left" vertical="top" wrapText="1"/>
    </xf>
    <xf numFmtId="0" fontId="18" fillId="6" borderId="10" xfId="0" applyFont="1" applyFill="1" applyBorder="1" applyAlignment="1">
      <alignment horizontal="left" vertical="top"/>
    </xf>
    <xf numFmtId="0" fontId="18" fillId="6" borderId="13" xfId="0" applyFont="1" applyFill="1" applyBorder="1" applyAlignment="1">
      <alignment horizontal="left" vertical="top"/>
    </xf>
    <xf numFmtId="0" fontId="11" fillId="0" borderId="6" xfId="0" applyFont="1" applyBorder="1" applyAlignment="1">
      <alignment horizontal="center" vertical="center" wrapText="1"/>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20" fillId="12" borderId="1" xfId="0" applyFont="1" applyFill="1" applyBorder="1" applyAlignment="1">
      <alignment horizontal="center" vertical="center" wrapText="1"/>
    </xf>
    <xf numFmtId="0" fontId="0" fillId="0" borderId="10" xfId="0" applyBorder="1" applyAlignment="1">
      <alignment horizontal="center"/>
    </xf>
    <xf numFmtId="0" fontId="11" fillId="11" borderId="16" xfId="0" applyFont="1" applyFill="1" applyBorder="1" applyAlignment="1">
      <alignment horizontal="center" vertical="center"/>
    </xf>
    <xf numFmtId="0" fontId="13"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1" fillId="11" borderId="1" xfId="0" applyFont="1" applyFill="1" applyBorder="1" applyAlignment="1">
      <alignment horizontal="center" vertical="center" wrapText="1"/>
    </xf>
    <xf numFmtId="0" fontId="18" fillId="0" borderId="6" xfId="0" applyFont="1" applyBorder="1" applyAlignment="1">
      <alignment horizontal="left" vertical="top" wrapText="1"/>
    </xf>
    <xf numFmtId="0" fontId="18" fillId="0" borderId="19" xfId="0" applyFont="1" applyBorder="1" applyAlignment="1">
      <alignment horizontal="left" vertical="top" wrapText="1"/>
    </xf>
    <xf numFmtId="0" fontId="18" fillId="0" borderId="16" xfId="0" applyFont="1" applyBorder="1" applyAlignment="1">
      <alignment horizontal="left" vertical="top" wrapText="1"/>
    </xf>
    <xf numFmtId="0" fontId="13" fillId="12" borderId="1" xfId="0" applyFont="1" applyFill="1" applyBorder="1" applyAlignment="1">
      <alignment horizontal="center" vertical="center"/>
    </xf>
    <xf numFmtId="14"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3"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3" fillId="12" borderId="6" xfId="0" applyFont="1" applyFill="1" applyBorder="1" applyAlignment="1">
      <alignment horizontal="center" vertical="center"/>
    </xf>
    <xf numFmtId="0" fontId="13" fillId="12" borderId="19" xfId="0" applyFont="1" applyFill="1" applyBorder="1" applyAlignment="1">
      <alignment horizontal="center" vertical="center"/>
    </xf>
    <xf numFmtId="0" fontId="13" fillId="12" borderId="16" xfId="0" applyFont="1" applyFill="1" applyBorder="1" applyAlignment="1">
      <alignment horizontal="center" vertical="center"/>
    </xf>
    <xf numFmtId="0" fontId="12" fillId="0" borderId="6" xfId="0" applyFont="1" applyBorder="1" applyAlignment="1">
      <alignment horizontal="center" vertical="center"/>
    </xf>
    <xf numFmtId="0" fontId="12" fillId="0" borderId="19" xfId="0" applyFont="1" applyBorder="1" applyAlignment="1">
      <alignment horizontal="center" vertical="center"/>
    </xf>
    <xf numFmtId="0" fontId="12" fillId="0" borderId="16" xfId="0" applyFont="1" applyBorder="1" applyAlignment="1">
      <alignment horizontal="center" vertical="center"/>
    </xf>
    <xf numFmtId="0" fontId="23" fillId="12" borderId="2" xfId="0" applyFont="1" applyFill="1" applyBorder="1" applyAlignment="1">
      <alignment horizontal="center" vertical="center" wrapText="1"/>
    </xf>
    <xf numFmtId="0" fontId="23" fillId="12" borderId="8"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16" xfId="0" applyFont="1" applyFill="1" applyBorder="1" applyAlignment="1">
      <alignment horizontal="center" vertical="center"/>
    </xf>
    <xf numFmtId="0" fontId="13" fillId="6" borderId="6" xfId="0" applyFont="1" applyFill="1" applyBorder="1" applyAlignment="1">
      <alignment horizontal="center" vertical="center" wrapText="1"/>
    </xf>
    <xf numFmtId="0" fontId="13" fillId="6" borderId="19"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27" fillId="0" borderId="6"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6" xfId="0" applyFont="1" applyBorder="1" applyAlignment="1">
      <alignment horizontal="center" vertical="center" wrapText="1"/>
    </xf>
    <xf numFmtId="0" fontId="25" fillId="0" borderId="6" xfId="0" applyFont="1" applyBorder="1" applyAlignment="1">
      <alignment horizontal="left" vertical="center" wrapText="1"/>
    </xf>
    <xf numFmtId="0" fontId="25" fillId="0" borderId="19" xfId="0" applyFont="1" applyBorder="1" applyAlignment="1">
      <alignment horizontal="left" vertical="center" wrapText="1"/>
    </xf>
    <xf numFmtId="0" fontId="25" fillId="0" borderId="16" xfId="0" applyFont="1" applyBorder="1" applyAlignment="1">
      <alignment horizontal="left" vertical="center" wrapText="1"/>
    </xf>
    <xf numFmtId="0" fontId="25" fillId="6" borderId="6" xfId="0" applyFont="1" applyFill="1" applyBorder="1" applyAlignment="1">
      <alignment horizontal="left" vertical="center" wrapText="1"/>
    </xf>
    <xf numFmtId="0" fontId="25" fillId="6" borderId="19" xfId="0" applyFont="1" applyFill="1" applyBorder="1" applyAlignment="1">
      <alignment horizontal="left" vertical="center" wrapText="1"/>
    </xf>
    <xf numFmtId="0" fontId="25" fillId="6" borderId="16" xfId="0" applyFont="1" applyFill="1" applyBorder="1" applyAlignment="1">
      <alignment horizontal="left" vertical="center" wrapText="1"/>
    </xf>
    <xf numFmtId="0" fontId="15" fillId="0" borderId="1" xfId="0" applyFont="1" applyBorder="1" applyAlignment="1">
      <alignment horizontal="center" vertical="center"/>
    </xf>
    <xf numFmtId="0" fontId="23" fillId="12" borderId="2" xfId="0" applyFont="1" applyFill="1" applyBorder="1" applyAlignment="1">
      <alignment horizontal="center" vertical="center"/>
    </xf>
    <xf numFmtId="0" fontId="23" fillId="12" borderId="8" xfId="0" applyFont="1" applyFill="1" applyBorder="1" applyAlignment="1">
      <alignment horizontal="center" vertical="center"/>
    </xf>
    <xf numFmtId="0" fontId="23" fillId="12" borderId="17" xfId="0" applyFont="1" applyFill="1" applyBorder="1" applyAlignment="1">
      <alignment horizontal="center" vertical="center" wrapText="1"/>
    </xf>
    <xf numFmtId="0" fontId="23" fillId="12" borderId="9" xfId="0" applyFont="1" applyFill="1" applyBorder="1" applyAlignment="1">
      <alignment horizontal="center" vertical="center" wrapText="1"/>
    </xf>
    <xf numFmtId="0" fontId="12" fillId="0" borderId="6" xfId="0" applyFont="1" applyBorder="1" applyAlignment="1">
      <alignment horizontal="left" vertical="top" wrapText="1"/>
    </xf>
    <xf numFmtId="0" fontId="12" fillId="0" borderId="19" xfId="0" applyFont="1" applyBorder="1" applyAlignment="1">
      <alignment horizontal="left" vertical="top"/>
    </xf>
    <xf numFmtId="0" fontId="12" fillId="0" borderId="16" xfId="0" applyFont="1" applyBorder="1" applyAlignment="1">
      <alignment horizontal="left" vertical="top"/>
    </xf>
    <xf numFmtId="0" fontId="11" fillId="12" borderId="2"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11" fillId="12" borderId="1" xfId="0" applyFont="1" applyFill="1" applyBorder="1" applyAlignment="1">
      <alignment horizontal="center" vertical="center"/>
    </xf>
    <xf numFmtId="0" fontId="11" fillId="12" borderId="16" xfId="0" applyFont="1" applyFill="1" applyBorder="1" applyAlignment="1">
      <alignment horizontal="center" vertical="center"/>
    </xf>
    <xf numFmtId="0" fontId="11" fillId="12" borderId="19" xfId="0" applyFont="1" applyFill="1" applyBorder="1" applyAlignment="1">
      <alignment horizontal="center" vertical="center"/>
    </xf>
    <xf numFmtId="0" fontId="11" fillId="12" borderId="6" xfId="0" applyFont="1" applyFill="1" applyBorder="1" applyAlignment="1">
      <alignment horizontal="center" vertical="center"/>
    </xf>
    <xf numFmtId="0" fontId="11" fillId="0" borderId="19" xfId="0" applyFont="1" applyBorder="1" applyAlignment="1">
      <alignment horizontal="left" vertical="top"/>
    </xf>
    <xf numFmtId="0" fontId="11" fillId="0" borderId="16" xfId="0" applyFont="1" applyBorder="1" applyAlignment="1">
      <alignment horizontal="left" vertical="top"/>
    </xf>
    <xf numFmtId="0" fontId="11" fillId="0" borderId="6" xfId="0" applyFont="1" applyBorder="1" applyAlignment="1">
      <alignment horizontal="center" vertical="center"/>
    </xf>
    <xf numFmtId="0" fontId="11" fillId="12"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43" fillId="11" borderId="1" xfId="0" applyFont="1" applyFill="1" applyBorder="1" applyAlignment="1">
      <alignment horizontal="center" vertical="center" wrapText="1"/>
    </xf>
    <xf numFmtId="0" fontId="23" fillId="11" borderId="7" xfId="0" applyFont="1" applyFill="1" applyBorder="1" applyAlignment="1">
      <alignment horizontal="center" vertical="center" wrapText="1"/>
    </xf>
    <xf numFmtId="0" fontId="23" fillId="11" borderId="45" xfId="0" applyFont="1" applyFill="1" applyBorder="1" applyAlignment="1">
      <alignment horizontal="center" vertical="center" wrapText="1"/>
    </xf>
    <xf numFmtId="0" fontId="23" fillId="11" borderId="46" xfId="0" applyFont="1" applyFill="1" applyBorder="1" applyAlignment="1">
      <alignment horizontal="center" vertical="center" wrapText="1"/>
    </xf>
    <xf numFmtId="0" fontId="21" fillId="11" borderId="7" xfId="5" applyFont="1" applyFill="1" applyBorder="1" applyAlignment="1" applyProtection="1">
      <alignment horizontal="center" vertical="center" wrapText="1"/>
    </xf>
    <xf numFmtId="0" fontId="21" fillId="11" borderId="45" xfId="5" applyFont="1" applyFill="1" applyBorder="1" applyAlignment="1" applyProtection="1">
      <alignment horizontal="center" vertical="center" wrapText="1"/>
    </xf>
    <xf numFmtId="0" fontId="21" fillId="11" borderId="46" xfId="5" applyFont="1" applyFill="1" applyBorder="1" applyAlignment="1" applyProtection="1">
      <alignment horizontal="center" vertical="center" wrapText="1"/>
    </xf>
    <xf numFmtId="0" fontId="14" fillId="0" borderId="14" xfId="5" applyFont="1" applyFill="1" applyBorder="1" applyAlignment="1" applyProtection="1">
      <alignment horizontal="left" vertical="center" wrapText="1"/>
    </xf>
    <xf numFmtId="0" fontId="14" fillId="0" borderId="0" xfId="5" applyFont="1" applyFill="1" applyBorder="1" applyAlignment="1" applyProtection="1">
      <alignment horizontal="left" vertical="center" wrapText="1"/>
    </xf>
    <xf numFmtId="0" fontId="14" fillId="0" borderId="47" xfId="5" applyFont="1" applyFill="1" applyBorder="1" applyAlignment="1" applyProtection="1">
      <alignment horizontal="left" vertical="center" wrapText="1"/>
    </xf>
    <xf numFmtId="0" fontId="14" fillId="0" borderId="48" xfId="5" applyFont="1" applyFill="1" applyBorder="1" applyAlignment="1" applyProtection="1">
      <alignment horizontal="left" vertical="center" wrapText="1"/>
    </xf>
    <xf numFmtId="0" fontId="14" fillId="0" borderId="49" xfId="5" applyFont="1" applyFill="1" applyBorder="1" applyAlignment="1" applyProtection="1">
      <alignment horizontal="left" vertical="center" wrapText="1"/>
    </xf>
    <xf numFmtId="0" fontId="14" fillId="0" borderId="50" xfId="5" applyFont="1" applyFill="1" applyBorder="1" applyAlignment="1" applyProtection="1">
      <alignment horizontal="left" vertical="center" wrapText="1"/>
    </xf>
    <xf numFmtId="0" fontId="21" fillId="0" borderId="14" xfId="5" applyFont="1" applyFill="1" applyBorder="1" applyAlignment="1" applyProtection="1">
      <alignment horizontal="center" vertical="center" wrapText="1"/>
    </xf>
    <xf numFmtId="0" fontId="21" fillId="0" borderId="0" xfId="5" applyFont="1" applyFill="1" applyBorder="1" applyAlignment="1" applyProtection="1">
      <alignment horizontal="center" vertical="center" wrapText="1"/>
    </xf>
    <xf numFmtId="0" fontId="21" fillId="0" borderId="47" xfId="5" applyFont="1" applyFill="1" applyBorder="1" applyAlignment="1" applyProtection="1">
      <alignment horizontal="center" vertical="center" wrapText="1"/>
    </xf>
    <xf numFmtId="0" fontId="21" fillId="0" borderId="48" xfId="5" applyFont="1" applyFill="1" applyBorder="1" applyAlignment="1" applyProtection="1">
      <alignment horizontal="center" vertical="center" wrapText="1"/>
    </xf>
    <xf numFmtId="0" fontId="21" fillId="0" borderId="49" xfId="5" applyFont="1" applyFill="1" applyBorder="1" applyAlignment="1" applyProtection="1">
      <alignment horizontal="center" vertical="center" wrapText="1"/>
    </xf>
    <xf numFmtId="0" fontId="21" fillId="0" borderId="50" xfId="5" applyFont="1" applyFill="1" applyBorder="1" applyAlignment="1" applyProtection="1">
      <alignment horizontal="center" vertical="center" wrapText="1"/>
    </xf>
    <xf numFmtId="0" fontId="43" fillId="14" borderId="1" xfId="0" applyFont="1" applyFill="1" applyBorder="1" applyAlignment="1">
      <alignment horizontal="center" vertical="center" wrapText="1"/>
    </xf>
    <xf numFmtId="0" fontId="43" fillId="11" borderId="6" xfId="0" applyFont="1" applyFill="1" applyBorder="1" applyAlignment="1">
      <alignment horizontal="center" vertical="center" wrapText="1"/>
    </xf>
    <xf numFmtId="0" fontId="43" fillId="11" borderId="19" xfId="0" applyFont="1" applyFill="1" applyBorder="1" applyAlignment="1">
      <alignment horizontal="center" vertical="center" wrapText="1"/>
    </xf>
    <xf numFmtId="0" fontId="43" fillId="11" borderId="16"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3" fillId="11" borderId="11" xfId="0" applyFont="1" applyFill="1" applyBorder="1" applyAlignment="1">
      <alignment horizontal="center" vertical="center" wrapText="1"/>
    </xf>
    <xf numFmtId="0" fontId="43" fillId="11" borderId="8" xfId="0" applyFont="1" applyFill="1" applyBorder="1" applyAlignment="1">
      <alignment horizontal="center" vertical="center" wrapText="1"/>
    </xf>
    <xf numFmtId="0" fontId="43" fillId="0" borderId="1" xfId="2" applyFont="1" applyBorder="1" applyAlignment="1" applyProtection="1">
      <alignment horizontal="center" vertical="center" wrapText="1"/>
      <protection locked="0"/>
    </xf>
    <xf numFmtId="0" fontId="43" fillId="0" borderId="2" xfId="2" applyFont="1" applyBorder="1" applyAlignment="1" applyProtection="1">
      <alignment horizontal="center" vertical="center" wrapText="1"/>
      <protection locked="0"/>
    </xf>
    <xf numFmtId="0" fontId="43" fillId="0" borderId="8" xfId="2" applyFont="1" applyBorder="1" applyAlignment="1" applyProtection="1">
      <alignment horizontal="center" vertical="center" wrapText="1"/>
      <protection locked="0"/>
    </xf>
    <xf numFmtId="0" fontId="45" fillId="0" borderId="2" xfId="2" applyFont="1" applyBorder="1" applyAlignment="1" applyProtection="1">
      <alignment horizontal="center" vertical="center" wrapText="1"/>
      <protection locked="0"/>
    </xf>
    <xf numFmtId="0" fontId="45" fillId="0" borderId="8" xfId="2" applyFont="1" applyBorder="1" applyAlignment="1" applyProtection="1">
      <alignment horizontal="center" vertical="center" wrapText="1"/>
      <protection locked="0"/>
    </xf>
    <xf numFmtId="14" fontId="45" fillId="0" borderId="2" xfId="0" applyNumberFormat="1" applyFont="1" applyBorder="1" applyAlignment="1" applyProtection="1">
      <alignment horizontal="center" vertical="center" wrapText="1"/>
      <protection locked="0"/>
    </xf>
    <xf numFmtId="14" fontId="45" fillId="0" borderId="8" xfId="0" applyNumberFormat="1" applyFont="1" applyBorder="1" applyAlignment="1" applyProtection="1">
      <alignment horizontal="center" vertical="center" wrapText="1"/>
      <protection locked="0"/>
    </xf>
    <xf numFmtId="0" fontId="45" fillId="0" borderId="6" xfId="2" applyFont="1" applyBorder="1" applyAlignment="1" applyProtection="1">
      <alignment horizontal="justify" vertical="top" wrapText="1"/>
      <protection locked="0"/>
    </xf>
    <xf numFmtId="0" fontId="45" fillId="0" borderId="16" xfId="2" applyFont="1" applyBorder="1" applyAlignment="1" applyProtection="1">
      <alignment horizontal="justify" vertical="top" wrapText="1"/>
      <protection locked="0"/>
    </xf>
    <xf numFmtId="0" fontId="47" fillId="0" borderId="2" xfId="2" applyFont="1" applyBorder="1" applyAlignment="1" applyProtection="1">
      <alignment horizontal="center" vertical="center" wrapText="1"/>
      <protection locked="0"/>
    </xf>
    <xf numFmtId="0" fontId="43" fillId="0" borderId="2" xfId="0" applyFont="1" applyBorder="1" applyAlignment="1" applyProtection="1">
      <alignment horizontal="center" vertical="center" wrapText="1"/>
      <protection locked="0"/>
    </xf>
    <xf numFmtId="0" fontId="43" fillId="0" borderId="11" xfId="0" applyFont="1" applyBorder="1" applyAlignment="1" applyProtection="1">
      <alignment horizontal="center" vertical="center" wrapText="1"/>
      <protection locked="0"/>
    </xf>
    <xf numFmtId="0" fontId="45" fillId="0" borderId="2" xfId="0" applyFont="1" applyBorder="1" applyAlignment="1" applyProtection="1">
      <alignment horizontal="center" vertical="center" wrapText="1"/>
      <protection locked="0"/>
    </xf>
    <xf numFmtId="0" fontId="45" fillId="0" borderId="8" xfId="0" applyFont="1" applyBorder="1" applyAlignment="1" applyProtection="1">
      <alignment horizontal="center" vertical="center" wrapText="1"/>
      <protection locked="0"/>
    </xf>
    <xf numFmtId="2" fontId="43" fillId="0" borderId="2" xfId="4" applyNumberFormat="1" applyFont="1" applyFill="1" applyBorder="1" applyAlignment="1" applyProtection="1">
      <alignment horizontal="center" vertical="center" wrapText="1"/>
    </xf>
    <xf numFmtId="2" fontId="43" fillId="0" borderId="11" xfId="4" applyNumberFormat="1" applyFont="1" applyFill="1" applyBorder="1" applyAlignment="1" applyProtection="1">
      <alignment horizontal="center" vertical="center" wrapText="1"/>
    </xf>
    <xf numFmtId="0" fontId="43" fillId="0" borderId="11" xfId="2" applyFont="1" applyBorder="1" applyAlignment="1" applyProtection="1">
      <alignment horizontal="center" vertical="center" wrapText="1"/>
      <protection locked="0"/>
    </xf>
    <xf numFmtId="0" fontId="43" fillId="0" borderId="2" xfId="2" applyFont="1" applyBorder="1" applyAlignment="1">
      <alignment horizontal="center" vertical="center" wrapText="1"/>
    </xf>
    <xf numFmtId="0" fontId="43" fillId="0" borderId="11" xfId="2" applyFont="1" applyBorder="1" applyAlignment="1">
      <alignment horizontal="center" vertical="center" wrapText="1"/>
    </xf>
    <xf numFmtId="0" fontId="43" fillId="0" borderId="2" xfId="0" applyFont="1" applyBorder="1" applyAlignment="1">
      <alignment horizontal="center" vertical="center" wrapText="1"/>
    </xf>
    <xf numFmtId="0" fontId="43" fillId="0" borderId="11" xfId="0" applyFont="1" applyBorder="1" applyAlignment="1">
      <alignment horizontal="center" vertical="center" wrapText="1"/>
    </xf>
    <xf numFmtId="0" fontId="45" fillId="0" borderId="6" xfId="2" applyFont="1" applyBorder="1" applyAlignment="1" applyProtection="1">
      <alignment horizontal="justify" vertical="center" wrapText="1"/>
      <protection locked="0"/>
    </xf>
    <xf numFmtId="0" fontId="45" fillId="0" borderId="16" xfId="2" applyFont="1" applyBorder="1" applyAlignment="1" applyProtection="1">
      <alignment horizontal="justify" vertical="center" wrapText="1"/>
      <protection locked="0"/>
    </xf>
    <xf numFmtId="2" fontId="43" fillId="0" borderId="2" xfId="4" applyNumberFormat="1" applyFont="1" applyFill="1" applyBorder="1" applyAlignment="1" applyProtection="1">
      <alignment horizontal="center" vertical="center" wrapText="1"/>
      <protection locked="0"/>
    </xf>
    <xf numFmtId="2" fontId="43" fillId="0" borderId="11" xfId="4" applyNumberFormat="1" applyFont="1" applyFill="1" applyBorder="1" applyAlignment="1" applyProtection="1">
      <alignment horizontal="center" vertical="center" wrapText="1"/>
      <protection locked="0"/>
    </xf>
    <xf numFmtId="0" fontId="45" fillId="0" borderId="1" xfId="2" applyFont="1" applyBorder="1" applyAlignment="1" applyProtection="1">
      <alignment horizontal="center" vertical="center" wrapText="1"/>
      <protection locked="0"/>
    </xf>
    <xf numFmtId="0" fontId="46" fillId="15" borderId="1" xfId="2" applyFont="1" applyFill="1" applyBorder="1" applyAlignment="1" applyProtection="1">
      <alignment horizontal="center" vertical="center" wrapText="1"/>
      <protection locked="0"/>
    </xf>
    <xf numFmtId="0" fontId="43" fillId="0" borderId="1" xfId="2" applyFont="1" applyBorder="1" applyAlignment="1">
      <alignment horizontal="center" vertical="center" wrapText="1"/>
    </xf>
    <xf numFmtId="0" fontId="46" fillId="15" borderId="2" xfId="2" applyFont="1" applyFill="1" applyBorder="1" applyAlignment="1" applyProtection="1">
      <alignment horizontal="center" vertical="center" wrapText="1"/>
      <protection locked="0"/>
    </xf>
    <xf numFmtId="0" fontId="46" fillId="15" borderId="11" xfId="2" applyFont="1" applyFill="1" applyBorder="1" applyAlignment="1" applyProtection="1">
      <alignment horizontal="center" vertical="center" wrapText="1"/>
      <protection locked="0"/>
    </xf>
    <xf numFmtId="0" fontId="43" fillId="0" borderId="8"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2" fontId="43" fillId="0" borderId="1" xfId="4" applyNumberFormat="1" applyFont="1" applyFill="1" applyBorder="1" applyAlignment="1" applyProtection="1">
      <alignment horizontal="center" vertical="center" wrapText="1"/>
    </xf>
    <xf numFmtId="2" fontId="43" fillId="0" borderId="1" xfId="4" applyNumberFormat="1" applyFont="1" applyFill="1" applyBorder="1" applyAlignment="1" applyProtection="1">
      <alignment horizontal="center" vertical="center" wrapText="1"/>
      <protection locked="0"/>
    </xf>
    <xf numFmtId="0" fontId="43" fillId="16" borderId="1" xfId="0" applyFont="1" applyFill="1" applyBorder="1" applyAlignment="1" applyProtection="1">
      <alignment horizontal="center" vertical="center" wrapText="1"/>
      <protection locked="0"/>
    </xf>
    <xf numFmtId="0" fontId="48" fillId="0" borderId="6" xfId="2" applyFont="1" applyBorder="1" applyAlignment="1" applyProtection="1">
      <alignment horizontal="justify" vertical="top" wrapText="1"/>
      <protection locked="0"/>
    </xf>
    <xf numFmtId="0" fontId="48" fillId="0" borderId="16" xfId="2" applyFont="1" applyBorder="1" applyAlignment="1" applyProtection="1">
      <alignment horizontal="justify" vertical="top" wrapText="1"/>
      <protection locked="0"/>
    </xf>
    <xf numFmtId="0" fontId="43" fillId="0" borderId="1" xfId="0" applyFont="1" applyBorder="1" applyAlignment="1">
      <alignment horizontal="center" vertical="center" wrapText="1"/>
    </xf>
    <xf numFmtId="0" fontId="60" fillId="6" borderId="0" xfId="0" applyFont="1" applyFill="1" applyAlignment="1">
      <alignment horizontal="left"/>
    </xf>
    <xf numFmtId="0" fontId="51" fillId="6" borderId="68" xfId="0" applyFont="1" applyFill="1" applyBorder="1" applyAlignment="1">
      <alignment horizontal="center"/>
    </xf>
    <xf numFmtId="0" fontId="51" fillId="6" borderId="1" xfId="0" applyFont="1" applyFill="1" applyBorder="1" applyAlignment="1">
      <alignment horizontal="center"/>
    </xf>
    <xf numFmtId="0" fontId="51" fillId="6" borderId="6" xfId="0" applyFont="1" applyFill="1" applyBorder="1" applyAlignment="1">
      <alignment horizontal="center"/>
    </xf>
    <xf numFmtId="0" fontId="51" fillId="6" borderId="68" xfId="0" applyFont="1" applyFill="1" applyBorder="1" applyAlignment="1">
      <alignment horizontal="center" vertical="center"/>
    </xf>
    <xf numFmtId="0" fontId="51" fillId="6" borderId="1" xfId="0" applyFont="1" applyFill="1" applyBorder="1" applyAlignment="1">
      <alignment horizontal="center" vertical="center"/>
    </xf>
    <xf numFmtId="0" fontId="51" fillId="6" borderId="81" xfId="0" applyFont="1" applyFill="1" applyBorder="1" applyAlignment="1">
      <alignment horizontal="center" vertical="center"/>
    </xf>
    <xf numFmtId="0" fontId="51" fillId="6" borderId="0" xfId="0" applyFont="1" applyFill="1" applyAlignment="1">
      <alignment horizontal="center" vertical="center"/>
    </xf>
    <xf numFmtId="0" fontId="51" fillId="6" borderId="69" xfId="0" applyFont="1" applyFill="1" applyBorder="1" applyAlignment="1">
      <alignment horizontal="center"/>
    </xf>
    <xf numFmtId="0" fontId="51" fillId="6" borderId="70" xfId="0" applyFont="1" applyFill="1" applyBorder="1" applyAlignment="1">
      <alignment horizontal="center"/>
    </xf>
    <xf numFmtId="0" fontId="51" fillId="6" borderId="71" xfId="0" applyFont="1" applyFill="1" applyBorder="1" applyAlignment="1">
      <alignment horizontal="center"/>
    </xf>
    <xf numFmtId="0" fontId="51" fillId="6" borderId="69" xfId="0" applyFont="1" applyFill="1" applyBorder="1" applyAlignment="1">
      <alignment horizontal="center" vertical="center"/>
    </xf>
    <xf numFmtId="0" fontId="51" fillId="6" borderId="70" xfId="0" applyFont="1" applyFill="1" applyBorder="1" applyAlignment="1">
      <alignment horizontal="center" vertical="center"/>
    </xf>
    <xf numFmtId="0" fontId="51" fillId="6" borderId="82" xfId="0" applyFont="1" applyFill="1" applyBorder="1" applyAlignment="1">
      <alignment horizontal="center" vertical="center"/>
    </xf>
    <xf numFmtId="0" fontId="59" fillId="6" borderId="0" xfId="0" applyFont="1" applyFill="1" applyAlignment="1">
      <alignment horizontal="left"/>
    </xf>
    <xf numFmtId="0" fontId="57" fillId="6" borderId="58" xfId="0" applyFont="1" applyFill="1" applyBorder="1" applyAlignment="1">
      <alignment horizontal="center" vertical="center"/>
    </xf>
    <xf numFmtId="0" fontId="57" fillId="6" borderId="61" xfId="0" applyFont="1" applyFill="1" applyBorder="1" applyAlignment="1">
      <alignment horizontal="center" vertical="center"/>
    </xf>
    <xf numFmtId="0" fontId="57" fillId="6" borderId="80" xfId="0" applyFont="1" applyFill="1" applyBorder="1" applyAlignment="1">
      <alignment horizontal="center" vertical="center"/>
    </xf>
    <xf numFmtId="0" fontId="57" fillId="6" borderId="5" xfId="0" applyFont="1" applyFill="1" applyBorder="1" applyAlignment="1">
      <alignment horizontal="center" vertical="center"/>
    </xf>
    <xf numFmtId="0" fontId="57" fillId="6" borderId="8" xfId="0" applyFont="1" applyFill="1" applyBorder="1" applyAlignment="1">
      <alignment horizontal="center" vertical="center"/>
    </xf>
    <xf numFmtId="0" fontId="57" fillId="6" borderId="9" xfId="0" applyFont="1" applyFill="1" applyBorder="1" applyAlignment="1">
      <alignment horizontal="center" vertical="center"/>
    </xf>
    <xf numFmtId="0" fontId="57" fillId="6" borderId="72" xfId="0" applyFont="1" applyFill="1" applyBorder="1" applyAlignment="1">
      <alignment horizontal="center" vertical="center"/>
    </xf>
    <xf numFmtId="0" fontId="57" fillId="6" borderId="65" xfId="0" applyFont="1" applyFill="1" applyBorder="1" applyAlignment="1">
      <alignment horizontal="center" vertical="center"/>
    </xf>
    <xf numFmtId="0" fontId="57" fillId="6" borderId="84" xfId="0" applyFont="1" applyFill="1" applyBorder="1" applyAlignment="1">
      <alignment horizontal="center" vertical="center"/>
    </xf>
    <xf numFmtId="0" fontId="57" fillId="6" borderId="0" xfId="0" applyFont="1" applyFill="1" applyAlignment="1">
      <alignment horizontal="center" vertical="center"/>
    </xf>
    <xf numFmtId="0" fontId="50" fillId="6" borderId="68" xfId="0" applyFont="1" applyFill="1" applyBorder="1" applyAlignment="1">
      <alignment horizontal="center"/>
    </xf>
    <xf numFmtId="0" fontId="50" fillId="6" borderId="1" xfId="0" applyFont="1" applyFill="1" applyBorder="1" applyAlignment="1">
      <alignment horizontal="center"/>
    </xf>
    <xf numFmtId="0" fontId="50" fillId="6" borderId="6" xfId="0" applyFont="1" applyFill="1" applyBorder="1" applyAlignment="1">
      <alignment horizontal="center"/>
    </xf>
    <xf numFmtId="0" fontId="57" fillId="11" borderId="51" xfId="0" applyFont="1" applyFill="1" applyBorder="1" applyAlignment="1">
      <alignment horizontal="center" vertical="center"/>
    </xf>
    <xf numFmtId="0" fontId="57" fillId="11" borderId="52" xfId="0" applyFont="1" applyFill="1" applyBorder="1" applyAlignment="1">
      <alignment horizontal="center" vertical="center"/>
    </xf>
    <xf numFmtId="0" fontId="57" fillId="11" borderId="77" xfId="0" applyFont="1" applyFill="1" applyBorder="1" applyAlignment="1">
      <alignment horizontal="center" vertical="center"/>
    </xf>
    <xf numFmtId="0" fontId="57" fillId="6" borderId="67" xfId="0" applyFont="1" applyFill="1" applyBorder="1" applyAlignment="1">
      <alignment horizontal="left" vertical="center"/>
    </xf>
    <xf numFmtId="0" fontId="57" fillId="6" borderId="18" xfId="0" applyFont="1" applyFill="1" applyBorder="1" applyAlignment="1">
      <alignment horizontal="left" vertical="center"/>
    </xf>
    <xf numFmtId="0" fontId="57" fillId="6" borderId="85" xfId="0" applyFont="1" applyFill="1" applyBorder="1" applyAlignment="1">
      <alignment horizontal="left" vertical="center"/>
    </xf>
    <xf numFmtId="0" fontId="65" fillId="6" borderId="14" xfId="0" applyFont="1" applyFill="1" applyBorder="1" applyAlignment="1">
      <alignment horizontal="left" vertical="center" wrapText="1"/>
    </xf>
    <xf numFmtId="0" fontId="65" fillId="6" borderId="0" xfId="0" applyFont="1" applyFill="1" applyAlignment="1">
      <alignment horizontal="left" vertical="center" wrapText="1"/>
    </xf>
    <xf numFmtId="0" fontId="65" fillId="6" borderId="47" xfId="0" applyFont="1" applyFill="1" applyBorder="1" applyAlignment="1">
      <alignment horizontal="left" vertical="center" wrapText="1"/>
    </xf>
    <xf numFmtId="0" fontId="65" fillId="6" borderId="24" xfId="0" applyFont="1" applyFill="1" applyBorder="1" applyAlignment="1">
      <alignment horizontal="left" vertical="center" wrapText="1"/>
    </xf>
    <xf numFmtId="0" fontId="65" fillId="6" borderId="10" xfId="0" applyFont="1" applyFill="1" applyBorder="1" applyAlignment="1">
      <alignment horizontal="left" vertical="center" wrapText="1"/>
    </xf>
    <xf numFmtId="0" fontId="65" fillId="6" borderId="73" xfId="0" applyFont="1" applyFill="1" applyBorder="1" applyAlignment="1">
      <alignment horizontal="left" vertical="center" wrapText="1"/>
    </xf>
    <xf numFmtId="0" fontId="64" fillId="6" borderId="67" xfId="0" applyFont="1" applyFill="1" applyBorder="1" applyAlignment="1">
      <alignment horizontal="left"/>
    </xf>
    <xf numFmtId="0" fontId="64" fillId="6" borderId="18" xfId="0" applyFont="1" applyFill="1" applyBorder="1" applyAlignment="1">
      <alignment horizontal="left"/>
    </xf>
    <xf numFmtId="0" fontId="64" fillId="6" borderId="85" xfId="0" applyFont="1" applyFill="1" applyBorder="1" applyAlignment="1">
      <alignment horizontal="left"/>
    </xf>
    <xf numFmtId="0" fontId="51" fillId="6" borderId="1" xfId="0" applyFont="1" applyFill="1" applyBorder="1" applyAlignment="1">
      <alignment horizontal="center" vertical="center" wrapText="1"/>
    </xf>
    <xf numFmtId="0" fontId="51" fillId="6" borderId="81" xfId="0" applyFont="1" applyFill="1" applyBorder="1" applyAlignment="1">
      <alignment horizontal="center" vertical="center" wrapText="1"/>
    </xf>
    <xf numFmtId="0" fontId="64" fillId="6" borderId="59" xfId="0" applyFont="1" applyFill="1" applyBorder="1" applyAlignment="1">
      <alignment horizontal="left" vertical="center"/>
    </xf>
    <xf numFmtId="0" fontId="64" fillId="6" borderId="63" xfId="0" applyFont="1" applyFill="1" applyBorder="1" applyAlignment="1">
      <alignment horizontal="left" vertical="center"/>
    </xf>
    <xf numFmtId="0" fontId="64" fillId="6" borderId="83" xfId="0" applyFont="1" applyFill="1" applyBorder="1" applyAlignment="1">
      <alignment horizontal="left" vertical="center"/>
    </xf>
    <xf numFmtId="0" fontId="50" fillId="6" borderId="48" xfId="0" applyFont="1" applyFill="1" applyBorder="1" applyAlignment="1">
      <alignment horizontal="center" vertical="center"/>
    </xf>
    <xf numFmtId="0" fontId="50" fillId="6" borderId="49" xfId="0" applyFont="1" applyFill="1" applyBorder="1" applyAlignment="1">
      <alignment horizontal="center" vertical="center"/>
    </xf>
    <xf numFmtId="0" fontId="50" fillId="6" borderId="50" xfId="0" applyFont="1" applyFill="1" applyBorder="1" applyAlignment="1">
      <alignment horizontal="center" vertical="center"/>
    </xf>
    <xf numFmtId="0" fontId="50" fillId="6" borderId="0" xfId="0" applyFont="1" applyFill="1" applyAlignment="1">
      <alignment horizontal="center"/>
    </xf>
    <xf numFmtId="12" fontId="50" fillId="6" borderId="1" xfId="1" applyNumberFormat="1" applyFont="1" applyFill="1" applyBorder="1" applyAlignment="1">
      <alignment horizontal="center" vertical="center" wrapText="1"/>
    </xf>
    <xf numFmtId="9" fontId="50" fillId="6" borderId="1" xfId="1" applyFont="1" applyFill="1" applyBorder="1" applyAlignment="1">
      <alignment horizontal="center" vertical="center" wrapText="1"/>
    </xf>
    <xf numFmtId="0" fontId="70" fillId="6" borderId="8" xfId="0" applyFont="1" applyFill="1" applyBorder="1" applyAlignment="1">
      <alignment horizontal="left" vertical="top" wrapText="1"/>
    </xf>
    <xf numFmtId="0" fontId="50" fillId="6" borderId="1" xfId="0" applyFont="1" applyFill="1" applyBorder="1" applyAlignment="1">
      <alignment horizontal="center" vertical="center" wrapText="1"/>
    </xf>
    <xf numFmtId="0" fontId="50" fillId="6" borderId="81" xfId="0" applyFont="1" applyFill="1" applyBorder="1" applyAlignment="1">
      <alignment horizontal="center" vertical="center" wrapText="1"/>
    </xf>
    <xf numFmtId="0" fontId="51" fillId="6" borderId="7" xfId="0" applyFont="1" applyFill="1" applyBorder="1" applyAlignment="1">
      <alignment horizontal="center" vertical="center"/>
    </xf>
    <xf numFmtId="0" fontId="51" fillId="6" borderId="45" xfId="0" applyFont="1" applyFill="1" applyBorder="1" applyAlignment="1">
      <alignment horizontal="center" vertical="center"/>
    </xf>
    <xf numFmtId="0" fontId="51" fillId="6" borderId="46" xfId="0" applyFont="1" applyFill="1" applyBorder="1" applyAlignment="1">
      <alignment horizontal="center" vertical="center"/>
    </xf>
    <xf numFmtId="0" fontId="51" fillId="6" borderId="62" xfId="0" applyFont="1" applyFill="1" applyBorder="1" applyAlignment="1">
      <alignment horizontal="center" vertical="center" wrapText="1"/>
    </xf>
    <xf numFmtId="0" fontId="51" fillId="6" borderId="63" xfId="0" applyFont="1" applyFill="1" applyBorder="1" applyAlignment="1">
      <alignment horizontal="center" vertical="center" wrapText="1"/>
    </xf>
    <xf numFmtId="0" fontId="51" fillId="6" borderId="60" xfId="0" applyFont="1" applyFill="1" applyBorder="1" applyAlignment="1">
      <alignment horizontal="center" vertical="center" wrapText="1"/>
    </xf>
    <xf numFmtId="0" fontId="51" fillId="6" borderId="83" xfId="0" applyFont="1" applyFill="1" applyBorder="1" applyAlignment="1">
      <alignment horizontal="center" vertical="center" wrapText="1"/>
    </xf>
    <xf numFmtId="0" fontId="50" fillId="6" borderId="65" xfId="0" applyFont="1" applyFill="1" applyBorder="1" applyAlignment="1">
      <alignment horizontal="center" vertical="center" wrapText="1"/>
    </xf>
    <xf numFmtId="0" fontId="63" fillId="6" borderId="56" xfId="0" applyFont="1" applyFill="1" applyBorder="1" applyAlignment="1">
      <alignment horizontal="left" vertical="top" wrapText="1"/>
    </xf>
    <xf numFmtId="0" fontId="63" fillId="6" borderId="52" xfId="0" applyFont="1" applyFill="1" applyBorder="1" applyAlignment="1">
      <alignment horizontal="left" vertical="top" wrapText="1"/>
    </xf>
    <xf numFmtId="0" fontId="63" fillId="6" borderId="74" xfId="0" applyFont="1" applyFill="1" applyBorder="1" applyAlignment="1">
      <alignment horizontal="left" vertical="top" wrapText="1"/>
    </xf>
    <xf numFmtId="0" fontId="50" fillId="6" borderId="84" xfId="0" applyFont="1" applyFill="1" applyBorder="1" applyAlignment="1">
      <alignment horizontal="center" vertical="center" wrapText="1"/>
    </xf>
    <xf numFmtId="0" fontId="51" fillId="6" borderId="68" xfId="0" applyFont="1" applyFill="1" applyBorder="1" applyAlignment="1">
      <alignment horizontal="left"/>
    </xf>
    <xf numFmtId="0" fontId="51" fillId="6" borderId="1" xfId="0" applyFont="1" applyFill="1" applyBorder="1" applyAlignment="1">
      <alignment horizontal="left"/>
    </xf>
    <xf numFmtId="0" fontId="50" fillId="6" borderId="81" xfId="0" applyFont="1" applyFill="1" applyBorder="1" applyAlignment="1">
      <alignment horizontal="center"/>
    </xf>
    <xf numFmtId="0" fontId="51" fillId="6" borderId="69" xfId="0" applyFont="1" applyFill="1" applyBorder="1" applyAlignment="1">
      <alignment horizontal="left"/>
    </xf>
    <xf numFmtId="0" fontId="51" fillId="6" borderId="70" xfId="0" applyFont="1" applyFill="1" applyBorder="1" applyAlignment="1">
      <alignment horizontal="left"/>
    </xf>
    <xf numFmtId="0" fontId="50" fillId="6" borderId="70" xfId="0" applyFont="1" applyFill="1" applyBorder="1" applyAlignment="1">
      <alignment horizontal="center"/>
    </xf>
    <xf numFmtId="0" fontId="50" fillId="6" borderId="82" xfId="0" applyFont="1" applyFill="1" applyBorder="1" applyAlignment="1">
      <alignment horizontal="center"/>
    </xf>
    <xf numFmtId="0" fontId="50" fillId="6" borderId="1" xfId="0" applyFont="1" applyFill="1" applyBorder="1" applyAlignment="1">
      <alignment horizontal="left" wrapText="1"/>
    </xf>
    <xf numFmtId="0" fontId="51" fillId="0" borderId="67" xfId="0" applyFont="1" applyBorder="1" applyAlignment="1">
      <alignment horizontal="left" vertical="center" wrapText="1"/>
    </xf>
    <xf numFmtId="0" fontId="51" fillId="0" borderId="15" xfId="0" applyFont="1" applyBorder="1" applyAlignment="1">
      <alignment horizontal="left" vertical="center" wrapText="1"/>
    </xf>
    <xf numFmtId="0" fontId="51" fillId="0" borderId="24" xfId="0" applyFont="1" applyBorder="1" applyAlignment="1">
      <alignment horizontal="left" vertical="center" wrapText="1"/>
    </xf>
    <xf numFmtId="0" fontId="51" fillId="0" borderId="13" xfId="0" applyFont="1" applyBorder="1" applyAlignment="1">
      <alignment horizontal="left" vertical="center" wrapText="1"/>
    </xf>
    <xf numFmtId="0" fontId="50" fillId="0" borderId="2" xfId="0" applyFont="1" applyBorder="1" applyAlignment="1">
      <alignment horizontal="center" vertical="center"/>
    </xf>
    <xf numFmtId="0" fontId="50" fillId="0" borderId="8" xfId="0" applyFont="1" applyBorder="1" applyAlignment="1">
      <alignment horizontal="center" vertical="center"/>
    </xf>
    <xf numFmtId="0" fontId="52" fillId="0" borderId="1" xfId="0" applyFont="1" applyBorder="1" applyAlignment="1">
      <alignment horizontal="left" vertical="top" wrapText="1"/>
    </xf>
    <xf numFmtId="0" fontId="53" fillId="0" borderId="1" xfId="0" applyFont="1" applyBorder="1" applyAlignment="1">
      <alignment horizontal="center" vertical="center" wrapText="1"/>
    </xf>
    <xf numFmtId="0" fontId="52" fillId="0" borderId="62" xfId="0" applyFont="1" applyBorder="1" applyAlignment="1">
      <alignment horizontal="justify" vertical="center" wrapText="1"/>
    </xf>
    <xf numFmtId="0" fontId="52" fillId="0" borderId="63" xfId="0" applyFont="1" applyBorder="1" applyAlignment="1">
      <alignment horizontal="justify" vertical="center" wrapText="1"/>
    </xf>
    <xf numFmtId="0" fontId="52" fillId="0" borderId="60" xfId="0" applyFont="1" applyBorder="1" applyAlignment="1">
      <alignment horizontal="justify" vertical="center" wrapText="1"/>
    </xf>
    <xf numFmtId="0" fontId="52" fillId="0" borderId="1" xfId="0" applyFont="1" applyBorder="1" applyAlignment="1">
      <alignment horizontal="left" vertical="center" wrapText="1"/>
    </xf>
    <xf numFmtId="0" fontId="52" fillId="0" borderId="81" xfId="0" applyFont="1" applyBorder="1" applyAlignment="1">
      <alignment horizontal="left" vertical="center" wrapText="1"/>
    </xf>
    <xf numFmtId="0" fontId="51" fillId="0" borderId="7" xfId="0" applyFont="1" applyBorder="1" applyAlignment="1">
      <alignment horizontal="left" vertical="center" wrapText="1"/>
    </xf>
    <xf numFmtId="0" fontId="51" fillId="0" borderId="66" xfId="0" applyFont="1" applyBorder="1" applyAlignment="1">
      <alignment horizontal="left" vertical="center" wrapText="1"/>
    </xf>
    <xf numFmtId="0" fontId="50" fillId="0" borderId="64" xfId="0" applyFont="1" applyBorder="1" applyAlignment="1">
      <alignment horizontal="center" vertical="center"/>
    </xf>
    <xf numFmtId="0" fontId="52" fillId="0" borderId="65" xfId="0" applyFont="1" applyBorder="1" applyAlignment="1">
      <alignment horizontal="justify" vertical="top" wrapText="1"/>
    </xf>
    <xf numFmtId="0" fontId="52" fillId="0" borderId="65" xfId="0" applyFont="1" applyBorder="1" applyAlignment="1">
      <alignment horizontal="justify" vertical="center" wrapText="1"/>
    </xf>
    <xf numFmtId="0" fontId="52" fillId="0" borderId="1" xfId="0" applyFont="1" applyBorder="1" applyAlignment="1">
      <alignment horizontal="justify" vertical="center" wrapText="1"/>
    </xf>
    <xf numFmtId="0" fontId="52" fillId="0" borderId="81" xfId="0" applyFont="1" applyBorder="1" applyAlignment="1">
      <alignment horizontal="justify" vertical="center" wrapText="1"/>
    </xf>
    <xf numFmtId="0" fontId="52" fillId="0" borderId="1" xfId="0" applyFont="1" applyBorder="1" applyAlignment="1">
      <alignment horizontal="left" wrapText="1"/>
    </xf>
    <xf numFmtId="0" fontId="51" fillId="6" borderId="51" xfId="0" applyFont="1" applyFill="1" applyBorder="1" applyAlignment="1">
      <alignment horizontal="left" vertical="center"/>
    </xf>
    <xf numFmtId="0" fontId="51" fillId="6" borderId="52" xfId="0" applyFont="1" applyFill="1" applyBorder="1" applyAlignment="1">
      <alignment horizontal="left" vertical="center"/>
    </xf>
    <xf numFmtId="0" fontId="51" fillId="6" borderId="77" xfId="0" applyFont="1" applyFill="1" applyBorder="1" applyAlignment="1">
      <alignment horizontal="left" vertical="center"/>
    </xf>
    <xf numFmtId="0" fontId="50" fillId="6" borderId="54" xfId="0" applyFont="1" applyFill="1" applyBorder="1" applyAlignment="1">
      <alignment horizontal="left" vertical="center" wrapText="1"/>
    </xf>
    <xf numFmtId="0" fontId="50" fillId="6" borderId="55" xfId="0" applyFont="1" applyFill="1" applyBorder="1" applyAlignment="1">
      <alignment horizontal="left" vertical="center" wrapText="1"/>
    </xf>
    <xf numFmtId="0" fontId="50" fillId="6" borderId="79" xfId="0" applyFont="1" applyFill="1" applyBorder="1" applyAlignment="1">
      <alignment horizontal="left" vertical="center" wrapText="1"/>
    </xf>
    <xf numFmtId="0" fontId="61" fillId="6" borderId="7" xfId="0" applyFont="1" applyFill="1" applyBorder="1" applyAlignment="1">
      <alignment horizontal="center" vertical="center"/>
    </xf>
    <xf numFmtId="0" fontId="61" fillId="6" borderId="45" xfId="0" applyFont="1" applyFill="1" applyBorder="1" applyAlignment="1">
      <alignment horizontal="center" vertical="center"/>
    </xf>
    <xf numFmtId="0" fontId="61" fillId="6" borderId="46"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61" xfId="0" applyFont="1" applyFill="1" applyBorder="1" applyAlignment="1">
      <alignment horizontal="center" vertical="center"/>
    </xf>
    <xf numFmtId="0" fontId="51" fillId="6" borderId="61" xfId="0" applyFont="1" applyFill="1" applyBorder="1" applyAlignment="1">
      <alignment horizontal="center" vertical="center" wrapText="1"/>
    </xf>
    <xf numFmtId="0" fontId="51" fillId="6" borderId="80" xfId="0" applyFont="1" applyFill="1" applyBorder="1" applyAlignment="1">
      <alignment horizontal="center" vertical="center"/>
    </xf>
    <xf numFmtId="0" fontId="51" fillId="6" borderId="48" xfId="0" applyFont="1" applyFill="1" applyBorder="1" applyAlignment="1">
      <alignment horizontal="left" vertical="center"/>
    </xf>
    <xf numFmtId="0" fontId="51" fillId="6" borderId="76" xfId="0" applyFont="1" applyFill="1" applyBorder="1" applyAlignment="1">
      <alignment horizontal="left" vertical="center"/>
    </xf>
    <xf numFmtId="0" fontId="51" fillId="6" borderId="57" xfId="0" applyFont="1" applyFill="1" applyBorder="1" applyAlignment="1">
      <alignment horizontal="left" vertical="center"/>
    </xf>
    <xf numFmtId="0" fontId="51" fillId="6" borderId="49" xfId="0" applyFont="1" applyFill="1" applyBorder="1" applyAlignment="1">
      <alignment horizontal="left" vertical="center"/>
    </xf>
    <xf numFmtId="0" fontId="50" fillId="6" borderId="54" xfId="0" applyFont="1" applyFill="1" applyBorder="1" applyAlignment="1">
      <alignment horizontal="left" vertical="center"/>
    </xf>
    <xf numFmtId="0" fontId="50" fillId="6" borderId="55" xfId="0" applyFont="1" applyFill="1" applyBorder="1" applyAlignment="1">
      <alignment horizontal="left" vertical="center"/>
    </xf>
    <xf numFmtId="0" fontId="50" fillId="6" borderId="79" xfId="0" applyFont="1" applyFill="1" applyBorder="1" applyAlignment="1">
      <alignment horizontal="left" vertical="center"/>
    </xf>
    <xf numFmtId="0" fontId="51" fillId="6" borderId="51" xfId="2" applyFont="1" applyFill="1" applyBorder="1" applyAlignment="1">
      <alignment horizontal="center" vertical="center"/>
    </xf>
    <xf numFmtId="0" fontId="51" fillId="6" borderId="52" xfId="2" applyFont="1" applyFill="1" applyBorder="1" applyAlignment="1">
      <alignment horizontal="center" vertical="center"/>
    </xf>
    <xf numFmtId="0" fontId="51" fillId="6" borderId="77" xfId="2" applyFont="1" applyFill="1" applyBorder="1" applyAlignment="1">
      <alignment horizontal="center" vertical="center"/>
    </xf>
    <xf numFmtId="0" fontId="51" fillId="6" borderId="23" xfId="2" applyFont="1" applyFill="1" applyBorder="1" applyAlignment="1">
      <alignment horizontal="left" vertical="center"/>
    </xf>
    <xf numFmtId="0" fontId="51" fillId="6" borderId="19" xfId="2" applyFont="1" applyFill="1" applyBorder="1" applyAlignment="1">
      <alignment horizontal="left" vertical="center"/>
    </xf>
    <xf numFmtId="0" fontId="51" fillId="6" borderId="75" xfId="2" applyFont="1" applyFill="1" applyBorder="1" applyAlignment="1">
      <alignment horizontal="left" vertical="center"/>
    </xf>
    <xf numFmtId="0" fontId="51" fillId="6" borderId="53" xfId="2" applyFont="1" applyFill="1" applyBorder="1" applyAlignment="1">
      <alignment horizontal="left" vertical="center"/>
    </xf>
    <xf numFmtId="0" fontId="51" fillId="6" borderId="78" xfId="2" applyFont="1" applyFill="1" applyBorder="1" applyAlignment="1">
      <alignment horizontal="left" vertical="center"/>
    </xf>
    <xf numFmtId="0" fontId="51" fillId="6" borderId="54" xfId="0" applyFont="1" applyFill="1" applyBorder="1" applyAlignment="1">
      <alignment horizontal="left" vertical="center"/>
    </xf>
    <xf numFmtId="0" fontId="51" fillId="6" borderId="55" xfId="0" applyFont="1" applyFill="1" applyBorder="1" applyAlignment="1">
      <alignment horizontal="left" vertical="center"/>
    </xf>
    <xf numFmtId="0" fontId="51" fillId="6" borderId="79" xfId="0" applyFont="1" applyFill="1" applyBorder="1" applyAlignment="1">
      <alignment horizontal="left" vertical="center"/>
    </xf>
    <xf numFmtId="0" fontId="51" fillId="6" borderId="74" xfId="0" applyFont="1" applyFill="1" applyBorder="1" applyAlignment="1">
      <alignment horizontal="left" vertical="center"/>
    </xf>
    <xf numFmtId="0" fontId="50" fillId="6" borderId="52" xfId="0" applyFont="1" applyFill="1" applyBorder="1" applyAlignment="1">
      <alignment horizontal="center" vertical="center"/>
    </xf>
    <xf numFmtId="0" fontId="51" fillId="6" borderId="56" xfId="0" applyFont="1" applyFill="1" applyBorder="1" applyAlignment="1">
      <alignment horizontal="left" vertical="center"/>
    </xf>
    <xf numFmtId="0" fontId="50" fillId="6" borderId="77" xfId="0" applyFont="1" applyFill="1" applyBorder="1" applyAlignment="1">
      <alignment horizontal="center" vertical="center"/>
    </xf>
  </cellXfs>
  <cellStyles count="6">
    <cellStyle name="Hipervínculo" xfId="5" builtinId="8"/>
    <cellStyle name="Millares" xfId="4" builtinId="3"/>
    <cellStyle name="Normal" xfId="0" builtinId="0"/>
    <cellStyle name="Normal 2" xfId="2"/>
    <cellStyle name="Normal 2 3" xfId="3"/>
    <cellStyle name="Porcentaje" xfId="1" builtinId="5"/>
  </cellStyles>
  <dxfs count="190">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3.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634246</xdr:colOff>
      <xdr:row>6</xdr:row>
      <xdr:rowOff>95250</xdr:rowOff>
    </xdr:from>
    <xdr:to>
      <xdr:col>1</xdr:col>
      <xdr:colOff>1828799</xdr:colOff>
      <xdr:row>8</xdr:row>
      <xdr:rowOff>217714</xdr:rowOff>
    </xdr:to>
    <xdr:pic>
      <xdr:nvPicPr>
        <xdr:cNvPr id="2" name="Picture 1" descr="escudo negro">
          <a:extLst>
            <a:ext uri="{FF2B5EF4-FFF2-40B4-BE49-F238E27FC236}">
              <a16:creationId xmlns:a16="http://schemas.microsoft.com/office/drawing/2014/main" id="{724E51EA-5BC8-4741-8977-991ACAF084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EF332BE9-AE8A-4094-B1E4-D8CB31516A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14C3DB98-A242-40B5-8C84-F433C2997C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6722C946-A013-4576-8D41-9B8FB29036D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3796" y="257175"/>
          <a:ext cx="1194553" cy="12700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86C7CAD9-B082-43E6-BF18-DB811882A448}"/>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1666875" y="158115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445435</xdr:colOff>
      <xdr:row>1</xdr:row>
      <xdr:rowOff>58832</xdr:rowOff>
    </xdr:from>
    <xdr:to>
      <xdr:col>3</xdr:col>
      <xdr:colOff>571501</xdr:colOff>
      <xdr:row>5</xdr:row>
      <xdr:rowOff>87118</xdr:rowOff>
    </xdr:to>
    <xdr:pic>
      <xdr:nvPicPr>
        <xdr:cNvPr id="2" name="Imagen 1">
          <a:extLst>
            <a:ext uri="{FF2B5EF4-FFF2-40B4-BE49-F238E27FC236}">
              <a16:creationId xmlns:a16="http://schemas.microsoft.com/office/drawing/2014/main" id="{BC81C109-1126-4E1E-8C90-2238AB164C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035" y="230282"/>
          <a:ext cx="792816" cy="7902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B924FE8B-4FD7-470B-9DB8-9054B318EC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riana/Downloads/9.15._GJUR-MR-V2_20211400049193%2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se.moreno/Downloads/Mapa_de_Riesgos_Proceso_CODI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Hoja1"/>
      <sheetName val="OPCIONES DE MANEJO DEL RIESGO"/>
      <sheetName val="MAPA DE CALOR"/>
      <sheetName val="MAPA DE RIESGOS PROCESOS (2)"/>
    </sheetNames>
    <sheetDataSet>
      <sheetData sheetId="0">
        <row r="4">
          <cell r="B4" t="str">
            <v>Direccionamiento estratégico e innovación</v>
          </cell>
          <cell r="E4" t="str">
            <v>Daño_fisico</v>
          </cell>
          <cell r="G4" t="str">
            <v>Rara vez</v>
          </cell>
          <cell r="K4" t="str">
            <v>Aceptar el riesgo</v>
          </cell>
        </row>
        <row r="5">
          <cell r="B5" t="str">
            <v>Atención a partes interesadas y comunicaciones </v>
          </cell>
          <cell r="E5" t="str">
            <v>Eventos_naturales</v>
          </cell>
          <cell r="G5" t="str">
            <v>Improbable</v>
          </cell>
          <cell r="K5" t="str">
            <v>Reducir el riesgo</v>
          </cell>
        </row>
        <row r="6">
          <cell r="B6" t="str">
            <v>Estrategia y gobierno de TI </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row r="38">
          <cell r="B38" t="str">
            <v>Rara vezInsignificante</v>
          </cell>
          <cell r="C38" t="str">
            <v>Riesgo bajo</v>
          </cell>
        </row>
        <row r="39">
          <cell r="B39" t="str">
            <v>Rara vezMenor</v>
          </cell>
          <cell r="C39" t="str">
            <v>Riesgo bajo</v>
          </cell>
        </row>
        <row r="40">
          <cell r="B40" t="str">
            <v>Rara vezModerado</v>
          </cell>
          <cell r="C40" t="str">
            <v>Riesgo moderado</v>
          </cell>
        </row>
        <row r="41">
          <cell r="B41" t="str">
            <v>Rara vezMayor</v>
          </cell>
          <cell r="C41" t="str">
            <v>Riesgo alto</v>
          </cell>
        </row>
        <row r="42">
          <cell r="B42" t="str">
            <v>Rara vezCatastrófico</v>
          </cell>
          <cell r="C42" t="str">
            <v>Riesgo extremo</v>
          </cell>
        </row>
        <row r="43">
          <cell r="B43" t="str">
            <v>ImprobableInsignificante</v>
          </cell>
          <cell r="C43" t="str">
            <v>Riesgo bajo</v>
          </cell>
        </row>
        <row r="44">
          <cell r="B44" t="str">
            <v>ImprobableMenor</v>
          </cell>
          <cell r="C44" t="str">
            <v>Riesgo bajo</v>
          </cell>
        </row>
        <row r="45">
          <cell r="B45" t="str">
            <v>ImprobableModerado</v>
          </cell>
          <cell r="C45" t="str">
            <v>Riesgo moderado</v>
          </cell>
        </row>
        <row r="46">
          <cell r="B46" t="str">
            <v>ImprobableMayor</v>
          </cell>
          <cell r="C46" t="str">
            <v>Riesgo alto</v>
          </cell>
        </row>
        <row r="47">
          <cell r="B47" t="str">
            <v>ImprobableCatastrófico</v>
          </cell>
          <cell r="C47" t="str">
            <v>Riesgo extremo</v>
          </cell>
        </row>
        <row r="48">
          <cell r="B48" t="str">
            <v>PosibleInsignificante</v>
          </cell>
          <cell r="C48" t="str">
            <v>Riesgo bajo</v>
          </cell>
        </row>
        <row r="49">
          <cell r="B49" t="str">
            <v>PosibleMenor</v>
          </cell>
          <cell r="C49" t="str">
            <v>Riesgo moderado</v>
          </cell>
        </row>
        <row r="50">
          <cell r="B50" t="str">
            <v>PosibleModerado</v>
          </cell>
          <cell r="C50" t="str">
            <v>Riesgo alto</v>
          </cell>
        </row>
        <row r="51">
          <cell r="B51" t="str">
            <v>PosibleMayor</v>
          </cell>
          <cell r="C51" t="str">
            <v>Riesgo extremo</v>
          </cell>
        </row>
        <row r="52">
          <cell r="B52" t="str">
            <v>PosibleCatastrófico</v>
          </cell>
          <cell r="C52" t="str">
            <v>Riesgo extremo</v>
          </cell>
        </row>
        <row r="53">
          <cell r="B53" t="str">
            <v>ProbableInsignificante</v>
          </cell>
          <cell r="C53" t="str">
            <v>Riesgo moderado</v>
          </cell>
        </row>
        <row r="54">
          <cell r="B54" t="str">
            <v>ProbableMenor</v>
          </cell>
          <cell r="C54" t="str">
            <v>Riesgo alto</v>
          </cell>
        </row>
        <row r="55">
          <cell r="B55" t="str">
            <v>ProbableModerado</v>
          </cell>
          <cell r="C55" t="str">
            <v>Riesgo alto</v>
          </cell>
        </row>
        <row r="56">
          <cell r="B56" t="str">
            <v>ProbableMayor</v>
          </cell>
          <cell r="C56" t="str">
            <v>Riesgo extremo</v>
          </cell>
        </row>
        <row r="57">
          <cell r="B57" t="str">
            <v>ProbableCatastrófico</v>
          </cell>
          <cell r="C57" t="str">
            <v>Riesgo extremo</v>
          </cell>
        </row>
        <row r="58">
          <cell r="B58" t="str">
            <v>Casi seguroInsignificante</v>
          </cell>
          <cell r="C58" t="str">
            <v>Riesgo alto</v>
          </cell>
        </row>
        <row r="59">
          <cell r="B59" t="str">
            <v>Casi seguroMenor</v>
          </cell>
          <cell r="C59" t="str">
            <v>Riesgo alto</v>
          </cell>
        </row>
        <row r="60">
          <cell r="B60" t="str">
            <v>Casi seguroModerado</v>
          </cell>
          <cell r="C60" t="str">
            <v>Riesgo extremo</v>
          </cell>
        </row>
        <row r="61">
          <cell r="B61" t="str">
            <v>Casi seguroMayor</v>
          </cell>
          <cell r="C61" t="str">
            <v>Riesgo extremo</v>
          </cell>
        </row>
        <row r="62">
          <cell r="B62" t="str">
            <v>Casi seguroCatastrófico</v>
          </cell>
          <cell r="C62" t="str">
            <v>Riesgo extremo</v>
          </cell>
        </row>
        <row r="70">
          <cell r="B70" t="str">
            <v>FuerteFuerte</v>
          </cell>
          <cell r="C70" t="str">
            <v>No</v>
          </cell>
          <cell r="D70" t="str">
            <v>Fuerte</v>
          </cell>
        </row>
        <row r="71">
          <cell r="B71" t="str">
            <v>FuerteModerado</v>
          </cell>
          <cell r="C71" t="str">
            <v>Sí</v>
          </cell>
          <cell r="D71" t="str">
            <v>Moderado</v>
          </cell>
        </row>
        <row r="72">
          <cell r="B72" t="str">
            <v>FuerteDébil</v>
          </cell>
          <cell r="C72" t="str">
            <v>Sí</v>
          </cell>
          <cell r="D72" t="str">
            <v>Débil</v>
          </cell>
        </row>
        <row r="73">
          <cell r="B73" t="str">
            <v>ModeradoFuerte</v>
          </cell>
          <cell r="C73" t="str">
            <v>Sí</v>
          </cell>
          <cell r="D73" t="str">
            <v>Moderado</v>
          </cell>
        </row>
        <row r="74">
          <cell r="B74" t="str">
            <v>ModeradoModerado</v>
          </cell>
          <cell r="C74" t="str">
            <v>Sí</v>
          </cell>
          <cell r="D74" t="str">
            <v>Moderado</v>
          </cell>
        </row>
        <row r="75">
          <cell r="B75" t="str">
            <v>ModeradoDébil</v>
          </cell>
          <cell r="C75" t="str">
            <v>Sí</v>
          </cell>
          <cell r="D75" t="str">
            <v>Débil</v>
          </cell>
        </row>
        <row r="76">
          <cell r="B76" t="str">
            <v>DébilFuerte</v>
          </cell>
          <cell r="C76" t="str">
            <v>Sí</v>
          </cell>
          <cell r="D76" t="str">
            <v>Débil</v>
          </cell>
        </row>
        <row r="77">
          <cell r="B77" t="str">
            <v>DébilModerado</v>
          </cell>
          <cell r="C77" t="str">
            <v>Sí</v>
          </cell>
          <cell r="D77" t="str">
            <v>Débil</v>
          </cell>
        </row>
        <row r="78">
          <cell r="B78" t="str">
            <v>DébilDébil</v>
          </cell>
          <cell r="C78" t="str">
            <v>Sí</v>
          </cell>
          <cell r="D78" t="str">
            <v>Débil</v>
          </cell>
        </row>
        <row r="95">
          <cell r="B95" t="str">
            <v>FuerteDirectamenteDirectamente</v>
          </cell>
          <cell r="C95">
            <v>2</v>
          </cell>
          <cell r="D95">
            <v>2</v>
          </cell>
        </row>
        <row r="96">
          <cell r="B96" t="str">
            <v>FuerteDirectamenteIndirectamente</v>
          </cell>
          <cell r="C96">
            <v>2</v>
          </cell>
          <cell r="D96">
            <v>1</v>
          </cell>
        </row>
        <row r="97">
          <cell r="B97" t="str">
            <v>FuerteDirectamenteNo disminuye</v>
          </cell>
          <cell r="C97">
            <v>2</v>
          </cell>
          <cell r="D97">
            <v>0</v>
          </cell>
        </row>
        <row r="98">
          <cell r="B98" t="str">
            <v>FuerteNo disminuyeDirectamente</v>
          </cell>
          <cell r="C98">
            <v>0</v>
          </cell>
          <cell r="D98">
            <v>2</v>
          </cell>
        </row>
        <row r="99">
          <cell r="B99" t="str">
            <v>ModeradoDirectamenteDirectamente</v>
          </cell>
          <cell r="C99">
            <v>1</v>
          </cell>
          <cell r="D99">
            <v>1</v>
          </cell>
        </row>
        <row r="100">
          <cell r="B100" t="str">
            <v>ModeradoDirectamenteIndirectamente</v>
          </cell>
          <cell r="C100">
            <v>1</v>
          </cell>
          <cell r="D100">
            <v>0</v>
          </cell>
        </row>
        <row r="101">
          <cell r="B101" t="str">
            <v>ModeradoDirectamenteNo disminuye</v>
          </cell>
          <cell r="C101">
            <v>1</v>
          </cell>
          <cell r="D101">
            <v>0</v>
          </cell>
        </row>
        <row r="102">
          <cell r="B102" t="str">
            <v>ModeradoNo disminuyeDirectamente</v>
          </cell>
          <cell r="C102">
            <v>0</v>
          </cell>
          <cell r="D102">
            <v>1</v>
          </cell>
        </row>
      </sheetData>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C4" t="str">
            <v>Gestion</v>
          </cell>
        </row>
        <row r="5">
          <cell r="C5" t="str">
            <v>Corrupcion</v>
          </cell>
        </row>
        <row r="6">
          <cell r="C6" t="str">
            <v>Seguridad_de_la_informacion</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ColWidth="11.42578125"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341" t="s">
        <v>0</v>
      </c>
      <c r="D2" s="320" t="s">
        <v>1</v>
      </c>
      <c r="E2" s="321"/>
      <c r="F2" s="321"/>
      <c r="G2" s="321"/>
      <c r="H2" s="321"/>
      <c r="I2" s="321"/>
      <c r="J2" s="321"/>
      <c r="K2" s="321"/>
      <c r="L2" s="321"/>
      <c r="M2" s="321"/>
      <c r="N2" s="321"/>
      <c r="O2" s="321"/>
      <c r="P2" s="321"/>
      <c r="Q2" s="321"/>
      <c r="R2" s="321"/>
      <c r="S2" s="321"/>
      <c r="T2" s="321"/>
      <c r="U2" s="321"/>
      <c r="V2" s="322"/>
    </row>
    <row r="3" spans="3:22" ht="15" customHeight="1" x14ac:dyDescent="0.25">
      <c r="C3" s="342"/>
      <c r="D3" s="350" t="s">
        <v>2</v>
      </c>
      <c r="E3" s="351"/>
      <c r="F3" s="351"/>
      <c r="G3" s="351"/>
      <c r="H3" s="351"/>
      <c r="I3" s="351"/>
      <c r="J3" s="351"/>
      <c r="K3" s="352"/>
      <c r="L3" s="344" t="s">
        <v>3</v>
      </c>
      <c r="M3" s="345"/>
      <c r="N3" s="345"/>
      <c r="O3" s="345"/>
      <c r="P3" s="345"/>
      <c r="Q3" s="345"/>
      <c r="R3" s="345"/>
      <c r="S3" s="345"/>
      <c r="T3" s="346"/>
      <c r="U3" s="329" t="s">
        <v>4</v>
      </c>
      <c r="V3" s="330"/>
    </row>
    <row r="4" spans="3:22" ht="30" customHeight="1" x14ac:dyDescent="0.25">
      <c r="C4" s="342"/>
      <c r="D4" s="338" t="s">
        <v>5</v>
      </c>
      <c r="E4" s="335" t="s">
        <v>6</v>
      </c>
      <c r="F4" s="323" t="s">
        <v>7</v>
      </c>
      <c r="G4" s="324"/>
      <c r="H4" s="324"/>
      <c r="I4" s="325"/>
      <c r="J4" s="335" t="s">
        <v>8</v>
      </c>
      <c r="K4" s="335" t="s">
        <v>9</v>
      </c>
      <c r="L4" s="347" t="s">
        <v>10</v>
      </c>
      <c r="M4" s="347" t="s">
        <v>11</v>
      </c>
      <c r="N4" s="347" t="s">
        <v>12</v>
      </c>
      <c r="O4" s="353" t="s">
        <v>13</v>
      </c>
      <c r="P4" s="354"/>
      <c r="Q4" s="347" t="s">
        <v>12</v>
      </c>
      <c r="R4" s="355" t="s">
        <v>14</v>
      </c>
      <c r="S4" s="356"/>
      <c r="T4" s="347" t="s">
        <v>12</v>
      </c>
      <c r="U4" s="331"/>
      <c r="V4" s="332"/>
    </row>
    <row r="5" spans="3:22" ht="15" customHeight="1" x14ac:dyDescent="0.25">
      <c r="C5" s="342"/>
      <c r="D5" s="339"/>
      <c r="E5" s="336"/>
      <c r="F5" s="326"/>
      <c r="G5" s="327"/>
      <c r="H5" s="327"/>
      <c r="I5" s="328"/>
      <c r="J5" s="336"/>
      <c r="K5" s="336"/>
      <c r="L5" s="348"/>
      <c r="M5" s="348"/>
      <c r="N5" s="348"/>
      <c r="O5" s="353" t="s">
        <v>15</v>
      </c>
      <c r="P5" s="354"/>
      <c r="Q5" s="348"/>
      <c r="R5" s="357"/>
      <c r="S5" s="358"/>
      <c r="T5" s="348"/>
      <c r="U5" s="333"/>
      <c r="V5" s="334"/>
    </row>
    <row r="6" spans="3:22" ht="25.5" x14ac:dyDescent="0.25">
      <c r="C6" s="343"/>
      <c r="D6" s="340"/>
      <c r="E6" s="337"/>
      <c r="F6" s="4" t="s">
        <v>16</v>
      </c>
      <c r="G6" s="4" t="s">
        <v>17</v>
      </c>
      <c r="H6" s="4" t="s">
        <v>18</v>
      </c>
      <c r="I6" s="4" t="s">
        <v>19</v>
      </c>
      <c r="J6" s="337"/>
      <c r="K6" s="337"/>
      <c r="L6" s="349"/>
      <c r="M6" s="349"/>
      <c r="N6" s="349"/>
      <c r="O6" s="39" t="s">
        <v>20</v>
      </c>
      <c r="P6" s="39" t="s">
        <v>21</v>
      </c>
      <c r="Q6" s="349"/>
      <c r="R6" s="39" t="s">
        <v>22</v>
      </c>
      <c r="S6" s="39" t="s">
        <v>23</v>
      </c>
      <c r="T6" s="349"/>
      <c r="U6" s="6" t="s">
        <v>20</v>
      </c>
      <c r="V6" s="6" t="s">
        <v>21</v>
      </c>
    </row>
    <row r="7" spans="3:22" s="7" customFormat="1" ht="15" customHeight="1" x14ac:dyDescent="0.25">
      <c r="C7" s="9">
        <v>1</v>
      </c>
      <c r="D7" s="10" t="s">
        <v>24</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25</v>
      </c>
      <c r="V7" s="8"/>
    </row>
    <row r="8" spans="3:22" ht="15" customHeight="1" x14ac:dyDescent="0.25">
      <c r="C8" s="2">
        <v>2</v>
      </c>
      <c r="D8" s="10" t="s">
        <v>26</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25</v>
      </c>
      <c r="V8" s="8"/>
    </row>
    <row r="9" spans="3:22" x14ac:dyDescent="0.25">
      <c r="C9" s="2">
        <v>3</v>
      </c>
      <c r="D9" s="10" t="s">
        <v>27</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28</v>
      </c>
    </row>
    <row r="10" spans="3:22" x14ac:dyDescent="0.25">
      <c r="C10" s="2">
        <v>4</v>
      </c>
      <c r="D10" s="10" t="s">
        <v>29</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25</v>
      </c>
      <c r="V10" s="8"/>
    </row>
    <row r="11" spans="3:22" x14ac:dyDescent="0.25">
      <c r="C11" s="2">
        <v>5</v>
      </c>
      <c r="D11" s="10" t="s">
        <v>30</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28</v>
      </c>
    </row>
    <row r="12" spans="3:22" x14ac:dyDescent="0.25">
      <c r="C12" s="2">
        <v>6</v>
      </c>
      <c r="D12" s="20" t="s">
        <v>31</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28</v>
      </c>
    </row>
    <row r="13" spans="3:22" x14ac:dyDescent="0.25">
      <c r="C13" s="2">
        <v>7</v>
      </c>
      <c r="D13" s="10" t="s">
        <v>32</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25</v>
      </c>
      <c r="V13" s="8"/>
    </row>
    <row r="14" spans="3:22" x14ac:dyDescent="0.25">
      <c r="C14" s="2">
        <v>8</v>
      </c>
      <c r="D14" s="10" t="s">
        <v>33</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25</v>
      </c>
      <c r="V14" s="8"/>
    </row>
    <row r="15" spans="3:22" x14ac:dyDescent="0.25">
      <c r="C15" s="2">
        <v>9</v>
      </c>
      <c r="D15" s="10" t="s">
        <v>34</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25</v>
      </c>
      <c r="V15" s="8"/>
    </row>
    <row r="16" spans="3:22" x14ac:dyDescent="0.25">
      <c r="C16" s="2">
        <v>10</v>
      </c>
      <c r="D16" s="10" t="s">
        <v>35</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28</v>
      </c>
    </row>
    <row r="17" spans="3:22" s="7" customFormat="1" x14ac:dyDescent="0.25">
      <c r="C17" s="9">
        <v>11</v>
      </c>
      <c r="D17" s="10" t="s">
        <v>36</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28</v>
      </c>
    </row>
    <row r="18" spans="3:22" x14ac:dyDescent="0.25">
      <c r="C18" s="2">
        <v>12</v>
      </c>
      <c r="D18" s="10" t="s">
        <v>37</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25</v>
      </c>
      <c r="V18" s="8"/>
    </row>
    <row r="19" spans="3:22" x14ac:dyDescent="0.25">
      <c r="C19" s="2">
        <v>13</v>
      </c>
      <c r="D19" s="10" t="s">
        <v>38</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28</v>
      </c>
    </row>
    <row r="20" spans="3:22" x14ac:dyDescent="0.25">
      <c r="C20" s="2">
        <v>14</v>
      </c>
      <c r="D20" s="21" t="s">
        <v>39</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28</v>
      </c>
    </row>
    <row r="21" spans="3:22" x14ac:dyDescent="0.25">
      <c r="C21" s="2">
        <v>15</v>
      </c>
      <c r="D21" s="10" t="s">
        <v>40</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25</v>
      </c>
      <c r="V21" s="8"/>
    </row>
    <row r="22" spans="3:22" ht="15.75" thickBot="1" x14ac:dyDescent="0.3">
      <c r="C22" s="3">
        <v>16</v>
      </c>
      <c r="D22" s="22" t="s">
        <v>41</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25</v>
      </c>
      <c r="V22" s="23"/>
    </row>
    <row r="23" spans="3:22" s="34" customFormat="1" ht="25.5" customHeight="1" x14ac:dyDescent="0.25">
      <c r="C23" s="28"/>
      <c r="D23" s="29" t="s">
        <v>42</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319"/>
      <c r="E24" s="319"/>
      <c r="F24" s="319"/>
      <c r="G24" s="319"/>
      <c r="H24" s="319"/>
      <c r="I24" s="319"/>
      <c r="J24" s="319"/>
      <c r="K24" s="319"/>
      <c r="L24" s="319"/>
      <c r="M24" s="319"/>
      <c r="N24" s="319"/>
      <c r="O24" s="319"/>
      <c r="P24" s="319"/>
      <c r="Q24" s="319"/>
      <c r="R24" s="319"/>
      <c r="S24" s="319"/>
      <c r="T24" s="319"/>
      <c r="U24" s="319"/>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C2:C6"/>
    <mergeCell ref="L3:T3"/>
    <mergeCell ref="Q4:Q6"/>
    <mergeCell ref="T4:T6"/>
    <mergeCell ref="K4:K6"/>
    <mergeCell ref="L4:L6"/>
    <mergeCell ref="M4:M6"/>
    <mergeCell ref="N4:N6"/>
    <mergeCell ref="D3:K3"/>
    <mergeCell ref="O4:P4"/>
    <mergeCell ref="O5:P5"/>
    <mergeCell ref="R4:S5"/>
    <mergeCell ref="D24:U24"/>
    <mergeCell ref="D2:V2"/>
    <mergeCell ref="F4:I5"/>
    <mergeCell ref="U3:V5"/>
    <mergeCell ref="J4:J6"/>
    <mergeCell ref="E4:E6"/>
    <mergeCell ref="D4:D6"/>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view="pageBreakPreview" topLeftCell="A3" zoomScale="80" zoomScaleNormal="100" zoomScaleSheetLayoutView="80" workbookViewId="0">
      <selection activeCell="F5" sqref="F5"/>
    </sheetView>
  </sheetViews>
  <sheetFormatPr baseColWidth="10" defaultColWidth="11.42578125" defaultRowHeight="15" x14ac:dyDescent="0.2"/>
  <cols>
    <col min="1" max="1" width="16.85546875" style="114" customWidth="1"/>
    <col min="2" max="2" width="22.140625" style="114" customWidth="1"/>
    <col min="3" max="3" width="51.28515625" style="114" customWidth="1"/>
    <col min="4" max="4" width="57.42578125" style="114" customWidth="1"/>
    <col min="5" max="5" width="41.140625" style="114" customWidth="1"/>
    <col min="6" max="6" width="42.5703125" style="114" customWidth="1"/>
    <col min="7" max="16384" width="11.42578125" style="114"/>
  </cols>
  <sheetData>
    <row r="1" spans="1:6" ht="45.75" x14ac:dyDescent="0.2">
      <c r="A1" s="100" t="s">
        <v>63</v>
      </c>
      <c r="B1" s="72" t="s">
        <v>66</v>
      </c>
      <c r="C1" s="72" t="s">
        <v>67</v>
      </c>
      <c r="D1" s="135" t="s">
        <v>153</v>
      </c>
      <c r="E1" s="140" t="s">
        <v>154</v>
      </c>
      <c r="F1" s="72" t="s">
        <v>155</v>
      </c>
    </row>
    <row r="2" spans="1:6" ht="269.25" customHeight="1" x14ac:dyDescent="0.2">
      <c r="A2" s="115" t="s">
        <v>70</v>
      </c>
      <c r="B2" s="116" t="s">
        <v>71</v>
      </c>
      <c r="C2" s="116" t="s">
        <v>156</v>
      </c>
      <c r="D2" s="116" t="s">
        <v>157</v>
      </c>
      <c r="E2" s="117" t="s">
        <v>158</v>
      </c>
      <c r="F2" s="101" t="s">
        <v>159</v>
      </c>
    </row>
    <row r="3" spans="1:6" ht="150" x14ac:dyDescent="0.2">
      <c r="A3" s="116" t="s">
        <v>75</v>
      </c>
      <c r="B3" s="118" t="s">
        <v>160</v>
      </c>
      <c r="C3" s="116" t="s">
        <v>161</v>
      </c>
      <c r="D3" s="116" t="s">
        <v>162</v>
      </c>
      <c r="E3" s="117" t="s">
        <v>158</v>
      </c>
      <c r="F3" s="101" t="s">
        <v>159</v>
      </c>
    </row>
    <row r="4" spans="1:6" ht="165" x14ac:dyDescent="0.2">
      <c r="A4" s="115" t="s">
        <v>79</v>
      </c>
      <c r="B4" s="119" t="s">
        <v>163</v>
      </c>
      <c r="C4" s="116" t="s">
        <v>164</v>
      </c>
      <c r="D4" s="116" t="s">
        <v>162</v>
      </c>
      <c r="E4" s="117" t="s">
        <v>165</v>
      </c>
      <c r="F4" s="101" t="s">
        <v>159</v>
      </c>
    </row>
    <row r="5" spans="1:6" ht="210" x14ac:dyDescent="0.2">
      <c r="A5" s="120" t="s">
        <v>83</v>
      </c>
      <c r="B5" s="119" t="s">
        <v>84</v>
      </c>
      <c r="C5" s="119" t="s">
        <v>166</v>
      </c>
      <c r="D5" s="116" t="s">
        <v>167</v>
      </c>
      <c r="E5" s="121" t="s">
        <v>168</v>
      </c>
      <c r="F5" s="101" t="s">
        <v>159</v>
      </c>
    </row>
    <row r="6" spans="1:6" ht="120.75" x14ac:dyDescent="0.2">
      <c r="A6" s="122" t="s">
        <v>169</v>
      </c>
      <c r="B6" s="116"/>
      <c r="C6" s="116"/>
      <c r="D6" s="116" t="s">
        <v>170</v>
      </c>
      <c r="E6" s="123"/>
      <c r="F6" s="123"/>
    </row>
    <row r="7" spans="1:6" ht="15" customHeight="1" x14ac:dyDescent="0.2">
      <c r="A7" s="123"/>
      <c r="B7" s="123"/>
      <c r="C7" s="123"/>
      <c r="D7" s="116"/>
      <c r="E7" s="123"/>
      <c r="F7" s="123"/>
    </row>
    <row r="8" spans="1:6" x14ac:dyDescent="0.2">
      <c r="A8" s="123"/>
      <c r="B8" s="123"/>
      <c r="C8" s="116"/>
      <c r="D8" s="116"/>
      <c r="E8" s="123"/>
      <c r="F8" s="123"/>
    </row>
  </sheetData>
  <dataValidations count="3">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A2:A5"/>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B4:B5 B2"/>
    <dataValidation allowBlank="1" showInputMessage="1" showErrorMessage="1" prompt="Para cada causa debe existir un control" sqref="D2 C2:C5 D5"/>
  </dataValidation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6"/>
  <sheetViews>
    <sheetView tabSelected="1" topLeftCell="A6" zoomScale="50" zoomScaleNormal="50" zoomScalePageLayoutView="30" workbookViewId="0">
      <selection activeCell="F58" sqref="F58"/>
    </sheetView>
  </sheetViews>
  <sheetFormatPr baseColWidth="10" defaultColWidth="10.140625" defaultRowHeight="14.25" x14ac:dyDescent="0.25"/>
  <cols>
    <col min="1" max="1" width="2" style="41" customWidth="1"/>
    <col min="2" max="2" width="39.5703125" style="41" customWidth="1"/>
    <col min="3" max="3" width="39.5703125" style="41" hidden="1" customWidth="1"/>
    <col min="4" max="4" width="55.7109375" style="41" customWidth="1"/>
    <col min="5" max="5" width="34.5703125" style="41" hidden="1" customWidth="1"/>
    <col min="6" max="6" width="14.42578125" style="41" bestFit="1" customWidth="1"/>
    <col min="7" max="7" width="14.42578125" style="41" hidden="1" customWidth="1"/>
    <col min="8" max="8" width="23.140625" style="41" customWidth="1"/>
    <col min="9" max="9" width="23.140625" style="41" hidden="1" customWidth="1"/>
    <col min="10" max="10" width="72.140625" style="41" customWidth="1"/>
    <col min="11" max="11" width="7.140625" style="41" hidden="1" customWidth="1"/>
    <col min="12" max="12" width="33.140625" style="41" customWidth="1"/>
    <col min="13" max="13" width="33.140625" style="41" hidden="1" customWidth="1"/>
    <col min="14" max="14" width="32.5703125" style="41" customWidth="1"/>
    <col min="15" max="15" width="32.5703125" style="41" hidden="1" customWidth="1"/>
    <col min="16" max="16" width="106.140625" style="41" customWidth="1"/>
    <col min="17" max="17" width="16.140625" style="41" hidden="1" customWidth="1"/>
    <col min="18" max="18" width="2.140625" style="41" customWidth="1"/>
    <col min="19" max="16384" width="10.140625" style="41"/>
  </cols>
  <sheetData>
    <row r="1" spans="1:21" hidden="1" x14ac:dyDescent="0.25">
      <c r="B1" s="41" t="s">
        <v>43</v>
      </c>
      <c r="H1" s="41" t="s">
        <v>43</v>
      </c>
      <c r="L1" s="41" t="s">
        <v>44</v>
      </c>
    </row>
    <row r="2" spans="1:21" hidden="1" x14ac:dyDescent="0.25">
      <c r="B2" s="41" t="s">
        <v>0</v>
      </c>
      <c r="H2" s="41" t="s">
        <v>0</v>
      </c>
      <c r="L2" s="41" t="s">
        <v>45</v>
      </c>
    </row>
    <row r="3" spans="1:21" hidden="1" x14ac:dyDescent="0.25">
      <c r="B3" s="41" t="s">
        <v>46</v>
      </c>
      <c r="H3" s="41" t="s">
        <v>47</v>
      </c>
      <c r="L3" s="41" t="s">
        <v>48</v>
      </c>
    </row>
    <row r="4" spans="1:21" hidden="1" x14ac:dyDescent="0.25">
      <c r="H4" s="41" t="s">
        <v>49</v>
      </c>
    </row>
    <row r="5" spans="1:21" hidden="1" x14ac:dyDescent="0.25">
      <c r="H5" s="41" t="s">
        <v>50</v>
      </c>
    </row>
    <row r="6" spans="1:21" s="77" customFormat="1" ht="12.75" x14ac:dyDescent="0.2">
      <c r="B6" s="78"/>
      <c r="C6" s="78"/>
      <c r="N6" s="79"/>
      <c r="O6" s="79"/>
      <c r="P6" s="79"/>
      <c r="Q6" s="79"/>
    </row>
    <row r="7" spans="1:21" s="80" customFormat="1" ht="62.25" customHeight="1" x14ac:dyDescent="0.25">
      <c r="A7" s="77"/>
      <c r="B7" s="361"/>
      <c r="C7" s="136"/>
      <c r="D7" s="362" t="s">
        <v>51</v>
      </c>
      <c r="E7" s="362"/>
      <c r="F7" s="362"/>
      <c r="G7" s="362"/>
      <c r="H7" s="362"/>
      <c r="I7" s="362"/>
      <c r="J7" s="362"/>
      <c r="K7" s="362"/>
      <c r="L7" s="362"/>
      <c r="M7" s="362"/>
      <c r="N7" s="362"/>
      <c r="O7" s="362"/>
      <c r="P7" s="362"/>
      <c r="Q7" s="90"/>
      <c r="R7" s="77"/>
      <c r="S7" s="77"/>
      <c r="T7" s="77"/>
      <c r="U7" s="77"/>
    </row>
    <row r="8" spans="1:21" s="80" customFormat="1" ht="24" customHeight="1" x14ac:dyDescent="0.25">
      <c r="A8" s="77"/>
      <c r="B8" s="361"/>
      <c r="C8" s="136"/>
      <c r="D8" s="363" t="s">
        <v>52</v>
      </c>
      <c r="E8" s="363"/>
      <c r="F8" s="363"/>
      <c r="G8" s="363"/>
      <c r="H8" s="363"/>
      <c r="I8" s="363"/>
      <c r="J8" s="363"/>
      <c r="K8" s="137"/>
      <c r="L8" s="363" t="s">
        <v>53</v>
      </c>
      <c r="M8" s="363"/>
      <c r="N8" s="363"/>
      <c r="O8" s="363"/>
      <c r="P8" s="363"/>
      <c r="Q8" s="91"/>
      <c r="R8" s="77"/>
      <c r="S8" s="77"/>
      <c r="T8" s="77"/>
      <c r="U8" s="77"/>
    </row>
    <row r="9" spans="1:21" s="80" customFormat="1" ht="24" customHeight="1" x14ac:dyDescent="0.25">
      <c r="A9" s="77"/>
      <c r="B9" s="361"/>
      <c r="C9" s="136"/>
      <c r="D9" s="364" t="s">
        <v>54</v>
      </c>
      <c r="E9" s="364"/>
      <c r="F9" s="364"/>
      <c r="G9" s="364"/>
      <c r="H9" s="364"/>
      <c r="I9" s="364"/>
      <c r="J9" s="364"/>
      <c r="K9" s="364"/>
      <c r="L9" s="364"/>
      <c r="M9" s="364"/>
      <c r="N9" s="364"/>
      <c r="O9" s="364"/>
      <c r="P9" s="364"/>
      <c r="Q9" s="92"/>
      <c r="R9" s="77"/>
      <c r="S9" s="77"/>
      <c r="T9" s="77"/>
      <c r="U9" s="77"/>
    </row>
    <row r="10" spans="1:21" s="80" customFormat="1" ht="18.75" customHeight="1" x14ac:dyDescent="0.25">
      <c r="A10" s="77"/>
      <c r="B10" s="360"/>
      <c r="C10" s="360"/>
      <c r="D10" s="360"/>
      <c r="E10" s="360"/>
      <c r="F10" s="360"/>
      <c r="G10" s="360"/>
      <c r="H10" s="360"/>
      <c r="I10" s="360"/>
      <c r="J10" s="360"/>
      <c r="K10" s="360"/>
      <c r="L10" s="360"/>
      <c r="M10" s="360"/>
      <c r="N10" s="360"/>
      <c r="O10" s="360"/>
      <c r="P10" s="360"/>
      <c r="Q10" s="93"/>
      <c r="R10" s="77"/>
      <c r="S10" s="77"/>
      <c r="T10" s="77"/>
      <c r="U10" s="77"/>
    </row>
    <row r="11" spans="1:21" ht="20.25" x14ac:dyDescent="0.25">
      <c r="B11" s="365" t="s">
        <v>55</v>
      </c>
      <c r="C11" s="366"/>
      <c r="D11" s="366"/>
      <c r="E11" s="366"/>
      <c r="F11" s="366"/>
      <c r="G11" s="366"/>
      <c r="H11" s="366"/>
      <c r="I11" s="366"/>
      <c r="J11" s="366"/>
      <c r="K11" s="366"/>
      <c r="L11" s="366"/>
      <c r="M11" s="366"/>
      <c r="N11" s="366"/>
      <c r="O11" s="366"/>
      <c r="P11" s="367"/>
      <c r="Q11" s="94"/>
    </row>
    <row r="12" spans="1:21" ht="22.5" customHeight="1" x14ac:dyDescent="0.25">
      <c r="B12" s="132" t="s">
        <v>56</v>
      </c>
      <c r="C12" s="132"/>
      <c r="D12" s="368" t="s">
        <v>57</v>
      </c>
      <c r="E12" s="369"/>
      <c r="F12" s="369"/>
      <c r="G12" s="369"/>
      <c r="H12" s="369"/>
      <c r="I12" s="369"/>
      <c r="J12" s="369"/>
      <c r="K12" s="369"/>
      <c r="L12" s="369"/>
      <c r="M12" s="369"/>
      <c r="N12" s="369"/>
      <c r="O12" s="369"/>
      <c r="P12" s="370"/>
      <c r="Q12" s="95"/>
    </row>
    <row r="13" spans="1:21" ht="49.5" customHeight="1" x14ac:dyDescent="0.25">
      <c r="B13" s="132" t="s">
        <v>58</v>
      </c>
      <c r="C13" s="132"/>
      <c r="D13" s="371" t="s">
        <v>59</v>
      </c>
      <c r="E13" s="372"/>
      <c r="F13" s="372"/>
      <c r="G13" s="372"/>
      <c r="H13" s="372"/>
      <c r="I13" s="372"/>
      <c r="J13" s="372"/>
      <c r="K13" s="372"/>
      <c r="L13" s="372"/>
      <c r="M13" s="372"/>
      <c r="N13" s="372"/>
      <c r="O13" s="372"/>
      <c r="P13" s="373"/>
      <c r="Q13" s="96"/>
    </row>
    <row r="14" spans="1:21" ht="39.75" customHeight="1" x14ac:dyDescent="0.25">
      <c r="B14" s="374" t="s">
        <v>60</v>
      </c>
      <c r="C14" s="375"/>
      <c r="D14" s="375"/>
      <c r="E14" s="375"/>
      <c r="F14" s="375"/>
      <c r="G14" s="375"/>
      <c r="H14" s="375"/>
      <c r="I14" s="375"/>
      <c r="J14" s="376"/>
      <c r="K14" s="133"/>
      <c r="L14" s="377" t="s">
        <v>61</v>
      </c>
      <c r="M14" s="377"/>
      <c r="N14" s="378"/>
      <c r="O14" s="134"/>
      <c r="P14" s="379" t="s">
        <v>62</v>
      </c>
      <c r="Q14" s="97"/>
    </row>
    <row r="15" spans="1:21" s="74" customFormat="1" ht="92.25" customHeight="1" x14ac:dyDescent="0.25">
      <c r="B15" s="72" t="s">
        <v>63</v>
      </c>
      <c r="C15" s="102"/>
      <c r="D15" s="72" t="s">
        <v>64</v>
      </c>
      <c r="E15" s="102"/>
      <c r="F15" s="81" t="s">
        <v>65</v>
      </c>
      <c r="G15" s="103"/>
      <c r="H15" s="72" t="s">
        <v>66</v>
      </c>
      <c r="I15" s="104"/>
      <c r="J15" s="73" t="s">
        <v>67</v>
      </c>
      <c r="K15" s="105"/>
      <c r="L15" s="75" t="s">
        <v>68</v>
      </c>
      <c r="M15" s="75"/>
      <c r="N15" s="76" t="s">
        <v>69</v>
      </c>
      <c r="O15" s="76"/>
      <c r="P15" s="379"/>
      <c r="Q15" s="97"/>
    </row>
    <row r="17" spans="2:19" s="124" customFormat="1" ht="354.75" customHeight="1" x14ac:dyDescent="0.25">
      <c r="B17" s="146" t="s">
        <v>184</v>
      </c>
      <c r="C17" s="147" t="s">
        <v>70</v>
      </c>
      <c r="D17" s="148" t="s">
        <v>185</v>
      </c>
      <c r="E17" s="148"/>
      <c r="F17" s="149" t="s">
        <v>45</v>
      </c>
      <c r="G17" s="150" t="s">
        <v>45</v>
      </c>
      <c r="H17" s="151" t="s">
        <v>187</v>
      </c>
      <c r="I17" s="152" t="s">
        <v>72</v>
      </c>
      <c r="J17" s="151" t="s">
        <v>189</v>
      </c>
      <c r="K17" s="153" t="s">
        <v>73</v>
      </c>
      <c r="L17" s="154" t="s">
        <v>43</v>
      </c>
      <c r="M17" s="155" t="s">
        <v>43</v>
      </c>
      <c r="N17" s="154" t="s">
        <v>43</v>
      </c>
      <c r="O17" s="154" t="s">
        <v>43</v>
      </c>
      <c r="P17" s="147" t="s">
        <v>201</v>
      </c>
      <c r="Q17" s="156" t="s">
        <v>74</v>
      </c>
    </row>
    <row r="18" spans="2:19" s="124" customFormat="1" ht="402.75" customHeight="1" x14ac:dyDescent="0.25">
      <c r="B18" s="151" t="s">
        <v>184</v>
      </c>
      <c r="C18" s="147" t="s">
        <v>75</v>
      </c>
      <c r="D18" s="148" t="s">
        <v>186</v>
      </c>
      <c r="E18" s="148"/>
      <c r="F18" s="149" t="s">
        <v>45</v>
      </c>
      <c r="G18" s="150" t="s">
        <v>44</v>
      </c>
      <c r="H18" s="154" t="s">
        <v>188</v>
      </c>
      <c r="I18" s="152" t="s">
        <v>76</v>
      </c>
      <c r="J18" s="151" t="s">
        <v>190</v>
      </c>
      <c r="K18" s="153" t="s">
        <v>77</v>
      </c>
      <c r="L18" s="149" t="s">
        <v>43</v>
      </c>
      <c r="M18" s="155" t="s">
        <v>43</v>
      </c>
      <c r="N18" s="149" t="s">
        <v>49</v>
      </c>
      <c r="O18" s="149" t="s">
        <v>43</v>
      </c>
      <c r="P18" s="147" t="s">
        <v>205</v>
      </c>
      <c r="Q18" s="156" t="s">
        <v>78</v>
      </c>
    </row>
    <row r="19" spans="2:19" s="124" customFormat="1" ht="409.6" hidden="1" customHeight="1" x14ac:dyDescent="0.25">
      <c r="B19" s="212" t="s">
        <v>191</v>
      </c>
      <c r="C19" s="213" t="s">
        <v>79</v>
      </c>
      <c r="D19" s="214" t="s">
        <v>192</v>
      </c>
      <c r="E19" s="359"/>
      <c r="F19" s="214" t="s">
        <v>44</v>
      </c>
      <c r="G19" s="214" t="s">
        <v>44</v>
      </c>
      <c r="H19" s="214" t="s">
        <v>193</v>
      </c>
      <c r="I19" s="359" t="s">
        <v>80</v>
      </c>
      <c r="J19" s="214" t="s">
        <v>195</v>
      </c>
      <c r="K19" s="359" t="s">
        <v>81</v>
      </c>
      <c r="L19" s="215" t="s">
        <v>43</v>
      </c>
      <c r="M19" s="359" t="s">
        <v>43</v>
      </c>
      <c r="N19" s="215" t="s">
        <v>49</v>
      </c>
      <c r="O19" s="359" t="s">
        <v>43</v>
      </c>
      <c r="P19" s="216" t="s">
        <v>202</v>
      </c>
      <c r="Q19" s="156" t="s">
        <v>82</v>
      </c>
    </row>
    <row r="20" spans="2:19" s="124" customFormat="1" ht="316.5" hidden="1" customHeight="1" x14ac:dyDescent="0.25">
      <c r="B20" s="212" t="s">
        <v>191</v>
      </c>
      <c r="C20" s="217" t="s">
        <v>83</v>
      </c>
      <c r="D20" s="215" t="s">
        <v>192</v>
      </c>
      <c r="E20" s="359"/>
      <c r="F20" s="214" t="s">
        <v>44</v>
      </c>
      <c r="G20" s="214" t="s">
        <v>44</v>
      </c>
      <c r="H20" s="214" t="s">
        <v>194</v>
      </c>
      <c r="I20" s="359"/>
      <c r="J20" s="214" t="s">
        <v>196</v>
      </c>
      <c r="K20" s="359"/>
      <c r="L20" s="215" t="s">
        <v>43</v>
      </c>
      <c r="M20" s="359" t="s">
        <v>43</v>
      </c>
      <c r="N20" s="215" t="s">
        <v>49</v>
      </c>
      <c r="O20" s="359" t="s">
        <v>43</v>
      </c>
      <c r="P20" s="213" t="s">
        <v>203</v>
      </c>
      <c r="Q20" s="158" t="s">
        <v>85</v>
      </c>
    </row>
    <row r="21" spans="2:19" ht="111" customHeight="1" x14ac:dyDescent="0.25">
      <c r="B21" s="113" t="s">
        <v>86</v>
      </c>
      <c r="C21" s="111"/>
      <c r="D21" s="382" t="s">
        <v>212</v>
      </c>
      <c r="E21" s="383"/>
      <c r="F21" s="383"/>
      <c r="G21" s="383"/>
      <c r="H21" s="383"/>
      <c r="I21" s="383"/>
      <c r="J21" s="383"/>
      <c r="K21" s="383"/>
      <c r="L21" s="383"/>
      <c r="M21" s="383"/>
      <c r="N21" s="383"/>
      <c r="O21" s="383"/>
      <c r="P21" s="384"/>
      <c r="Q21" s="112"/>
    </row>
    <row r="22" spans="2:19" ht="12" customHeight="1" x14ac:dyDescent="0.25"/>
    <row r="23" spans="2:19" ht="36.75" customHeight="1" x14ac:dyDescent="0.25">
      <c r="B23" s="140" t="s">
        <v>87</v>
      </c>
      <c r="C23" s="89"/>
      <c r="D23" s="385" t="s">
        <v>208</v>
      </c>
      <c r="E23" s="386"/>
      <c r="F23" s="386"/>
      <c r="G23" s="386"/>
      <c r="H23" s="386"/>
      <c r="I23" s="386"/>
      <c r="J23" s="386"/>
      <c r="K23" s="386"/>
      <c r="L23" s="387"/>
      <c r="M23" s="131"/>
      <c r="N23" s="138" t="s">
        <v>171</v>
      </c>
      <c r="O23" s="141"/>
      <c r="P23" s="185">
        <v>41231</v>
      </c>
      <c r="Q23" s="98"/>
    </row>
    <row r="24" spans="2:19" ht="36.75" customHeight="1" x14ac:dyDescent="0.25">
      <c r="B24" s="139" t="s">
        <v>88</v>
      </c>
      <c r="C24" s="139"/>
      <c r="D24" s="380" t="s">
        <v>172</v>
      </c>
      <c r="E24" s="380"/>
      <c r="F24" s="380"/>
      <c r="G24" s="138"/>
      <c r="H24" s="381"/>
      <c r="I24" s="381"/>
      <c r="J24" s="381"/>
      <c r="K24" s="130"/>
      <c r="L24" s="135" t="s">
        <v>89</v>
      </c>
      <c r="M24" s="138"/>
      <c r="N24" s="381" t="s">
        <v>173</v>
      </c>
      <c r="O24" s="381"/>
      <c r="P24" s="381"/>
      <c r="Q24" s="99"/>
      <c r="R24" s="43"/>
      <c r="S24" s="43"/>
    </row>
    <row r="25" spans="2:19" ht="12.75" customHeight="1" x14ac:dyDescent="0.25">
      <c r="B25" s="43"/>
      <c r="C25" s="43"/>
      <c r="D25" s="43"/>
      <c r="E25" s="43"/>
      <c r="N25" s="49"/>
      <c r="O25" s="49"/>
      <c r="P25" s="49"/>
      <c r="Q25" s="49"/>
    </row>
    <row r="26" spans="2:19" ht="15" customHeight="1" x14ac:dyDescent="0.25">
      <c r="B26" s="43" t="s">
        <v>174</v>
      </c>
      <c r="C26" s="43"/>
      <c r="D26" s="43"/>
      <c r="E26" s="43"/>
      <c r="F26" s="43"/>
      <c r="G26" s="43"/>
      <c r="H26" s="50"/>
      <c r="I26" s="50"/>
      <c r="J26" s="50"/>
      <c r="K26" s="50"/>
      <c r="L26" s="50"/>
      <c r="M26" s="50"/>
      <c r="N26" s="49"/>
      <c r="O26" s="49"/>
      <c r="P26" s="49"/>
      <c r="Q26" s="49"/>
    </row>
  </sheetData>
  <mergeCells count="22">
    <mergeCell ref="D24:F24"/>
    <mergeCell ref="H24:J24"/>
    <mergeCell ref="N24:P24"/>
    <mergeCell ref="D21:P21"/>
    <mergeCell ref="D23:L23"/>
    <mergeCell ref="B11:P11"/>
    <mergeCell ref="D12:P12"/>
    <mergeCell ref="D13:P13"/>
    <mergeCell ref="B14:J14"/>
    <mergeCell ref="L14:N14"/>
    <mergeCell ref="P14:P15"/>
    <mergeCell ref="B10:P10"/>
    <mergeCell ref="B7:B9"/>
    <mergeCell ref="D7:P7"/>
    <mergeCell ref="D8:J8"/>
    <mergeCell ref="L8:P8"/>
    <mergeCell ref="D9:P9"/>
    <mergeCell ref="O19:O20"/>
    <mergeCell ref="E19:E20"/>
    <mergeCell ref="I19:I20"/>
    <mergeCell ref="K19:K20"/>
    <mergeCell ref="M19:M20"/>
  </mergeCells>
  <dataValidations count="9">
    <dataValidation type="list" allowBlank="1" showInputMessage="1" showErrorMessage="1" sqref="N17 N19:N20 L19:L20">
      <formula1>$H$1:$H$4</formula1>
    </dataValidation>
    <dataValidation type="list" allowBlank="1" showInputMessage="1" showErrorMessage="1" sqref="F17:G20">
      <formula1>$L$1:$L$3</formula1>
    </dataValidation>
    <dataValidation type="list" allowBlank="1" showInputMessage="1" showErrorMessage="1" sqref="N18 O17:O20 M17:M18">
      <formula1>$C$1:$C$4</formula1>
    </dataValidation>
    <dataValidation allowBlank="1" showInputMessage="1" showErrorMessage="1" prompt="La descripción del riesgo se puede realizar a través de estas preguntas:_x000a_¿Qué puede suceder?_x000a_¿Cómo puede suceder?_x000a_¿Qué consecuencias tendría su materialización?" sqref="D17:D20"/>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H19:I19 H17"/>
    <dataValidation allowBlank="1" showInputMessage="1" showErrorMessage="1" prompt="Para cada causa debe existir un control" sqref="J17:J19"/>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7:B20"/>
    <dataValidation type="list" allowBlank="1" showInputMessage="1" showErrorMessage="1" sqref="M19:M20">
      <formula1>$B$1:$B$3</formula1>
    </dataValidation>
    <dataValidation type="list" allowBlank="1" showInputMessage="1" showErrorMessage="1" sqref="L17:L18">
      <formula1>$A$1:$A$3</formula1>
    </dataValidation>
  </dataValidations>
  <printOptions horizontalCentered="1"/>
  <pageMargins left="0.51181102362204722" right="0.51181102362204722" top="0.55118110236220474" bottom="0.55118110236220474" header="0.31496062992125984" footer="0.31496062992125984"/>
  <pageSetup scale="33"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topLeftCell="C13" zoomScale="50" zoomScaleNormal="50" zoomScaleSheetLayoutView="50" zoomScalePageLayoutView="40" workbookViewId="0">
      <selection activeCell="W36" sqref="W36"/>
    </sheetView>
  </sheetViews>
  <sheetFormatPr baseColWidth="10" defaultColWidth="3.42578125" defaultRowHeight="14.25" zeroHeight="1" x14ac:dyDescent="0.25"/>
  <cols>
    <col min="1" max="1" width="4.42578125" style="41" customWidth="1"/>
    <col min="2" max="2" width="28.42578125" style="41" customWidth="1"/>
    <col min="3" max="3" width="16.5703125" style="41" customWidth="1"/>
    <col min="4" max="4" width="29" style="41" customWidth="1"/>
    <col min="5" max="5" width="74.5703125" style="41" customWidth="1"/>
    <col min="6" max="7" width="26.140625" style="41" customWidth="1"/>
    <col min="8" max="8" width="21" style="41" customWidth="1"/>
    <col min="9" max="9" width="27" style="41" customWidth="1"/>
    <col min="10" max="10" width="25.5703125" style="41" customWidth="1"/>
    <col min="11" max="11" width="24.42578125" style="41" customWidth="1"/>
    <col min="12" max="12" width="21" style="41" customWidth="1"/>
    <col min="13" max="13" width="25" style="41" customWidth="1"/>
    <col min="14" max="14" width="25.5703125" style="41" customWidth="1"/>
    <col min="15" max="15" width="24.7109375" style="41" customWidth="1"/>
    <col min="16" max="16" width="29.7109375" style="41" customWidth="1"/>
    <col min="17" max="17" width="25.5703125" style="41" customWidth="1"/>
    <col min="18" max="18" width="21" style="41" customWidth="1"/>
    <col min="19" max="20" width="23.85546875" style="41" customWidth="1"/>
    <col min="21" max="21" width="25.28515625" style="41" customWidth="1"/>
    <col min="22" max="22" width="24" style="41" customWidth="1"/>
    <col min="23" max="23" width="52.85546875" style="41" customWidth="1"/>
    <col min="24" max="24" width="49.5703125" style="41" hidden="1" customWidth="1"/>
    <col min="25" max="16378" width="3.42578125" style="41" customWidth="1"/>
    <col min="16379" max="16384" width="3.42578125" style="41"/>
  </cols>
  <sheetData>
    <row r="1" spans="1:24" hidden="1" x14ac:dyDescent="0.25">
      <c r="B1" s="64" t="s">
        <v>90</v>
      </c>
      <c r="C1" s="64" t="s">
        <v>91</v>
      </c>
      <c r="D1" s="64" t="s">
        <v>92</v>
      </c>
      <c r="E1" s="64" t="s">
        <v>93</v>
      </c>
      <c r="F1" s="64" t="s">
        <v>94</v>
      </c>
      <c r="G1" s="64" t="s">
        <v>95</v>
      </c>
      <c r="H1" s="64"/>
      <c r="I1" s="64"/>
      <c r="J1" s="41" t="s">
        <v>43</v>
      </c>
      <c r="L1" s="41" t="s">
        <v>43</v>
      </c>
      <c r="N1" s="41" t="s">
        <v>96</v>
      </c>
      <c r="P1" s="41" t="s">
        <v>97</v>
      </c>
    </row>
    <row r="2" spans="1:24" hidden="1" x14ac:dyDescent="0.25">
      <c r="B2" s="64" t="s">
        <v>98</v>
      </c>
      <c r="C2" s="64" t="s">
        <v>99</v>
      </c>
      <c r="D2" s="64" t="s">
        <v>100</v>
      </c>
      <c r="E2" s="64" t="s">
        <v>101</v>
      </c>
      <c r="F2" s="64" t="s">
        <v>102</v>
      </c>
      <c r="G2" s="64" t="s">
        <v>103</v>
      </c>
      <c r="H2" s="64"/>
      <c r="I2" s="64"/>
      <c r="J2" s="41" t="s">
        <v>0</v>
      </c>
      <c r="L2" s="41" t="s">
        <v>0</v>
      </c>
      <c r="N2" s="41" t="s">
        <v>104</v>
      </c>
      <c r="P2" s="41" t="s">
        <v>105</v>
      </c>
    </row>
    <row r="3" spans="1:24" hidden="1" x14ac:dyDescent="0.25">
      <c r="B3" s="64"/>
      <c r="C3" s="64"/>
      <c r="D3" s="64"/>
      <c r="E3" s="64" t="s">
        <v>106</v>
      </c>
      <c r="F3" s="64"/>
      <c r="G3" s="64" t="s">
        <v>107</v>
      </c>
      <c r="H3" s="64"/>
      <c r="I3" s="64"/>
      <c r="J3" s="41" t="s">
        <v>46</v>
      </c>
      <c r="L3" s="41" t="s">
        <v>47</v>
      </c>
      <c r="P3" s="41" t="s">
        <v>108</v>
      </c>
    </row>
    <row r="4" spans="1:24" hidden="1" x14ac:dyDescent="0.25">
      <c r="B4" s="64"/>
      <c r="C4" s="64"/>
      <c r="D4" s="64"/>
      <c r="E4" s="64"/>
      <c r="F4" s="64"/>
      <c r="G4" s="64"/>
      <c r="H4" s="64"/>
      <c r="I4" s="64"/>
      <c r="L4" s="41" t="s">
        <v>49</v>
      </c>
    </row>
    <row r="5" spans="1:24" s="77" customFormat="1" ht="12.75" x14ac:dyDescent="0.2">
      <c r="B5" s="78"/>
      <c r="H5" s="79"/>
      <c r="I5" s="79"/>
    </row>
    <row r="6" spans="1:24" s="80" customFormat="1" ht="62.25" customHeight="1" x14ac:dyDescent="0.2">
      <c r="A6" s="77"/>
      <c r="B6" s="361"/>
      <c r="C6" s="361"/>
      <c r="D6" s="362" t="s">
        <v>51</v>
      </c>
      <c r="E6" s="362"/>
      <c r="F6" s="362"/>
      <c r="G6" s="362"/>
      <c r="H6" s="362"/>
      <c r="I6" s="362"/>
      <c r="J6" s="362"/>
      <c r="K6" s="362"/>
      <c r="L6" s="362"/>
      <c r="M6" s="362"/>
      <c r="N6" s="362"/>
      <c r="O6" s="362"/>
      <c r="P6" s="362"/>
      <c r="Q6" s="362"/>
      <c r="R6" s="362"/>
      <c r="S6" s="362"/>
      <c r="T6" s="362"/>
      <c r="U6" s="362"/>
      <c r="V6" s="362"/>
      <c r="W6" s="362"/>
    </row>
    <row r="7" spans="1:24" s="80" customFormat="1" ht="24" customHeight="1" x14ac:dyDescent="0.2">
      <c r="A7" s="77"/>
      <c r="B7" s="361"/>
      <c r="C7" s="361"/>
      <c r="D7" s="363" t="s">
        <v>52</v>
      </c>
      <c r="E7" s="363"/>
      <c r="F7" s="363"/>
      <c r="G7" s="363"/>
      <c r="H7" s="363"/>
      <c r="I7" s="363"/>
      <c r="J7" s="363"/>
      <c r="K7" s="363"/>
      <c r="L7" s="363"/>
      <c r="M7" s="82"/>
      <c r="N7" s="363" t="s">
        <v>53</v>
      </c>
      <c r="O7" s="363"/>
      <c r="P7" s="363"/>
      <c r="Q7" s="363"/>
      <c r="R7" s="363"/>
      <c r="S7" s="363"/>
      <c r="T7" s="363"/>
      <c r="U7" s="363"/>
      <c r="V7" s="363"/>
      <c r="W7" s="363"/>
    </row>
    <row r="8" spans="1:24" s="80" customFormat="1" ht="24" customHeight="1" x14ac:dyDescent="0.2">
      <c r="A8" s="77"/>
      <c r="B8" s="361"/>
      <c r="C8" s="361"/>
      <c r="D8" s="364" t="s">
        <v>54</v>
      </c>
      <c r="E8" s="364"/>
      <c r="F8" s="364"/>
      <c r="G8" s="364"/>
      <c r="H8" s="364"/>
      <c r="I8" s="364"/>
      <c r="J8" s="364"/>
      <c r="K8" s="364"/>
      <c r="L8" s="364"/>
      <c r="M8" s="364"/>
      <c r="N8" s="364"/>
      <c r="O8" s="364"/>
      <c r="P8" s="364"/>
      <c r="Q8" s="364"/>
      <c r="R8" s="364"/>
      <c r="S8" s="364"/>
      <c r="T8" s="364"/>
      <c r="U8" s="364"/>
      <c r="V8" s="364"/>
      <c r="W8" s="364"/>
    </row>
    <row r="9" spans="1:24" s="80" customFormat="1" ht="18.75" customHeight="1" x14ac:dyDescent="0.25">
      <c r="A9" s="77"/>
      <c r="B9" s="389"/>
      <c r="C9" s="389"/>
      <c r="D9" s="389"/>
      <c r="E9" s="389"/>
      <c r="F9" s="389"/>
      <c r="G9" s="389"/>
      <c r="H9" s="389"/>
      <c r="I9" s="389"/>
      <c r="J9" s="77"/>
      <c r="K9" s="77"/>
      <c r="L9" s="77"/>
      <c r="M9" s="77"/>
    </row>
    <row r="10" spans="1:24" ht="20.25" x14ac:dyDescent="0.25">
      <c r="B10" s="388" t="s">
        <v>109</v>
      </c>
      <c r="C10" s="388"/>
      <c r="D10" s="388"/>
      <c r="E10" s="388"/>
      <c r="F10" s="388"/>
      <c r="G10" s="388"/>
      <c r="H10" s="388"/>
      <c r="I10" s="388"/>
      <c r="J10" s="388"/>
      <c r="K10" s="388"/>
      <c r="L10" s="388"/>
      <c r="M10" s="388"/>
      <c r="N10" s="388"/>
      <c r="O10" s="388"/>
      <c r="P10" s="388"/>
      <c r="Q10" s="388"/>
      <c r="R10" s="388"/>
      <c r="S10" s="388"/>
      <c r="T10" s="388"/>
      <c r="U10" s="388"/>
      <c r="V10" s="388"/>
      <c r="W10" s="388"/>
    </row>
    <row r="11" spans="1:24" s="83" customFormat="1" ht="34.5" customHeight="1" x14ac:dyDescent="0.25">
      <c r="A11" s="41"/>
      <c r="B11" s="378" t="s">
        <v>56</v>
      </c>
      <c r="C11" s="378"/>
      <c r="D11" s="378"/>
      <c r="E11" s="392" t="s">
        <v>57</v>
      </c>
      <c r="F11" s="392"/>
      <c r="G11" s="392"/>
      <c r="H11" s="392"/>
      <c r="I11" s="392"/>
      <c r="J11" s="392"/>
      <c r="K11" s="392"/>
      <c r="L11" s="392"/>
      <c r="M11" s="392"/>
      <c r="N11" s="392"/>
      <c r="O11" s="392"/>
      <c r="P11" s="392"/>
      <c r="Q11" s="392"/>
      <c r="R11" s="392"/>
      <c r="S11" s="392"/>
      <c r="T11" s="392"/>
      <c r="U11" s="392"/>
      <c r="V11" s="392"/>
      <c r="W11" s="392"/>
    </row>
    <row r="12" spans="1:24" s="83" customFormat="1" ht="141" customHeight="1" x14ac:dyDescent="0.25">
      <c r="A12" s="41"/>
      <c r="B12" s="378" t="s">
        <v>58</v>
      </c>
      <c r="C12" s="378"/>
      <c r="D12" s="378"/>
      <c r="E12" s="391" t="s">
        <v>59</v>
      </c>
      <c r="F12" s="391"/>
      <c r="G12" s="391"/>
      <c r="H12" s="391"/>
      <c r="I12" s="391"/>
      <c r="J12" s="391"/>
      <c r="K12" s="391"/>
      <c r="L12" s="391"/>
      <c r="M12" s="391"/>
      <c r="N12" s="391"/>
      <c r="O12" s="391"/>
      <c r="P12" s="391"/>
      <c r="Q12" s="391"/>
      <c r="R12" s="391"/>
      <c r="S12" s="391"/>
      <c r="T12" s="391"/>
      <c r="U12" s="391"/>
      <c r="V12" s="391"/>
      <c r="W12" s="391"/>
    </row>
    <row r="13" spans="1:24" ht="48.75" customHeight="1" x14ac:dyDescent="0.25">
      <c r="B13" s="378" t="str">
        <f>+'1. RIESGOS SIGNIFICATIVOS'!B14:J14</f>
        <v>DEL MAPA DE RIESGOS</v>
      </c>
      <c r="C13" s="378"/>
      <c r="D13" s="378"/>
      <c r="E13" s="378"/>
      <c r="F13" s="378" t="s">
        <v>110</v>
      </c>
      <c r="G13" s="378"/>
      <c r="H13" s="378"/>
      <c r="I13" s="378"/>
      <c r="J13" s="378"/>
      <c r="K13" s="378"/>
      <c r="L13" s="378"/>
      <c r="M13" s="378"/>
      <c r="N13" s="378"/>
      <c r="O13" s="378"/>
      <c r="P13" s="378"/>
      <c r="Q13" s="378"/>
      <c r="R13" s="378"/>
      <c r="S13" s="378"/>
      <c r="T13" s="378"/>
      <c r="U13" s="378"/>
      <c r="V13" s="393" t="s">
        <v>182</v>
      </c>
      <c r="W13" s="393"/>
    </row>
    <row r="14" spans="1:24" s="74" customFormat="1" ht="252" x14ac:dyDescent="0.25">
      <c r="B14" s="72" t="s">
        <v>63</v>
      </c>
      <c r="C14" s="125" t="s">
        <v>111</v>
      </c>
      <c r="D14" s="126" t="s">
        <v>112</v>
      </c>
      <c r="E14" s="126" t="s">
        <v>113</v>
      </c>
      <c r="F14" s="127" t="s">
        <v>114</v>
      </c>
      <c r="G14" s="127" t="s">
        <v>115</v>
      </c>
      <c r="H14" s="127" t="s">
        <v>116</v>
      </c>
      <c r="I14" s="127" t="s">
        <v>115</v>
      </c>
      <c r="J14" s="127" t="s">
        <v>117</v>
      </c>
      <c r="K14" s="127" t="s">
        <v>115</v>
      </c>
      <c r="L14" s="127" t="s">
        <v>118</v>
      </c>
      <c r="M14" s="127" t="s">
        <v>115</v>
      </c>
      <c r="N14" s="127" t="s">
        <v>119</v>
      </c>
      <c r="O14" s="127" t="s">
        <v>115</v>
      </c>
      <c r="P14" s="127" t="s">
        <v>120</v>
      </c>
      <c r="Q14" s="127" t="s">
        <v>115</v>
      </c>
      <c r="R14" s="128" t="s">
        <v>121</v>
      </c>
      <c r="S14" s="126" t="s">
        <v>115</v>
      </c>
      <c r="T14" s="126" t="s">
        <v>122</v>
      </c>
      <c r="U14" s="126" t="s">
        <v>123</v>
      </c>
      <c r="V14" s="129" t="s">
        <v>124</v>
      </c>
      <c r="W14" s="129" t="s">
        <v>62</v>
      </c>
      <c r="X14" s="110"/>
    </row>
    <row r="15" spans="1:24" s="159" customFormat="1" ht="340.5" customHeight="1" x14ac:dyDescent="0.25">
      <c r="B15" s="160" t="s">
        <v>197</v>
      </c>
      <c r="C15" s="157" t="str">
        <f>+'1. RIESGOS SIGNIFICATIVOS'!F17</f>
        <v>Corrupción</v>
      </c>
      <c r="D15" s="157" t="s">
        <v>187</v>
      </c>
      <c r="E15" s="160" t="s">
        <v>189</v>
      </c>
      <c r="F15" s="161" t="s">
        <v>90</v>
      </c>
      <c r="G15" s="162">
        <f>+IF(F15=$B$32,15,0)</f>
        <v>15</v>
      </c>
      <c r="H15" s="161" t="s">
        <v>91</v>
      </c>
      <c r="I15" s="149">
        <f>+IF(H15=$C$32,15,0)</f>
        <v>15</v>
      </c>
      <c r="J15" s="149" t="s">
        <v>92</v>
      </c>
      <c r="K15" s="149">
        <f>+IF(J15=$D$32,15,0)</f>
        <v>15</v>
      </c>
      <c r="L15" s="149" t="s">
        <v>101</v>
      </c>
      <c r="M15" s="149">
        <f>+IF(L15=$E$32,15,IF(L15=$E$33,10,0))</f>
        <v>10</v>
      </c>
      <c r="N15" s="149" t="s">
        <v>96</v>
      </c>
      <c r="O15" s="149">
        <f>+IF(N15=$N$32,15,0)</f>
        <v>15</v>
      </c>
      <c r="P15" s="154" t="s">
        <v>94</v>
      </c>
      <c r="Q15" s="149">
        <f>+IF(P15=$F$32,15,0)</f>
        <v>15</v>
      </c>
      <c r="R15" s="157" t="s">
        <v>95</v>
      </c>
      <c r="S15" s="149">
        <f>+IF(R15=$G$32,10,IF(R15=$G$33,5,0))</f>
        <v>10</v>
      </c>
      <c r="T15" s="163">
        <f>+G15+I15+K15+M15+O15+Q15+S15</f>
        <v>95</v>
      </c>
      <c r="U15" s="149" t="s">
        <v>105</v>
      </c>
      <c r="V15" s="149">
        <v>100</v>
      </c>
      <c r="W15" s="164" t="s">
        <v>356</v>
      </c>
      <c r="X15" s="165" t="s">
        <v>125</v>
      </c>
    </row>
    <row r="16" spans="1:24" s="159" customFormat="1" ht="409.6" customHeight="1" x14ac:dyDescent="0.25">
      <c r="B16" s="151" t="s">
        <v>197</v>
      </c>
      <c r="C16" s="157" t="str">
        <f>+'1. RIESGOS SIGNIFICATIVOS'!F18</f>
        <v>Corrupción</v>
      </c>
      <c r="D16" s="157" t="s">
        <v>188</v>
      </c>
      <c r="E16" s="160" t="s">
        <v>190</v>
      </c>
      <c r="F16" s="161" t="s">
        <v>90</v>
      </c>
      <c r="G16" s="162">
        <f>+IF(F16=$B$32,15,0)</f>
        <v>15</v>
      </c>
      <c r="H16" s="161" t="s">
        <v>91</v>
      </c>
      <c r="I16" s="149">
        <f>+IF(H16=$C$32,15,0)</f>
        <v>15</v>
      </c>
      <c r="J16" s="149" t="s">
        <v>92</v>
      </c>
      <c r="K16" s="149">
        <f>+IF(J16=$D$32,15,0)</f>
        <v>15</v>
      </c>
      <c r="L16" s="149" t="s">
        <v>101</v>
      </c>
      <c r="M16" s="149">
        <f>+IF(L16=$E$32,15,IF(L16=$E$33,10,0))</f>
        <v>10</v>
      </c>
      <c r="N16" s="149" t="s">
        <v>96</v>
      </c>
      <c r="O16" s="149">
        <f>+IF(N16=$N$32,15,0)</f>
        <v>15</v>
      </c>
      <c r="P16" s="154" t="s">
        <v>94</v>
      </c>
      <c r="Q16" s="149">
        <f>+IF(P16=$F$32,15,0)</f>
        <v>15</v>
      </c>
      <c r="R16" s="157" t="s">
        <v>95</v>
      </c>
      <c r="S16" s="149">
        <v>10</v>
      </c>
      <c r="T16" s="163">
        <f t="shared" ref="T16" si="0">+G16+I16+K16+M16+O16+Q16+S16</f>
        <v>95</v>
      </c>
      <c r="U16" s="149" t="s">
        <v>105</v>
      </c>
      <c r="V16" s="149">
        <v>100</v>
      </c>
      <c r="W16" s="164" t="s">
        <v>355</v>
      </c>
      <c r="X16" s="166" t="s">
        <v>126</v>
      </c>
    </row>
    <row r="17" spans="1:24" s="159" customFormat="1" ht="228.75" hidden="1" x14ac:dyDescent="0.25">
      <c r="B17" s="146" t="s">
        <v>191</v>
      </c>
      <c r="C17" s="157" t="str">
        <f>+'1. RIESGOS SIGNIFICATIVOS'!F19</f>
        <v>Gestión</v>
      </c>
      <c r="D17" s="157" t="s">
        <v>193</v>
      </c>
      <c r="E17" s="160" t="s">
        <v>195</v>
      </c>
      <c r="F17" s="161"/>
      <c r="G17" s="162"/>
      <c r="H17" s="161"/>
      <c r="I17" s="149"/>
      <c r="J17" s="149"/>
      <c r="K17" s="149"/>
      <c r="L17" s="149"/>
      <c r="M17" s="149"/>
      <c r="N17" s="149"/>
      <c r="O17" s="149"/>
      <c r="P17" s="154"/>
      <c r="Q17" s="149"/>
      <c r="R17" s="157"/>
      <c r="S17" s="149"/>
      <c r="T17" s="163"/>
      <c r="U17" s="149"/>
      <c r="V17" s="149"/>
      <c r="W17" s="164" t="s">
        <v>204</v>
      </c>
      <c r="X17" s="165" t="s">
        <v>127</v>
      </c>
    </row>
    <row r="18" spans="1:24" s="159" customFormat="1" ht="319.5" hidden="1" customHeight="1" x14ac:dyDescent="0.25">
      <c r="B18" s="160" t="s">
        <v>191</v>
      </c>
      <c r="C18" s="157" t="str">
        <f>+'1. RIESGOS SIGNIFICATIVOS'!F20</f>
        <v>Gestión</v>
      </c>
      <c r="D18" s="211" t="s">
        <v>194</v>
      </c>
      <c r="E18" s="160" t="s">
        <v>198</v>
      </c>
      <c r="F18" s="161"/>
      <c r="G18" s="162"/>
      <c r="H18" s="161"/>
      <c r="I18" s="149"/>
      <c r="J18" s="149"/>
      <c r="K18" s="149"/>
      <c r="L18" s="149"/>
      <c r="M18" s="149"/>
      <c r="N18" s="149"/>
      <c r="O18" s="149"/>
      <c r="P18" s="154"/>
      <c r="Q18" s="149"/>
      <c r="R18" s="157"/>
      <c r="S18" s="149"/>
      <c r="T18" s="163"/>
      <c r="U18" s="149"/>
      <c r="V18" s="149"/>
      <c r="W18" s="164"/>
      <c r="X18" s="165" t="s">
        <v>128</v>
      </c>
    </row>
    <row r="19" spans="1:24" s="84" customFormat="1" ht="128.25" customHeight="1" x14ac:dyDescent="0.25">
      <c r="A19" s="41"/>
      <c r="B19" s="374" t="s">
        <v>86</v>
      </c>
      <c r="C19" s="390"/>
      <c r="D19" s="394" t="s">
        <v>211</v>
      </c>
      <c r="E19" s="395"/>
      <c r="F19" s="395"/>
      <c r="G19" s="395"/>
      <c r="H19" s="395"/>
      <c r="I19" s="395"/>
      <c r="J19" s="395"/>
      <c r="K19" s="395"/>
      <c r="L19" s="395"/>
      <c r="M19" s="395"/>
      <c r="N19" s="395"/>
      <c r="O19" s="395"/>
      <c r="P19" s="395"/>
      <c r="Q19" s="395"/>
      <c r="R19" s="395"/>
      <c r="S19" s="395"/>
      <c r="T19" s="395"/>
      <c r="U19" s="395"/>
      <c r="V19" s="395"/>
      <c r="W19" s="396"/>
    </row>
    <row r="20" spans="1:24" x14ac:dyDescent="0.25"/>
    <row r="21" spans="1:24" ht="36.75" customHeight="1" x14ac:dyDescent="0.25">
      <c r="B21" s="401" t="s">
        <v>87</v>
      </c>
      <c r="C21" s="401"/>
      <c r="D21" s="401"/>
      <c r="E21" s="402" t="s">
        <v>208</v>
      </c>
      <c r="F21" s="403"/>
      <c r="G21" s="403"/>
      <c r="H21" s="403"/>
      <c r="I21" s="403"/>
      <c r="J21" s="403"/>
      <c r="K21" s="403"/>
      <c r="L21" s="403"/>
      <c r="M21" s="403"/>
      <c r="N21" s="403"/>
      <c r="O21" s="403"/>
      <c r="P21" s="403"/>
      <c r="Q21" s="403"/>
      <c r="R21" s="403"/>
      <c r="S21" s="88"/>
      <c r="T21" s="397" t="s">
        <v>171</v>
      </c>
      <c r="U21" s="397"/>
      <c r="V21" s="398">
        <v>44518</v>
      </c>
      <c r="W21" s="399"/>
    </row>
    <row r="22" spans="1:24" ht="36.75" customHeight="1" x14ac:dyDescent="0.25">
      <c r="B22" s="400" t="s">
        <v>88</v>
      </c>
      <c r="C22" s="400"/>
      <c r="D22" s="400"/>
      <c r="E22" s="397" t="s">
        <v>172</v>
      </c>
      <c r="F22" s="397"/>
      <c r="G22" s="138" t="s">
        <v>129</v>
      </c>
      <c r="H22" s="399"/>
      <c r="I22" s="399"/>
      <c r="J22" s="399"/>
      <c r="K22" s="399"/>
      <c r="L22" s="399"/>
      <c r="M22" s="399"/>
      <c r="N22" s="399"/>
      <c r="O22" s="88"/>
      <c r="P22" s="404" t="s">
        <v>175</v>
      </c>
      <c r="Q22" s="405"/>
      <c r="R22" s="406"/>
      <c r="S22" s="88"/>
      <c r="T22" s="407"/>
      <c r="U22" s="408"/>
      <c r="V22" s="408"/>
      <c r="W22" s="409"/>
    </row>
    <row r="23" spans="1:24" x14ac:dyDescent="0.25"/>
    <row r="24" spans="1:24" x14ac:dyDescent="0.25"/>
    <row r="25" spans="1:24" x14ac:dyDescent="0.25"/>
    <row r="26" spans="1:24" x14ac:dyDescent="0.25"/>
    <row r="27" spans="1:24" x14ac:dyDescent="0.25"/>
    <row r="28" spans="1:24" x14ac:dyDescent="0.25"/>
    <row r="29" spans="1:24" x14ac:dyDescent="0.25"/>
    <row r="30" spans="1:24" x14ac:dyDescent="0.25"/>
    <row r="31" spans="1:24" x14ac:dyDescent="0.25"/>
    <row r="32" spans="1:24" ht="15" x14ac:dyDescent="0.25">
      <c r="B32" s="41" t="s">
        <v>90</v>
      </c>
      <c r="C32" s="41" t="s">
        <v>91</v>
      </c>
      <c r="D32" s="41" t="s">
        <v>92</v>
      </c>
      <c r="E32" s="41" t="s">
        <v>93</v>
      </c>
      <c r="F32" s="41" t="s">
        <v>94</v>
      </c>
      <c r="G32" s="41" t="s">
        <v>95</v>
      </c>
      <c r="H32"/>
      <c r="I32"/>
      <c r="J32" s="41" t="s">
        <v>43</v>
      </c>
      <c r="K32"/>
      <c r="L32" s="41" t="s">
        <v>43</v>
      </c>
      <c r="M32"/>
      <c r="N32" s="41" t="s">
        <v>96</v>
      </c>
      <c r="O32"/>
      <c r="P32" s="41" t="s">
        <v>97</v>
      </c>
    </row>
    <row r="33" spans="2:16" ht="15" x14ac:dyDescent="0.25">
      <c r="B33" s="41" t="s">
        <v>98</v>
      </c>
      <c r="C33" s="41" t="s">
        <v>99</v>
      </c>
      <c r="D33" s="41" t="s">
        <v>100</v>
      </c>
      <c r="E33" s="41" t="s">
        <v>101</v>
      </c>
      <c r="F33" s="41" t="s">
        <v>102</v>
      </c>
      <c r="G33" s="41" t="s">
        <v>103</v>
      </c>
      <c r="H33"/>
      <c r="I33"/>
      <c r="J33" s="41" t="s">
        <v>0</v>
      </c>
      <c r="K33"/>
      <c r="L33" s="41" t="s">
        <v>0</v>
      </c>
      <c r="M33"/>
      <c r="N33" s="41" t="s">
        <v>104</v>
      </c>
      <c r="O33"/>
      <c r="P33" s="41" t="s">
        <v>105</v>
      </c>
    </row>
    <row r="34" spans="2:16" ht="15" x14ac:dyDescent="0.25">
      <c r="B34"/>
      <c r="C34"/>
      <c r="D34"/>
      <c r="E34" s="41" t="s">
        <v>106</v>
      </c>
      <c r="F34"/>
      <c r="G34" s="41" t="s">
        <v>107</v>
      </c>
      <c r="H34"/>
      <c r="I34"/>
      <c r="J34" s="41" t="s">
        <v>46</v>
      </c>
      <c r="K34"/>
      <c r="L34" s="41" t="s">
        <v>47</v>
      </c>
      <c r="M34"/>
      <c r="N34"/>
      <c r="O34"/>
      <c r="P34" s="41" t="s">
        <v>108</v>
      </c>
    </row>
    <row r="35" spans="2:16" ht="15" x14ac:dyDescent="0.25">
      <c r="B35"/>
      <c r="C35"/>
      <c r="D35"/>
      <c r="E35"/>
      <c r="F35"/>
      <c r="G35"/>
      <c r="H35"/>
      <c r="I35"/>
      <c r="J35"/>
      <c r="K35"/>
      <c r="L35" s="41" t="s">
        <v>49</v>
      </c>
      <c r="M35"/>
      <c r="N35"/>
      <c r="O35"/>
      <c r="P35"/>
    </row>
    <row r="36" spans="2:16" x14ac:dyDescent="0.25"/>
    <row r="37" spans="2:16" x14ac:dyDescent="0.25"/>
    <row r="38" spans="2:16" x14ac:dyDescent="0.25"/>
    <row r="39" spans="2:16" x14ac:dyDescent="0.25"/>
    <row r="40" spans="2:16" x14ac:dyDescent="0.25"/>
    <row r="41" spans="2:16" x14ac:dyDescent="0.25"/>
    <row r="42" spans="2:16" x14ac:dyDescent="0.25"/>
    <row r="43" spans="2:16" x14ac:dyDescent="0.25"/>
    <row r="44" spans="2:16" x14ac:dyDescent="0.25"/>
    <row r="45" spans="2:16" x14ac:dyDescent="0.25"/>
    <row r="46" spans="2:16" x14ac:dyDescent="0.25"/>
    <row r="47" spans="2:16" x14ac:dyDescent="0.25"/>
    <row r="48" spans="2:16" x14ac:dyDescent="0.25"/>
    <row r="49" x14ac:dyDescent="0.25"/>
  </sheetData>
  <mergeCells count="25">
    <mergeCell ref="E22:F22"/>
    <mergeCell ref="V21:W21"/>
    <mergeCell ref="T21:U21"/>
    <mergeCell ref="B22:D22"/>
    <mergeCell ref="H22:N22"/>
    <mergeCell ref="B21:D21"/>
    <mergeCell ref="E21:R21"/>
    <mergeCell ref="P22:R22"/>
    <mergeCell ref="T22:W22"/>
    <mergeCell ref="B19:C19"/>
    <mergeCell ref="B12:D12"/>
    <mergeCell ref="E12:W12"/>
    <mergeCell ref="E11:W11"/>
    <mergeCell ref="V13:W13"/>
    <mergeCell ref="D19:W19"/>
    <mergeCell ref="B6:C8"/>
    <mergeCell ref="D6:W6"/>
    <mergeCell ref="N7:W7"/>
    <mergeCell ref="D7:L7"/>
    <mergeCell ref="D8:W8"/>
    <mergeCell ref="B10:W10"/>
    <mergeCell ref="B13:E13"/>
    <mergeCell ref="F13:U13"/>
    <mergeCell ref="B11:D11"/>
    <mergeCell ref="B9:I9"/>
  </mergeCells>
  <dataValidations count="9">
    <dataValidation type="list" allowBlank="1" showInputMessage="1" showErrorMessage="1" sqref="J15:J18">
      <formula1>$D$1:$D$2</formula1>
    </dataValidation>
    <dataValidation type="list" allowBlank="1" showInputMessage="1" showErrorMessage="1" sqref="L15:L18">
      <formula1>$E$1:$E$3</formula1>
    </dataValidation>
    <dataValidation type="list" allowBlank="1" showInputMessage="1" showErrorMessage="1" sqref="P15:P18">
      <formula1>$F$1:$F$2</formula1>
    </dataValidation>
    <dataValidation type="list" allowBlank="1" showInputMessage="1" showErrorMessage="1" sqref="R15:R18">
      <formula1>$G$1:$G$3</formula1>
    </dataValidation>
    <dataValidation type="list" allowBlank="1" showInputMessage="1" showErrorMessage="1" sqref="N15:N18">
      <formula1>$N$1:$N$2</formula1>
    </dataValidation>
    <dataValidation type="list" allowBlank="1" showInputMessage="1" showErrorMessage="1" sqref="U15:U18">
      <formula1>$P$1:$P$3</formula1>
    </dataValidation>
    <dataValidation type="list" allowBlank="1" showInputMessage="1" showErrorMessage="1" sqref="F15:F18">
      <formula1>"Asignado,No asignado"</formula1>
    </dataValidation>
    <dataValidation type="list" allowBlank="1" showInputMessage="1" showErrorMessage="1" sqref="H15:H18">
      <formula1>"Adecuado,Inadecuado"</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6:B17"/>
  </dataValidations>
  <printOptions horizontalCentered="1"/>
  <pageMargins left="0.51181102362204722" right="0.51181102362204722" top="0.55118110236220474" bottom="0.55118110236220474" header="0.31496062992125984" footer="0.31496062992125984"/>
  <pageSetup scale="20" fitToHeight="0" orientation="landscape" r:id="rId1"/>
  <headerFooter>
    <oddFooter>&amp;LCalle 26 No. 57-41 Torre 8, Pisos 7 y 8 CEMSA - C.P. 111321 
Pbx: 3779555 – Información: Línea 195
www.umv.gov.co&amp;CCEM-FM-014 Hoja2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view="pageBreakPreview" topLeftCell="A16" zoomScale="70" zoomScaleNormal="80" zoomScaleSheetLayoutView="70" zoomScalePageLayoutView="60" workbookViewId="0">
      <selection activeCell="L16" sqref="L16"/>
    </sheetView>
  </sheetViews>
  <sheetFormatPr baseColWidth="10" defaultColWidth="11.42578125" defaultRowHeight="14.25" zeroHeight="1" x14ac:dyDescent="0.25"/>
  <cols>
    <col min="1" max="1" width="2.85546875" style="44" customWidth="1"/>
    <col min="2" max="2" width="29.5703125" style="41" customWidth="1"/>
    <col min="3" max="3" width="17.42578125" style="41" customWidth="1"/>
    <col min="4" max="4" width="57.42578125" style="41" customWidth="1"/>
    <col min="5" max="5" width="34.42578125" style="41" customWidth="1"/>
    <col min="6" max="6" width="34.42578125" style="41" hidden="1" customWidth="1"/>
    <col min="7" max="7" width="63.28515625" style="41" customWidth="1"/>
    <col min="8" max="8" width="44.5703125" style="41" hidden="1" customWidth="1"/>
    <col min="9" max="9" width="43" style="41" customWidth="1"/>
    <col min="10" max="10" width="37.42578125" style="41" hidden="1" customWidth="1"/>
    <col min="11" max="11" width="43.42578125" style="41" customWidth="1"/>
    <col min="12" max="12" width="44.28515625" style="41" customWidth="1"/>
    <col min="13" max="13" width="56.85546875" style="44" hidden="1" customWidth="1"/>
    <col min="14" max="16359" width="11.42578125" style="44"/>
    <col min="16360" max="16384" width="6" style="44" customWidth="1"/>
  </cols>
  <sheetData>
    <row r="1" spans="1:13" hidden="1" x14ac:dyDescent="0.25">
      <c r="B1" s="41" t="s">
        <v>43</v>
      </c>
    </row>
    <row r="2" spans="1:13" hidden="1" x14ac:dyDescent="0.25">
      <c r="B2" s="41" t="s">
        <v>0</v>
      </c>
    </row>
    <row r="3" spans="1:13" hidden="1" x14ac:dyDescent="0.25">
      <c r="B3" s="41" t="s">
        <v>130</v>
      </c>
    </row>
    <row r="4" spans="1:13" s="77" customFormat="1" ht="12.75" x14ac:dyDescent="0.2">
      <c r="B4" s="78"/>
      <c r="K4" s="79"/>
      <c r="L4" s="79"/>
    </row>
    <row r="5" spans="1:13" s="80" customFormat="1" ht="62.25" customHeight="1" x14ac:dyDescent="0.2">
      <c r="A5" s="77"/>
      <c r="B5" s="361"/>
      <c r="C5" s="361"/>
      <c r="D5" s="418" t="s">
        <v>51</v>
      </c>
      <c r="E5" s="419"/>
      <c r="F5" s="419"/>
      <c r="G5" s="419"/>
      <c r="H5" s="419"/>
      <c r="I5" s="419"/>
      <c r="J5" s="419"/>
      <c r="K5" s="419"/>
      <c r="L5" s="420"/>
      <c r="M5" s="77"/>
    </row>
    <row r="6" spans="1:13" s="80" customFormat="1" ht="24" customHeight="1" x14ac:dyDescent="0.2">
      <c r="A6" s="77"/>
      <c r="B6" s="361"/>
      <c r="C6" s="361"/>
      <c r="D6" s="421" t="s">
        <v>52</v>
      </c>
      <c r="E6" s="423"/>
      <c r="F6" s="145"/>
      <c r="G6" s="421" t="s">
        <v>53</v>
      </c>
      <c r="H6" s="422"/>
      <c r="I6" s="422"/>
      <c r="J6" s="422"/>
      <c r="K6" s="422"/>
      <c r="L6" s="423"/>
      <c r="M6" s="77"/>
    </row>
    <row r="7" spans="1:13" s="80" customFormat="1" ht="24" customHeight="1" x14ac:dyDescent="0.2">
      <c r="A7" s="77"/>
      <c r="B7" s="361"/>
      <c r="C7" s="361"/>
      <c r="D7" s="424" t="s">
        <v>54</v>
      </c>
      <c r="E7" s="425"/>
      <c r="F7" s="425"/>
      <c r="G7" s="425"/>
      <c r="H7" s="425"/>
      <c r="I7" s="425"/>
      <c r="J7" s="425"/>
      <c r="K7" s="425"/>
      <c r="L7" s="426"/>
      <c r="M7" s="77"/>
    </row>
    <row r="8" spans="1:13" s="80" customFormat="1" ht="18.75" customHeight="1" x14ac:dyDescent="0.25">
      <c r="A8" s="77"/>
      <c r="B8" s="389"/>
      <c r="C8" s="389"/>
      <c r="D8" s="389"/>
      <c r="E8" s="389"/>
      <c r="F8" s="389"/>
      <c r="G8" s="389"/>
      <c r="H8" s="389"/>
      <c r="I8" s="389"/>
      <c r="J8" s="389"/>
      <c r="K8" s="389"/>
      <c r="L8" s="389"/>
      <c r="M8" s="77"/>
    </row>
    <row r="9" spans="1:13" s="41" customFormat="1" ht="20.25" x14ac:dyDescent="0.2">
      <c r="B9" s="365" t="s">
        <v>131</v>
      </c>
      <c r="C9" s="366"/>
      <c r="D9" s="366"/>
      <c r="E9" s="366"/>
      <c r="F9" s="366"/>
      <c r="G9" s="366"/>
      <c r="H9" s="366"/>
      <c r="I9" s="366"/>
      <c r="J9" s="366"/>
      <c r="K9" s="366"/>
      <c r="L9" s="367"/>
      <c r="M9" s="77"/>
    </row>
    <row r="10" spans="1:13" s="41" customFormat="1" ht="29.25" customHeight="1" x14ac:dyDescent="0.25">
      <c r="B10" s="132" t="s">
        <v>56</v>
      </c>
      <c r="C10" s="412" t="s">
        <v>57</v>
      </c>
      <c r="D10" s="413"/>
      <c r="E10" s="413"/>
      <c r="F10" s="413"/>
      <c r="G10" s="413"/>
      <c r="H10" s="413"/>
      <c r="I10" s="413"/>
      <c r="J10" s="413"/>
      <c r="K10" s="413"/>
      <c r="L10" s="414"/>
    </row>
    <row r="11" spans="1:13" s="41" customFormat="1" ht="49.5" customHeight="1" x14ac:dyDescent="0.25">
      <c r="B11" s="65" t="s">
        <v>58</v>
      </c>
      <c r="C11" s="415" t="s">
        <v>59</v>
      </c>
      <c r="D11" s="416"/>
      <c r="E11" s="416"/>
      <c r="F11" s="416"/>
      <c r="G11" s="416"/>
      <c r="H11" s="416"/>
      <c r="I11" s="416"/>
      <c r="J11" s="416"/>
      <c r="K11" s="416"/>
      <c r="L11" s="417"/>
    </row>
    <row r="12" spans="1:13" s="41" customFormat="1" ht="39.75" customHeight="1" x14ac:dyDescent="0.25">
      <c r="B12" s="378" t="str">
        <f>+'1. RIESGOS SIGNIFICATIVOS'!B14:J14</f>
        <v>DEL MAPA DE RIESGOS</v>
      </c>
      <c r="C12" s="378"/>
      <c r="D12" s="374"/>
      <c r="E12" s="374" t="s">
        <v>132</v>
      </c>
      <c r="F12" s="375"/>
      <c r="G12" s="375"/>
      <c r="H12" s="375"/>
      <c r="I12" s="375"/>
      <c r="J12" s="375"/>
      <c r="K12" s="375"/>
      <c r="L12" s="390"/>
    </row>
    <row r="13" spans="1:13" s="41" customFormat="1" ht="39.75" customHeight="1" x14ac:dyDescent="0.25">
      <c r="B13" s="410" t="s">
        <v>133</v>
      </c>
      <c r="C13" s="428" t="s">
        <v>111</v>
      </c>
      <c r="D13" s="430" t="s">
        <v>134</v>
      </c>
      <c r="E13" s="437" t="s">
        <v>13</v>
      </c>
      <c r="F13" s="437"/>
      <c r="G13" s="437"/>
      <c r="H13" s="144"/>
      <c r="I13" s="438" t="s">
        <v>14</v>
      </c>
      <c r="J13" s="439"/>
      <c r="K13" s="440"/>
      <c r="L13" s="435" t="s">
        <v>135</v>
      </c>
    </row>
    <row r="14" spans="1:13" s="42" customFormat="1" ht="86.25" customHeight="1" x14ac:dyDescent="0.25">
      <c r="B14" s="411"/>
      <c r="C14" s="429"/>
      <c r="D14" s="431"/>
      <c r="E14" s="143" t="s">
        <v>136</v>
      </c>
      <c r="F14" s="106"/>
      <c r="G14" s="143" t="s">
        <v>137</v>
      </c>
      <c r="H14" s="107"/>
      <c r="I14" s="85" t="s">
        <v>138</v>
      </c>
      <c r="J14" s="108"/>
      <c r="K14" s="86" t="s">
        <v>137</v>
      </c>
      <c r="L14" s="436"/>
      <c r="M14" s="109"/>
    </row>
    <row r="15" spans="1:13" s="167" customFormat="1" ht="383.25" customHeight="1" x14ac:dyDescent="0.25">
      <c r="B15" s="168" t="s">
        <v>197</v>
      </c>
      <c r="C15" s="169" t="s">
        <v>199</v>
      </c>
      <c r="D15" s="170" t="s">
        <v>189</v>
      </c>
      <c r="E15" s="171" t="s">
        <v>43</v>
      </c>
      <c r="F15" s="171" t="s">
        <v>0</v>
      </c>
      <c r="G15" s="172"/>
      <c r="H15" s="173" t="s">
        <v>139</v>
      </c>
      <c r="I15" s="174" t="s">
        <v>43</v>
      </c>
      <c r="J15" s="175" t="s">
        <v>43</v>
      </c>
      <c r="K15" s="176"/>
      <c r="L15" s="177"/>
      <c r="M15" s="166" t="s">
        <v>140</v>
      </c>
    </row>
    <row r="16" spans="1:13" s="167" customFormat="1" ht="360" x14ac:dyDescent="0.25">
      <c r="B16" s="168" t="s">
        <v>197</v>
      </c>
      <c r="C16" s="169" t="s">
        <v>199</v>
      </c>
      <c r="D16" s="170" t="s">
        <v>190</v>
      </c>
      <c r="E16" s="171" t="s">
        <v>43</v>
      </c>
      <c r="F16" s="171" t="s">
        <v>0</v>
      </c>
      <c r="G16" s="172"/>
      <c r="H16" s="173" t="s">
        <v>139</v>
      </c>
      <c r="I16" s="174" t="s">
        <v>43</v>
      </c>
      <c r="J16" s="175" t="s">
        <v>43</v>
      </c>
      <c r="K16" s="176"/>
      <c r="L16" s="177" t="s">
        <v>357</v>
      </c>
      <c r="M16" s="166" t="s">
        <v>140</v>
      </c>
    </row>
    <row r="17" spans="2:13" s="167" customFormat="1" ht="283.5" hidden="1" customHeight="1" x14ac:dyDescent="0.25">
      <c r="B17" s="146" t="s">
        <v>191</v>
      </c>
      <c r="C17" s="169" t="s">
        <v>179</v>
      </c>
      <c r="D17" s="170" t="s">
        <v>195</v>
      </c>
      <c r="E17" s="171"/>
      <c r="F17" s="171" t="s">
        <v>0</v>
      </c>
      <c r="G17" s="172"/>
      <c r="H17" s="173" t="s">
        <v>139</v>
      </c>
      <c r="I17" s="174"/>
      <c r="J17" s="175" t="s">
        <v>43</v>
      </c>
      <c r="K17" s="176" t="s">
        <v>206</v>
      </c>
      <c r="L17" s="177"/>
      <c r="M17" s="165" t="s">
        <v>141</v>
      </c>
    </row>
    <row r="18" spans="2:13" s="167" customFormat="1" ht="409.5" hidden="1" customHeight="1" x14ac:dyDescent="0.25">
      <c r="B18" s="168" t="s">
        <v>191</v>
      </c>
      <c r="C18" s="169" t="str">
        <f>+'1. RIESGOS SIGNIFICATIVOS'!F20</f>
        <v>Gestión</v>
      </c>
      <c r="D18" s="170" t="s">
        <v>198</v>
      </c>
      <c r="E18" s="171" t="s">
        <v>20</v>
      </c>
      <c r="F18" s="178" t="s">
        <v>130</v>
      </c>
      <c r="G18" s="179"/>
      <c r="H18" s="180" t="s">
        <v>142</v>
      </c>
      <c r="I18" s="181"/>
      <c r="J18" s="182" t="s">
        <v>43</v>
      </c>
      <c r="K18" s="183"/>
      <c r="L18" s="184"/>
      <c r="M18" s="165" t="s">
        <v>143</v>
      </c>
    </row>
    <row r="19" spans="2:13" s="41" customFormat="1" ht="99" customHeight="1" x14ac:dyDescent="0.25">
      <c r="B19" s="139" t="s">
        <v>86</v>
      </c>
      <c r="C19" s="432" t="s">
        <v>354</v>
      </c>
      <c r="D19" s="433"/>
      <c r="E19" s="433"/>
      <c r="F19" s="433"/>
      <c r="G19" s="433"/>
      <c r="H19" s="433"/>
      <c r="I19" s="433"/>
      <c r="J19" s="433"/>
      <c r="K19" s="433"/>
      <c r="L19" s="434"/>
    </row>
    <row r="20" spans="2:13" x14ac:dyDescent="0.25"/>
    <row r="21" spans="2:13" ht="37.5" customHeight="1" x14ac:dyDescent="0.25">
      <c r="B21" s="140" t="s">
        <v>87</v>
      </c>
      <c r="C21" s="385" t="s">
        <v>208</v>
      </c>
      <c r="D21" s="386"/>
      <c r="E21" s="386"/>
      <c r="F21" s="386"/>
      <c r="G21" s="386"/>
      <c r="H21" s="386"/>
      <c r="I21" s="387"/>
      <c r="J21" s="131"/>
      <c r="K21" s="138" t="s">
        <v>171</v>
      </c>
      <c r="L21" s="185">
        <v>44518</v>
      </c>
    </row>
    <row r="22" spans="2:13" ht="37.5" customHeight="1" x14ac:dyDescent="0.25">
      <c r="B22" s="139" t="s">
        <v>88</v>
      </c>
      <c r="C22" s="397" t="s">
        <v>207</v>
      </c>
      <c r="D22" s="397"/>
      <c r="E22" s="381" t="s">
        <v>180</v>
      </c>
      <c r="F22" s="381"/>
      <c r="G22" s="381"/>
      <c r="H22" s="130"/>
      <c r="I22" s="138" t="s">
        <v>129</v>
      </c>
      <c r="J22" s="138"/>
      <c r="K22" s="427" t="s">
        <v>173</v>
      </c>
      <c r="L22" s="381"/>
    </row>
    <row r="23" spans="2:13" x14ac:dyDescent="0.25"/>
    <row r="24" spans="2:13" x14ac:dyDescent="0.25"/>
    <row r="25" spans="2:13" x14ac:dyDescent="0.25"/>
    <row r="26" spans="2:13" x14ac:dyDescent="0.25"/>
    <row r="27" spans="2:13" x14ac:dyDescent="0.25"/>
    <row r="28" spans="2:13" x14ac:dyDescent="0.25"/>
    <row r="29" spans="2:13" x14ac:dyDescent="0.25"/>
    <row r="30" spans="2:13" x14ac:dyDescent="0.25"/>
    <row r="31" spans="2:13" x14ac:dyDescent="0.25"/>
    <row r="32" spans="2:13" x14ac:dyDescent="0.25"/>
    <row r="33" x14ac:dyDescent="0.25"/>
    <row r="34" x14ac:dyDescent="0.25"/>
    <row r="35" x14ac:dyDescent="0.25"/>
    <row r="36" x14ac:dyDescent="0.25"/>
    <row r="37" x14ac:dyDescent="0.25"/>
    <row r="38" x14ac:dyDescent="0.25"/>
  </sheetData>
  <mergeCells count="22">
    <mergeCell ref="K22:L22"/>
    <mergeCell ref="C13:C14"/>
    <mergeCell ref="D13:D14"/>
    <mergeCell ref="C21:I21"/>
    <mergeCell ref="C22:D22"/>
    <mergeCell ref="E22:G22"/>
    <mergeCell ref="C19:L19"/>
    <mergeCell ref="L13:L14"/>
    <mergeCell ref="E13:G13"/>
    <mergeCell ref="I13:K13"/>
    <mergeCell ref="B5:C7"/>
    <mergeCell ref="B8:L8"/>
    <mergeCell ref="D5:L5"/>
    <mergeCell ref="G6:L6"/>
    <mergeCell ref="D6:E6"/>
    <mergeCell ref="D7:L7"/>
    <mergeCell ref="B13:B14"/>
    <mergeCell ref="B9:L9"/>
    <mergeCell ref="C10:L10"/>
    <mergeCell ref="C11:L11"/>
    <mergeCell ref="B12:D12"/>
    <mergeCell ref="E12:L12"/>
  </mergeCells>
  <dataValidations count="3">
    <dataValidation type="list" allowBlank="1" showInputMessage="1" showErrorMessage="1" sqref="I15:I18 E15:E18">
      <formula1>$B$1:$B$3</formula1>
    </dataValidation>
    <dataValidation type="list" allowBlank="1" showInputMessage="1" showErrorMessage="1" sqref="J15:J18 F15:F18">
      <formula1>$A$1:$A$3</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7"/>
  </dataValidations>
  <printOptions horizontalCentered="1"/>
  <pageMargins left="0.51181102362204722" right="0.51181102362204722" top="0.55118110236220474" bottom="0.55118110236220474" header="0.31496062992125984" footer="0.31496062992125984"/>
  <pageSetup scale="37" fitToHeight="0" orientation="landscape" r:id="rId1"/>
  <headerFooter>
    <oddFooter>&amp;LCalle 26 No. 57-41 Torre 8, Pisos 7 y 8 CEMSA - C.P. 111321 
Pbx: 3779555 – Información: Línea 195
www.umv.gov.co&amp;CCEM-FM-014 Hoja3
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98"/>
  <sheetViews>
    <sheetView topLeftCell="A7" workbookViewId="0">
      <selection activeCell="I12" sqref="I12"/>
    </sheetView>
  </sheetViews>
  <sheetFormatPr baseColWidth="10" defaultColWidth="0" defaultRowHeight="15" zeroHeight="1" x14ac:dyDescent="0.25"/>
  <cols>
    <col min="1" max="1" width="1" customWidth="1"/>
    <col min="2" max="2" width="29.5703125" customWidth="1"/>
    <col min="3" max="3" width="13.140625" customWidth="1"/>
    <col min="4" max="4" width="57.42578125" customWidth="1"/>
    <col min="5" max="5" width="30.42578125" customWidth="1"/>
    <col min="6" max="6" width="33.140625" customWidth="1"/>
    <col min="7" max="8" width="0" hidden="1" customWidth="1"/>
    <col min="9" max="9" width="47.42578125" customWidth="1"/>
    <col min="10" max="15" width="0" hidden="1" customWidth="1"/>
    <col min="16" max="16384" width="11.42578125" hidden="1"/>
  </cols>
  <sheetData>
    <row r="1" spans="1:9" s="77" customFormat="1" ht="12.75" x14ac:dyDescent="0.2">
      <c r="B1" s="78"/>
      <c r="H1" s="79"/>
      <c r="I1" s="79"/>
    </row>
    <row r="2" spans="1:9" s="80" customFormat="1" ht="62.25" customHeight="1" x14ac:dyDescent="0.2">
      <c r="A2" s="77"/>
      <c r="B2" s="361"/>
      <c r="C2" s="362" t="s">
        <v>51</v>
      </c>
      <c r="D2" s="362"/>
      <c r="E2" s="362"/>
      <c r="F2" s="362"/>
      <c r="G2" s="362"/>
      <c r="H2" s="362"/>
      <c r="I2" s="362"/>
    </row>
    <row r="3" spans="1:9" s="80" customFormat="1" ht="24" customHeight="1" x14ac:dyDescent="0.2">
      <c r="A3" s="77"/>
      <c r="B3" s="361"/>
      <c r="C3" s="363" t="s">
        <v>52</v>
      </c>
      <c r="D3" s="363"/>
      <c r="E3" s="363"/>
      <c r="F3" s="363"/>
      <c r="G3" s="363" t="s">
        <v>53</v>
      </c>
      <c r="H3" s="363"/>
      <c r="I3" s="363"/>
    </row>
    <row r="4" spans="1:9" s="80" customFormat="1" ht="24" customHeight="1" x14ac:dyDescent="0.2">
      <c r="A4" s="77"/>
      <c r="B4" s="361"/>
      <c r="C4" s="364" t="s">
        <v>54</v>
      </c>
      <c r="D4" s="364"/>
      <c r="E4" s="364"/>
      <c r="F4" s="364"/>
      <c r="G4" s="364"/>
      <c r="H4" s="364"/>
      <c r="I4" s="364"/>
    </row>
    <row r="5" spans="1:9" s="80" customFormat="1" ht="18.75" customHeight="1" x14ac:dyDescent="0.25">
      <c r="A5" s="77"/>
      <c r="B5" s="360"/>
      <c r="C5" s="360"/>
      <c r="D5" s="360"/>
      <c r="E5" s="360"/>
      <c r="F5" s="360"/>
      <c r="G5" s="360"/>
      <c r="H5" s="360"/>
      <c r="I5" s="360"/>
    </row>
    <row r="6" spans="1:9" x14ac:dyDescent="0.25">
      <c r="B6" s="444" t="s">
        <v>144</v>
      </c>
      <c r="C6" s="444"/>
      <c r="D6" s="444"/>
      <c r="E6" s="444"/>
      <c r="F6" s="444"/>
      <c r="G6" s="444"/>
      <c r="H6" s="444"/>
      <c r="I6" s="444"/>
    </row>
    <row r="7" spans="1:9" s="41" customFormat="1" ht="27.75" customHeight="1" x14ac:dyDescent="0.25">
      <c r="B7" s="187" t="s">
        <v>56</v>
      </c>
      <c r="C7" s="202" t="s">
        <v>57</v>
      </c>
      <c r="D7" s="202"/>
      <c r="E7" s="202"/>
      <c r="F7" s="202"/>
      <c r="G7" s="202"/>
      <c r="H7" s="202"/>
      <c r="I7" s="202"/>
    </row>
    <row r="8" spans="1:9" s="41" customFormat="1" ht="49.5" customHeight="1" x14ac:dyDescent="0.25">
      <c r="B8" s="187" t="s">
        <v>58</v>
      </c>
      <c r="C8" s="445" t="s">
        <v>59</v>
      </c>
      <c r="D8" s="446"/>
      <c r="E8" s="446"/>
      <c r="F8" s="446"/>
      <c r="G8" s="446"/>
      <c r="H8" s="446"/>
      <c r="I8" s="446"/>
    </row>
    <row r="9" spans="1:9" s="41" customFormat="1" ht="28.5" customHeight="1" x14ac:dyDescent="0.25">
      <c r="B9" s="187" t="s">
        <v>87</v>
      </c>
      <c r="C9" s="403"/>
      <c r="D9" s="403"/>
      <c r="E9" s="403"/>
      <c r="F9" s="403"/>
      <c r="G9" s="403"/>
      <c r="H9" s="192" t="s">
        <v>145</v>
      </c>
      <c r="I9" s="191"/>
    </row>
    <row r="10" spans="1:9" ht="47.25" customHeight="1" x14ac:dyDescent="0.25">
      <c r="B10" s="378" t="s">
        <v>183</v>
      </c>
      <c r="C10" s="378"/>
      <c r="D10" s="378"/>
      <c r="E10" s="378" t="s">
        <v>146</v>
      </c>
      <c r="F10" s="378"/>
      <c r="G10" s="378"/>
      <c r="H10" s="378"/>
      <c r="I10" s="378"/>
    </row>
    <row r="11" spans="1:9" ht="78" customHeight="1" x14ac:dyDescent="0.25">
      <c r="B11" s="69" t="s">
        <v>133</v>
      </c>
      <c r="C11" s="70" t="s">
        <v>111</v>
      </c>
      <c r="D11" s="69" t="s">
        <v>134</v>
      </c>
      <c r="E11" s="203" t="s">
        <v>176</v>
      </c>
      <c r="F11" s="204" t="s">
        <v>148</v>
      </c>
      <c r="G11" s="203" t="s">
        <v>177</v>
      </c>
      <c r="H11" s="204" t="s">
        <v>150</v>
      </c>
      <c r="I11" s="204" t="s">
        <v>151</v>
      </c>
    </row>
    <row r="12" spans="1:9" ht="162.75" customHeight="1" x14ac:dyDescent="0.25">
      <c r="B12" s="205" t="s">
        <v>184</v>
      </c>
      <c r="C12" s="206" t="s">
        <v>199</v>
      </c>
      <c r="D12" s="206" t="s">
        <v>189</v>
      </c>
      <c r="E12" s="207" t="s">
        <v>178</v>
      </c>
      <c r="F12" s="208" t="s">
        <v>358</v>
      </c>
      <c r="G12" s="208"/>
      <c r="H12" s="88"/>
      <c r="I12" s="209" t="s">
        <v>210</v>
      </c>
    </row>
    <row r="13" spans="1:9" ht="236.25" customHeight="1" x14ac:dyDescent="0.25">
      <c r="B13" s="210" t="s">
        <v>200</v>
      </c>
      <c r="C13" s="210" t="s">
        <v>199</v>
      </c>
      <c r="D13" s="210" t="s">
        <v>190</v>
      </c>
      <c r="E13" s="207" t="s">
        <v>178</v>
      </c>
      <c r="F13" s="208" t="s">
        <v>358</v>
      </c>
      <c r="G13" s="208"/>
      <c r="H13" s="88"/>
      <c r="I13" s="209" t="s">
        <v>210</v>
      </c>
    </row>
    <row r="14" spans="1:9" ht="164.25" hidden="1" customHeight="1" x14ac:dyDescent="0.25">
      <c r="B14" s="218" t="s">
        <v>191</v>
      </c>
      <c r="C14" s="218" t="s">
        <v>179</v>
      </c>
      <c r="D14" s="218" t="s">
        <v>195</v>
      </c>
      <c r="E14" s="219"/>
      <c r="F14" s="220"/>
      <c r="G14" s="220"/>
      <c r="H14" s="221"/>
      <c r="I14" s="222" t="s">
        <v>209</v>
      </c>
    </row>
    <row r="15" spans="1:9" ht="205.5" hidden="1" customHeight="1" x14ac:dyDescent="0.25">
      <c r="B15" s="218" t="s">
        <v>191</v>
      </c>
      <c r="C15" s="218" t="s">
        <v>179</v>
      </c>
      <c r="D15" s="218" t="s">
        <v>196</v>
      </c>
      <c r="E15" s="219"/>
      <c r="F15" s="220"/>
      <c r="G15" s="220"/>
      <c r="H15" s="221"/>
      <c r="I15" s="222" t="s">
        <v>209</v>
      </c>
    </row>
    <row r="16" spans="1:9" ht="102" hidden="1" customHeight="1" x14ac:dyDescent="0.25">
      <c r="B16" s="194"/>
      <c r="C16" s="195"/>
      <c r="D16" s="196"/>
      <c r="E16" s="197"/>
      <c r="F16" s="198"/>
      <c r="G16" s="199"/>
      <c r="H16" s="200"/>
      <c r="I16" s="201"/>
    </row>
    <row r="17" spans="2:9" ht="102" hidden="1" customHeight="1" x14ac:dyDescent="0.25">
      <c r="B17" s="51"/>
      <c r="C17" s="52"/>
      <c r="D17" s="60"/>
      <c r="E17" s="58"/>
      <c r="F17" s="56"/>
      <c r="G17" s="58"/>
      <c r="H17" s="56"/>
      <c r="I17" s="55"/>
    </row>
    <row r="18" spans="2:9" ht="102" hidden="1" customHeight="1" x14ac:dyDescent="0.25">
      <c r="B18" s="51"/>
      <c r="C18" s="52"/>
      <c r="D18" s="62"/>
      <c r="E18" s="58"/>
      <c r="F18" s="59"/>
      <c r="G18" s="48"/>
      <c r="H18" s="47"/>
      <c r="I18" s="55"/>
    </row>
    <row r="19" spans="2:9" s="41" customFormat="1" ht="126.75" customHeight="1" x14ac:dyDescent="0.25">
      <c r="B19" s="189" t="s">
        <v>86</v>
      </c>
      <c r="C19" s="432" t="s">
        <v>353</v>
      </c>
      <c r="D19" s="441"/>
      <c r="E19" s="441"/>
      <c r="F19" s="441"/>
      <c r="G19" s="441"/>
      <c r="H19" s="441"/>
      <c r="I19" s="442"/>
    </row>
    <row r="20" spans="2:9" x14ac:dyDescent="0.25">
      <c r="B20" s="41"/>
      <c r="C20" s="41"/>
      <c r="D20" s="41"/>
      <c r="E20" s="41"/>
      <c r="F20" s="41"/>
      <c r="G20" s="41"/>
      <c r="H20" s="41"/>
      <c r="I20" s="41"/>
    </row>
    <row r="21" spans="2:9" s="193" customFormat="1" ht="37.5" customHeight="1" x14ac:dyDescent="0.25">
      <c r="B21" s="190" t="s">
        <v>87</v>
      </c>
      <c r="C21" s="443"/>
      <c r="D21" s="386"/>
      <c r="E21" s="386"/>
      <c r="F21" s="386"/>
      <c r="G21" s="387"/>
      <c r="H21" s="188" t="s">
        <v>145</v>
      </c>
      <c r="I21" s="186"/>
    </row>
    <row r="22" spans="2:9" s="193" customFormat="1" ht="37.5" customHeight="1" x14ac:dyDescent="0.25">
      <c r="B22" s="189" t="s">
        <v>88</v>
      </c>
      <c r="C22" s="397" t="s">
        <v>152</v>
      </c>
      <c r="D22" s="397"/>
      <c r="E22" s="381" t="s">
        <v>180</v>
      </c>
      <c r="F22" s="381"/>
      <c r="G22" s="188" t="s">
        <v>129</v>
      </c>
      <c r="H22" s="381" t="s">
        <v>181</v>
      </c>
      <c r="I22" s="381"/>
    </row>
    <row r="23" spans="2:9" hidden="1" x14ac:dyDescent="0.25">
      <c r="B23" s="41"/>
      <c r="C23" s="41"/>
      <c r="D23" s="41"/>
      <c r="E23" s="41"/>
      <c r="F23" s="41"/>
      <c r="G23" s="41"/>
      <c r="H23" s="41"/>
      <c r="I23" s="41"/>
    </row>
    <row r="24" spans="2:9" hidden="1" x14ac:dyDescent="0.25">
      <c r="B24" s="41"/>
      <c r="C24" s="41"/>
      <c r="D24" s="41"/>
      <c r="E24" s="41"/>
      <c r="F24" s="41"/>
      <c r="G24" s="41"/>
      <c r="H24" s="41"/>
      <c r="I24" s="41"/>
    </row>
    <row r="25" spans="2:9" hidden="1" x14ac:dyDescent="0.25">
      <c r="B25" s="41"/>
      <c r="C25" s="41"/>
      <c r="D25" s="41"/>
      <c r="E25" s="41"/>
      <c r="F25" s="41"/>
      <c r="G25" s="41"/>
      <c r="H25" s="41"/>
      <c r="I25" s="41"/>
    </row>
    <row r="26" spans="2:9" hidden="1" x14ac:dyDescent="0.25">
      <c r="B26" s="41"/>
      <c r="C26" s="41"/>
      <c r="D26" s="41"/>
      <c r="E26" s="41"/>
      <c r="F26" s="41"/>
      <c r="G26" s="41"/>
      <c r="H26" s="41"/>
      <c r="I26" s="41"/>
    </row>
    <row r="27" spans="2:9" hidden="1" x14ac:dyDescent="0.25">
      <c r="B27" s="41"/>
      <c r="C27" s="41"/>
      <c r="D27" s="41"/>
      <c r="E27" s="41"/>
      <c r="F27" s="41"/>
      <c r="G27" s="41"/>
      <c r="H27" s="41"/>
      <c r="I27" s="41"/>
    </row>
    <row r="28" spans="2:9" hidden="1" x14ac:dyDescent="0.25">
      <c r="B28" s="41"/>
      <c r="C28" s="41"/>
      <c r="D28" s="41"/>
      <c r="E28" s="41"/>
      <c r="F28" s="41"/>
      <c r="G28" s="41"/>
      <c r="H28" s="41"/>
      <c r="I28" s="41"/>
    </row>
    <row r="29" spans="2:9" hidden="1" x14ac:dyDescent="0.25">
      <c r="B29" s="41"/>
      <c r="C29" s="41"/>
      <c r="D29" s="41"/>
      <c r="E29" s="41"/>
      <c r="F29" s="41"/>
      <c r="G29" s="41"/>
      <c r="H29" s="41"/>
      <c r="I29" s="41"/>
    </row>
    <row r="30" spans="2:9" hidden="1" x14ac:dyDescent="0.25">
      <c r="B30" s="41"/>
      <c r="C30" s="41"/>
      <c r="D30" s="41"/>
      <c r="E30" s="41"/>
      <c r="F30" s="41"/>
      <c r="G30" s="41"/>
      <c r="H30" s="41"/>
      <c r="I30" s="41"/>
    </row>
    <row r="31" spans="2:9" hidden="1" x14ac:dyDescent="0.25">
      <c r="B31" s="41"/>
      <c r="C31" s="41"/>
      <c r="D31" s="41"/>
      <c r="E31" s="41"/>
      <c r="F31" s="41"/>
      <c r="G31" s="41"/>
      <c r="H31" s="41"/>
      <c r="I31" s="41"/>
    </row>
    <row r="32" spans="2:9" hidden="1" x14ac:dyDescent="0.25">
      <c r="B32" s="41"/>
      <c r="C32" s="41"/>
      <c r="D32" s="41"/>
      <c r="E32" s="41"/>
      <c r="F32" s="41"/>
      <c r="G32" s="41"/>
      <c r="H32" s="41"/>
      <c r="I32" s="41"/>
    </row>
    <row r="33" spans="2:9" hidden="1" x14ac:dyDescent="0.25">
      <c r="B33" s="41"/>
      <c r="C33" s="41"/>
      <c r="D33" s="41"/>
      <c r="E33" s="41"/>
      <c r="F33" s="41"/>
      <c r="G33" s="41"/>
      <c r="H33" s="41"/>
      <c r="I33" s="41"/>
    </row>
    <row r="34" spans="2:9" hidden="1" x14ac:dyDescent="0.25">
      <c r="B34" s="41"/>
      <c r="C34" s="41"/>
      <c r="D34" s="41"/>
      <c r="E34" s="41"/>
      <c r="F34" s="41"/>
      <c r="G34" s="41"/>
      <c r="H34" s="41"/>
      <c r="I34" s="41"/>
    </row>
    <row r="35" spans="2:9" hidden="1" x14ac:dyDescent="0.25">
      <c r="B35" s="41"/>
      <c r="C35" s="41"/>
      <c r="D35" s="41"/>
      <c r="E35" s="41"/>
      <c r="F35" s="41"/>
      <c r="G35" s="41"/>
      <c r="H35" s="41"/>
      <c r="I35" s="41"/>
    </row>
    <row r="36" spans="2:9" hidden="1" x14ac:dyDescent="0.25">
      <c r="B36" s="41"/>
      <c r="C36" s="41"/>
      <c r="D36" s="41"/>
      <c r="E36" s="41"/>
      <c r="F36" s="41"/>
      <c r="G36" s="41"/>
      <c r="H36" s="41"/>
      <c r="I36" s="41"/>
    </row>
    <row r="37" spans="2:9" hidden="1" x14ac:dyDescent="0.25">
      <c r="B37" s="41"/>
      <c r="C37" s="41"/>
      <c r="D37" s="41"/>
      <c r="E37" s="41"/>
      <c r="F37" s="41"/>
      <c r="G37" s="41"/>
      <c r="H37" s="41"/>
      <c r="I37" s="41"/>
    </row>
    <row r="38" spans="2:9" hidden="1" x14ac:dyDescent="0.25">
      <c r="B38" s="41"/>
      <c r="C38" s="41"/>
      <c r="D38" s="41"/>
      <c r="E38" s="41"/>
      <c r="F38" s="41"/>
      <c r="G38" s="41"/>
      <c r="H38" s="41"/>
      <c r="I38" s="41"/>
    </row>
    <row r="39" spans="2:9" hidden="1" x14ac:dyDescent="0.25">
      <c r="B39" s="41"/>
      <c r="C39" s="41"/>
      <c r="D39" s="41"/>
      <c r="E39" s="41"/>
      <c r="F39" s="41"/>
      <c r="G39" s="41"/>
      <c r="H39" s="41"/>
      <c r="I39" s="41"/>
    </row>
    <row r="40" spans="2:9" hidden="1" x14ac:dyDescent="0.25">
      <c r="B40" s="41"/>
      <c r="C40" s="41"/>
      <c r="D40" s="41"/>
      <c r="E40" s="41"/>
      <c r="F40" s="41"/>
      <c r="G40" s="41"/>
      <c r="H40" s="41"/>
      <c r="I40" s="41"/>
    </row>
    <row r="41" spans="2:9" hidden="1" x14ac:dyDescent="0.25">
      <c r="B41" s="41"/>
      <c r="C41" s="41"/>
      <c r="D41" s="41"/>
      <c r="E41" s="41"/>
      <c r="F41" s="41"/>
      <c r="G41" s="41"/>
      <c r="H41" s="41"/>
      <c r="I41" s="41"/>
    </row>
    <row r="42" spans="2:9" hidden="1" x14ac:dyDescent="0.25">
      <c r="B42" s="41"/>
      <c r="C42" s="41"/>
      <c r="D42" s="41"/>
      <c r="E42" s="41"/>
      <c r="F42" s="41"/>
      <c r="G42" s="41"/>
      <c r="H42" s="41"/>
      <c r="I42" s="41"/>
    </row>
    <row r="43" spans="2:9" hidden="1" x14ac:dyDescent="0.25">
      <c r="B43" s="41"/>
      <c r="C43" s="41"/>
      <c r="D43" s="41"/>
      <c r="E43" s="41"/>
      <c r="F43" s="41"/>
      <c r="G43" s="41"/>
      <c r="H43" s="41"/>
      <c r="I43" s="41"/>
    </row>
    <row r="44" spans="2:9" hidden="1" x14ac:dyDescent="0.25">
      <c r="B44" s="41"/>
      <c r="C44" s="41"/>
      <c r="D44" s="41"/>
      <c r="E44" s="41"/>
      <c r="F44" s="41"/>
      <c r="G44" s="41"/>
      <c r="H44" s="41"/>
      <c r="I44" s="41"/>
    </row>
    <row r="45" spans="2:9" hidden="1" x14ac:dyDescent="0.25">
      <c r="B45" s="41"/>
      <c r="C45" s="41"/>
      <c r="D45" s="41"/>
      <c r="E45" s="41"/>
      <c r="F45" s="41"/>
      <c r="G45" s="41"/>
      <c r="H45" s="41"/>
      <c r="I45" s="41"/>
    </row>
    <row r="46" spans="2:9" hidden="1" x14ac:dyDescent="0.25">
      <c r="B46" s="41"/>
      <c r="C46" s="41"/>
      <c r="D46" s="41"/>
      <c r="E46" s="41"/>
      <c r="F46" s="41"/>
      <c r="G46" s="41"/>
      <c r="H46" s="41"/>
      <c r="I46" s="41"/>
    </row>
    <row r="47" spans="2:9" hidden="1" x14ac:dyDescent="0.25">
      <c r="B47" s="41"/>
      <c r="C47" s="41"/>
      <c r="D47" s="41"/>
      <c r="E47" s="41"/>
      <c r="F47" s="41"/>
      <c r="G47" s="41"/>
      <c r="H47" s="41"/>
      <c r="I47" s="41"/>
    </row>
    <row r="48" spans="2:9" hidden="1" x14ac:dyDescent="0.25">
      <c r="B48" s="41"/>
      <c r="C48" s="41"/>
      <c r="D48" s="41"/>
      <c r="E48" s="41"/>
      <c r="F48" s="41"/>
      <c r="G48" s="41"/>
      <c r="H48" s="41"/>
      <c r="I48" s="41"/>
    </row>
    <row r="49" spans="2:9" hidden="1" x14ac:dyDescent="0.25">
      <c r="B49" s="41"/>
      <c r="C49" s="41"/>
      <c r="D49" s="41"/>
      <c r="E49" s="41"/>
      <c r="F49" s="41"/>
      <c r="G49" s="41"/>
      <c r="H49" s="41"/>
      <c r="I49" s="41"/>
    </row>
    <row r="50" spans="2:9" hidden="1" x14ac:dyDescent="0.25">
      <c r="B50" s="41"/>
      <c r="C50" s="41"/>
      <c r="D50" s="41"/>
      <c r="E50" s="41"/>
      <c r="F50" s="41"/>
      <c r="G50" s="41"/>
      <c r="H50" s="41"/>
      <c r="I50" s="41"/>
    </row>
    <row r="51" spans="2:9" hidden="1" x14ac:dyDescent="0.25">
      <c r="B51" s="41"/>
      <c r="C51" s="41"/>
      <c r="D51" s="41"/>
      <c r="E51" s="41"/>
      <c r="F51" s="41"/>
      <c r="G51" s="41"/>
      <c r="H51" s="41"/>
      <c r="I51" s="41"/>
    </row>
    <row r="52" spans="2:9" hidden="1" x14ac:dyDescent="0.25">
      <c r="B52" s="41"/>
      <c r="C52" s="41"/>
      <c r="D52" s="41"/>
      <c r="E52" s="41"/>
      <c r="F52" s="41"/>
      <c r="G52" s="41"/>
      <c r="H52" s="41"/>
      <c r="I52" s="41"/>
    </row>
    <row r="53" spans="2:9" hidden="1" x14ac:dyDescent="0.25">
      <c r="B53" s="41"/>
      <c r="C53" s="41"/>
      <c r="D53" s="41"/>
      <c r="E53" s="41"/>
      <c r="F53" s="41"/>
      <c r="G53" s="41"/>
      <c r="H53" s="41"/>
      <c r="I53" s="41"/>
    </row>
    <row r="54" spans="2:9" hidden="1" x14ac:dyDescent="0.25">
      <c r="B54" s="41"/>
      <c r="C54" s="41"/>
      <c r="D54" s="41"/>
      <c r="E54" s="41"/>
      <c r="F54" s="41"/>
      <c r="G54" s="41"/>
      <c r="H54" s="41"/>
      <c r="I54" s="41"/>
    </row>
    <row r="55" spans="2:9" hidden="1" x14ac:dyDescent="0.25">
      <c r="B55" s="41"/>
      <c r="C55" s="41"/>
      <c r="D55" s="41"/>
      <c r="E55" s="41"/>
      <c r="F55" s="41"/>
      <c r="G55" s="41"/>
      <c r="H55" s="41"/>
      <c r="I55" s="41"/>
    </row>
    <row r="56" spans="2:9" hidden="1" x14ac:dyDescent="0.25">
      <c r="B56" s="41"/>
      <c r="C56" s="41"/>
      <c r="D56" s="41"/>
      <c r="E56" s="41"/>
      <c r="F56" s="41"/>
      <c r="G56" s="41"/>
      <c r="H56" s="41"/>
      <c r="I56" s="41"/>
    </row>
    <row r="57" spans="2:9" hidden="1" x14ac:dyDescent="0.25">
      <c r="B57" s="41"/>
      <c r="C57" s="41"/>
      <c r="D57" s="41"/>
      <c r="E57" s="41"/>
      <c r="F57" s="41"/>
      <c r="G57" s="41"/>
      <c r="H57" s="41"/>
      <c r="I57" s="41"/>
    </row>
    <row r="58" spans="2:9" hidden="1" x14ac:dyDescent="0.25">
      <c r="B58" s="41"/>
      <c r="C58" s="41"/>
      <c r="D58" s="41"/>
      <c r="E58" s="41"/>
      <c r="F58" s="41"/>
      <c r="G58" s="41"/>
      <c r="H58" s="41"/>
      <c r="I58" s="41"/>
    </row>
    <row r="59" spans="2:9" hidden="1" x14ac:dyDescent="0.25">
      <c r="B59" s="41"/>
      <c r="C59" s="41"/>
      <c r="D59" s="41"/>
      <c r="E59" s="41"/>
      <c r="F59" s="41"/>
      <c r="G59" s="41"/>
      <c r="H59" s="41"/>
      <c r="I59" s="41"/>
    </row>
    <row r="60" spans="2:9" hidden="1" x14ac:dyDescent="0.25">
      <c r="B60" s="41"/>
      <c r="C60" s="41"/>
      <c r="D60" s="41"/>
      <c r="E60" s="41"/>
      <c r="F60" s="41"/>
      <c r="G60" s="41"/>
      <c r="H60" s="41"/>
      <c r="I60" s="41"/>
    </row>
    <row r="61" spans="2:9" hidden="1" x14ac:dyDescent="0.25">
      <c r="B61" s="41"/>
      <c r="C61" s="41"/>
      <c r="D61" s="41"/>
      <c r="E61" s="41"/>
      <c r="F61" s="41"/>
      <c r="G61" s="41"/>
      <c r="H61" s="41"/>
      <c r="I61" s="41"/>
    </row>
    <row r="62" spans="2:9" hidden="1" x14ac:dyDescent="0.25">
      <c r="B62" s="41"/>
      <c r="C62" s="41"/>
      <c r="D62" s="41"/>
      <c r="E62" s="41"/>
      <c r="F62" s="41"/>
      <c r="G62" s="41"/>
      <c r="H62" s="41"/>
      <c r="I62" s="41"/>
    </row>
    <row r="63" spans="2:9" hidden="1" x14ac:dyDescent="0.25">
      <c r="B63" s="41"/>
      <c r="C63" s="41"/>
      <c r="D63" s="41"/>
      <c r="E63" s="41"/>
      <c r="F63" s="41"/>
      <c r="G63" s="41"/>
      <c r="H63" s="41"/>
      <c r="I63" s="41"/>
    </row>
    <row r="64" spans="2:9" hidden="1" x14ac:dyDescent="0.25">
      <c r="B64" s="41"/>
      <c r="C64" s="41"/>
      <c r="D64" s="41"/>
      <c r="E64" s="41"/>
      <c r="F64" s="41"/>
      <c r="G64" s="41"/>
      <c r="H64" s="41"/>
      <c r="I64" s="41"/>
    </row>
    <row r="65" spans="2:9" hidden="1" x14ac:dyDescent="0.25">
      <c r="B65" s="41"/>
      <c r="C65" s="41"/>
      <c r="D65" s="41"/>
      <c r="E65" s="41"/>
      <c r="F65" s="41"/>
      <c r="G65" s="41"/>
      <c r="H65" s="41"/>
      <c r="I65" s="41"/>
    </row>
    <row r="66" spans="2:9" hidden="1" x14ac:dyDescent="0.25">
      <c r="B66" s="41"/>
      <c r="C66" s="41"/>
      <c r="D66" s="41"/>
      <c r="E66" s="41"/>
      <c r="F66" s="41"/>
      <c r="G66" s="41"/>
      <c r="H66" s="41"/>
      <c r="I66" s="41"/>
    </row>
    <row r="67" spans="2:9" hidden="1" x14ac:dyDescent="0.25">
      <c r="B67" s="41"/>
      <c r="C67" s="41"/>
      <c r="D67" s="41"/>
      <c r="E67" s="41"/>
      <c r="F67" s="41"/>
      <c r="G67" s="41"/>
      <c r="H67" s="41"/>
      <c r="I67" s="41"/>
    </row>
    <row r="68" spans="2:9" hidden="1" x14ac:dyDescent="0.25">
      <c r="B68" s="41"/>
      <c r="C68" s="41"/>
      <c r="D68" s="41"/>
      <c r="E68" s="41"/>
      <c r="F68" s="41"/>
      <c r="G68" s="41"/>
      <c r="H68" s="41"/>
      <c r="I68" s="41"/>
    </row>
    <row r="69" spans="2:9" hidden="1" x14ac:dyDescent="0.25">
      <c r="B69" s="41"/>
      <c r="C69" s="41"/>
      <c r="D69" s="41"/>
      <c r="E69" s="41"/>
      <c r="F69" s="41"/>
      <c r="G69" s="41"/>
      <c r="H69" s="41"/>
      <c r="I69" s="41"/>
    </row>
    <row r="70" spans="2:9" hidden="1" x14ac:dyDescent="0.25">
      <c r="B70" s="41"/>
      <c r="C70" s="41"/>
      <c r="D70" s="41"/>
      <c r="E70" s="41"/>
      <c r="F70" s="41"/>
      <c r="G70" s="41"/>
      <c r="H70" s="41"/>
      <c r="I70" s="41"/>
    </row>
    <row r="71" spans="2:9" hidden="1" x14ac:dyDescent="0.25">
      <c r="B71" s="41"/>
      <c r="C71" s="41"/>
      <c r="D71" s="41"/>
      <c r="E71" s="41"/>
      <c r="F71" s="41"/>
      <c r="G71" s="41"/>
      <c r="H71" s="41"/>
      <c r="I71" s="41"/>
    </row>
    <row r="72" spans="2:9" hidden="1" x14ac:dyDescent="0.25">
      <c r="B72" s="41"/>
      <c r="C72" s="41"/>
      <c r="D72" s="41"/>
      <c r="E72" s="41"/>
      <c r="F72" s="41"/>
      <c r="G72" s="41"/>
      <c r="H72" s="41"/>
      <c r="I72" s="41"/>
    </row>
    <row r="73" spans="2:9" hidden="1" x14ac:dyDescent="0.25">
      <c r="B73" s="41"/>
      <c r="C73" s="41"/>
      <c r="D73" s="41"/>
      <c r="E73" s="41"/>
      <c r="F73" s="41"/>
      <c r="G73" s="41"/>
      <c r="H73" s="41"/>
      <c r="I73" s="41"/>
    </row>
    <row r="74" spans="2:9" hidden="1" x14ac:dyDescent="0.25">
      <c r="B74" s="41"/>
      <c r="C74" s="41"/>
      <c r="D74" s="41"/>
      <c r="E74" s="41"/>
      <c r="F74" s="41"/>
      <c r="G74" s="41"/>
      <c r="H74" s="41"/>
      <c r="I74" s="41"/>
    </row>
    <row r="75" spans="2:9" hidden="1" x14ac:dyDescent="0.25">
      <c r="B75" s="41"/>
      <c r="C75" s="41"/>
      <c r="D75" s="41"/>
      <c r="E75" s="41"/>
      <c r="F75" s="41"/>
      <c r="G75" s="41"/>
      <c r="H75" s="41"/>
      <c r="I75" s="41"/>
    </row>
    <row r="76" spans="2:9" hidden="1" x14ac:dyDescent="0.25">
      <c r="B76" s="41"/>
      <c r="C76" s="41"/>
      <c r="D76" s="41"/>
      <c r="E76" s="41"/>
      <c r="F76" s="41"/>
      <c r="G76" s="41"/>
      <c r="H76" s="41"/>
      <c r="I76" s="41"/>
    </row>
    <row r="77" spans="2:9" hidden="1" x14ac:dyDescent="0.25">
      <c r="B77" s="41"/>
      <c r="C77" s="41"/>
      <c r="D77" s="41"/>
      <c r="E77" s="41"/>
      <c r="F77" s="41"/>
      <c r="G77" s="41"/>
      <c r="H77" s="41"/>
      <c r="I77" s="41"/>
    </row>
    <row r="78" spans="2:9" hidden="1" x14ac:dyDescent="0.25">
      <c r="B78" s="41"/>
      <c r="C78" s="41"/>
      <c r="D78" s="41"/>
      <c r="E78" s="41"/>
      <c r="F78" s="41"/>
      <c r="G78" s="41"/>
      <c r="H78" s="41"/>
      <c r="I78" s="41"/>
    </row>
    <row r="79" spans="2:9" hidden="1" x14ac:dyDescent="0.25">
      <c r="B79" s="41"/>
      <c r="C79" s="41"/>
      <c r="D79" s="41"/>
      <c r="E79" s="41"/>
      <c r="F79" s="41"/>
      <c r="G79" s="41"/>
      <c r="H79" s="41"/>
      <c r="I79" s="41"/>
    </row>
    <row r="80" spans="2:9" hidden="1" x14ac:dyDescent="0.25">
      <c r="B80" s="41"/>
      <c r="C80" s="41"/>
      <c r="D80" s="41"/>
      <c r="E80" s="41"/>
      <c r="F80" s="41"/>
      <c r="G80" s="41"/>
      <c r="H80" s="41"/>
      <c r="I80" s="41"/>
    </row>
    <row r="81" spans="2:9" hidden="1" x14ac:dyDescent="0.25">
      <c r="B81" s="41"/>
      <c r="C81" s="41"/>
      <c r="D81" s="41"/>
      <c r="E81" s="41"/>
      <c r="F81" s="41"/>
      <c r="G81" s="41"/>
      <c r="H81" s="41"/>
      <c r="I81" s="41"/>
    </row>
    <row r="82" spans="2:9" hidden="1" x14ac:dyDescent="0.25">
      <c r="B82" s="41"/>
      <c r="C82" s="41"/>
      <c r="D82" s="41"/>
      <c r="E82" s="41"/>
      <c r="F82" s="41"/>
      <c r="G82" s="41"/>
      <c r="H82" s="41"/>
      <c r="I82" s="41"/>
    </row>
    <row r="83" spans="2:9" hidden="1" x14ac:dyDescent="0.25">
      <c r="B83" s="41"/>
      <c r="C83" s="41"/>
      <c r="D83" s="41"/>
      <c r="E83" s="41"/>
      <c r="F83" s="41"/>
      <c r="G83" s="41"/>
      <c r="H83" s="41"/>
      <c r="I83" s="41"/>
    </row>
    <row r="84" spans="2:9" hidden="1" x14ac:dyDescent="0.25">
      <c r="B84" s="41"/>
      <c r="C84" s="41"/>
      <c r="D84" s="41"/>
      <c r="E84" s="41"/>
      <c r="F84" s="41"/>
      <c r="G84" s="41"/>
      <c r="H84" s="41"/>
      <c r="I84" s="41"/>
    </row>
    <row r="85" spans="2:9" hidden="1" x14ac:dyDescent="0.25">
      <c r="B85" s="41"/>
      <c r="C85" s="41"/>
      <c r="D85" s="41"/>
      <c r="E85" s="41"/>
      <c r="F85" s="41"/>
      <c r="G85" s="41"/>
      <c r="H85" s="41"/>
      <c r="I85" s="41"/>
    </row>
    <row r="86" spans="2:9" hidden="1" x14ac:dyDescent="0.25">
      <c r="B86" s="41"/>
      <c r="C86" s="41"/>
      <c r="D86" s="41"/>
      <c r="E86" s="41"/>
      <c r="F86" s="41"/>
      <c r="G86" s="41"/>
      <c r="H86" s="41"/>
      <c r="I86" s="41"/>
    </row>
    <row r="87" spans="2:9" hidden="1" x14ac:dyDescent="0.25">
      <c r="B87" s="41"/>
      <c r="C87" s="41"/>
      <c r="D87" s="41"/>
      <c r="E87" s="41"/>
      <c r="F87" s="41"/>
      <c r="G87" s="41"/>
      <c r="H87" s="41"/>
      <c r="I87" s="41"/>
    </row>
    <row r="88" spans="2:9" hidden="1" x14ac:dyDescent="0.25">
      <c r="B88" s="41"/>
      <c r="C88" s="41"/>
      <c r="D88" s="41"/>
      <c r="E88" s="41"/>
      <c r="F88" s="41"/>
      <c r="G88" s="41"/>
      <c r="H88" s="41"/>
      <c r="I88" s="41"/>
    </row>
    <row r="89" spans="2:9" hidden="1" x14ac:dyDescent="0.25">
      <c r="B89" s="41"/>
      <c r="C89" s="41"/>
      <c r="D89" s="41"/>
      <c r="E89" s="41"/>
      <c r="F89" s="41"/>
      <c r="G89" s="41"/>
      <c r="H89" s="41"/>
      <c r="I89" s="41"/>
    </row>
    <row r="90" spans="2:9" hidden="1" x14ac:dyDescent="0.25">
      <c r="B90" s="41"/>
      <c r="C90" s="41"/>
      <c r="D90" s="41"/>
      <c r="E90" s="41"/>
      <c r="F90" s="41"/>
      <c r="G90" s="41"/>
      <c r="H90" s="41"/>
      <c r="I90" s="41"/>
    </row>
    <row r="91" spans="2:9" hidden="1" x14ac:dyDescent="0.25">
      <c r="B91" s="41"/>
      <c r="C91" s="41"/>
      <c r="D91" s="41"/>
      <c r="E91" s="41"/>
      <c r="F91" s="41"/>
      <c r="G91" s="41"/>
      <c r="H91" s="41"/>
      <c r="I91" s="41"/>
    </row>
    <row r="92" spans="2:9" hidden="1" x14ac:dyDescent="0.25">
      <c r="B92" s="41"/>
      <c r="C92" s="41"/>
      <c r="D92" s="41"/>
      <c r="E92" s="41"/>
      <c r="F92" s="41"/>
      <c r="G92" s="41"/>
      <c r="H92" s="41"/>
      <c r="I92" s="41"/>
    </row>
    <row r="93" spans="2:9" hidden="1" x14ac:dyDescent="0.25">
      <c r="B93" s="41"/>
      <c r="C93" s="41"/>
      <c r="D93" s="41"/>
      <c r="E93" s="41"/>
      <c r="F93" s="41"/>
      <c r="G93" s="41"/>
      <c r="H93" s="41"/>
      <c r="I93" s="41"/>
    </row>
    <row r="94" spans="2:9" hidden="1" x14ac:dyDescent="0.25">
      <c r="B94" s="41"/>
      <c r="C94" s="41"/>
      <c r="D94" s="41"/>
      <c r="E94" s="41"/>
      <c r="F94" s="41"/>
      <c r="G94" s="41"/>
      <c r="H94" s="41"/>
      <c r="I94" s="41"/>
    </row>
    <row r="95" spans="2:9" hidden="1" x14ac:dyDescent="0.25">
      <c r="B95" s="41"/>
      <c r="C95" s="41"/>
      <c r="D95" s="41"/>
      <c r="E95" s="41"/>
      <c r="F95" s="41"/>
      <c r="G95" s="41"/>
      <c r="H95" s="41"/>
      <c r="I95" s="41"/>
    </row>
    <row r="96" spans="2:9" hidden="1" x14ac:dyDescent="0.25">
      <c r="B96" s="41"/>
      <c r="C96" s="41"/>
      <c r="D96" s="41"/>
      <c r="E96" s="41"/>
      <c r="F96" s="41"/>
      <c r="G96" s="41"/>
      <c r="H96" s="41"/>
      <c r="I96" s="41"/>
    </row>
    <row r="97" spans="2:9" hidden="1" x14ac:dyDescent="0.25">
      <c r="B97" s="41"/>
      <c r="C97" s="41"/>
      <c r="D97" s="41"/>
      <c r="E97" s="41"/>
      <c r="F97" s="41"/>
      <c r="G97" s="41"/>
      <c r="H97" s="41"/>
      <c r="I97" s="41"/>
    </row>
    <row r="98" spans="2:9" hidden="1" x14ac:dyDescent="0.25">
      <c r="B98" s="41"/>
      <c r="C98" s="41"/>
      <c r="D98" s="41"/>
      <c r="E98" s="41"/>
      <c r="F98" s="41"/>
      <c r="G98" s="41"/>
      <c r="H98" s="41"/>
      <c r="I98" s="41"/>
    </row>
    <row r="99" spans="2:9" hidden="1" x14ac:dyDescent="0.25">
      <c r="B99" s="41"/>
      <c r="C99" s="41"/>
      <c r="D99" s="41"/>
      <c r="E99" s="41"/>
      <c r="F99" s="41"/>
      <c r="G99" s="41"/>
      <c r="H99" s="41"/>
      <c r="I99" s="41"/>
    </row>
    <row r="100" spans="2:9" hidden="1" x14ac:dyDescent="0.25">
      <c r="B100" s="41"/>
      <c r="C100" s="41"/>
      <c r="D100" s="41"/>
      <c r="E100" s="41"/>
      <c r="F100" s="41"/>
      <c r="G100" s="41"/>
      <c r="H100" s="41"/>
      <c r="I100" s="41"/>
    </row>
    <row r="101" spans="2:9" hidden="1" x14ac:dyDescent="0.25">
      <c r="B101" s="41"/>
      <c r="C101" s="41"/>
      <c r="D101" s="41"/>
      <c r="E101" s="41"/>
      <c r="F101" s="41"/>
      <c r="G101" s="41"/>
      <c r="H101" s="41"/>
      <c r="I101" s="41"/>
    </row>
    <row r="102" spans="2:9" hidden="1" x14ac:dyDescent="0.25">
      <c r="B102" s="41"/>
      <c r="C102" s="41"/>
      <c r="D102" s="41"/>
      <c r="E102" s="41"/>
      <c r="F102" s="41"/>
      <c r="G102" s="41"/>
      <c r="H102" s="41"/>
      <c r="I102" s="41"/>
    </row>
    <row r="103" spans="2:9" hidden="1" x14ac:dyDescent="0.25">
      <c r="B103" s="41"/>
      <c r="C103" s="41"/>
      <c r="D103" s="41"/>
      <c r="E103" s="41"/>
      <c r="F103" s="41"/>
      <c r="G103" s="41"/>
      <c r="H103" s="41"/>
      <c r="I103" s="41"/>
    </row>
    <row r="104" spans="2:9" hidden="1" x14ac:dyDescent="0.25">
      <c r="B104" s="41"/>
      <c r="C104" s="41"/>
      <c r="D104" s="41"/>
      <c r="E104" s="41"/>
      <c r="F104" s="41"/>
      <c r="G104" s="41"/>
      <c r="H104" s="41"/>
      <c r="I104" s="41"/>
    </row>
    <row r="105" spans="2:9" hidden="1" x14ac:dyDescent="0.25">
      <c r="B105" s="41"/>
      <c r="C105" s="41"/>
      <c r="D105" s="41"/>
      <c r="E105" s="41"/>
      <c r="F105" s="41"/>
      <c r="G105" s="41"/>
      <c r="H105" s="41"/>
      <c r="I105" s="41"/>
    </row>
    <row r="106" spans="2:9" hidden="1" x14ac:dyDescent="0.25">
      <c r="B106" s="41"/>
      <c r="C106" s="41"/>
      <c r="D106" s="41"/>
      <c r="E106" s="41"/>
      <c r="F106" s="41"/>
      <c r="G106" s="41"/>
      <c r="H106" s="41"/>
      <c r="I106" s="41"/>
    </row>
    <row r="107" spans="2:9" hidden="1" x14ac:dyDescent="0.25">
      <c r="B107" s="41"/>
      <c r="C107" s="41"/>
      <c r="D107" s="41"/>
      <c r="E107" s="41"/>
      <c r="F107" s="41"/>
      <c r="G107" s="41"/>
      <c r="H107" s="41"/>
      <c r="I107" s="41"/>
    </row>
    <row r="108" spans="2:9" hidden="1" x14ac:dyDescent="0.25">
      <c r="B108" s="41"/>
      <c r="C108" s="41"/>
      <c r="D108" s="41"/>
      <c r="E108" s="41"/>
      <c r="F108" s="41"/>
      <c r="G108" s="41"/>
      <c r="H108" s="41"/>
      <c r="I108" s="41"/>
    </row>
    <row r="109" spans="2:9" hidden="1" x14ac:dyDescent="0.25">
      <c r="B109" s="41"/>
      <c r="C109" s="41"/>
      <c r="D109" s="41"/>
      <c r="E109" s="41"/>
      <c r="F109" s="41"/>
      <c r="G109" s="41"/>
      <c r="H109" s="41"/>
      <c r="I109" s="41"/>
    </row>
    <row r="110" spans="2:9" hidden="1" x14ac:dyDescent="0.25">
      <c r="B110" s="41"/>
      <c r="C110" s="41"/>
      <c r="D110" s="41"/>
      <c r="E110" s="41"/>
      <c r="F110" s="41"/>
      <c r="G110" s="41"/>
      <c r="H110" s="41"/>
      <c r="I110" s="41"/>
    </row>
    <row r="111" spans="2:9" hidden="1" x14ac:dyDescent="0.25">
      <c r="B111" s="41"/>
      <c r="C111" s="41"/>
      <c r="D111" s="41"/>
      <c r="E111" s="41"/>
      <c r="F111" s="41"/>
      <c r="G111" s="41"/>
      <c r="H111" s="41"/>
      <c r="I111" s="41"/>
    </row>
    <row r="112" spans="2:9" hidden="1" x14ac:dyDescent="0.25">
      <c r="B112" s="41"/>
      <c r="C112" s="41"/>
      <c r="D112" s="41"/>
      <c r="E112" s="41"/>
      <c r="F112" s="41"/>
      <c r="G112" s="41"/>
      <c r="H112" s="41"/>
      <c r="I112" s="41"/>
    </row>
    <row r="113" spans="2:9" hidden="1" x14ac:dyDescent="0.25">
      <c r="B113" s="41"/>
      <c r="C113" s="41"/>
      <c r="D113" s="41"/>
      <c r="E113" s="41"/>
      <c r="F113" s="41"/>
      <c r="G113" s="41"/>
      <c r="H113" s="41"/>
      <c r="I113" s="41"/>
    </row>
    <row r="114" spans="2:9" hidden="1" x14ac:dyDescent="0.25">
      <c r="B114" s="41"/>
      <c r="C114" s="41"/>
      <c r="D114" s="41"/>
      <c r="E114" s="41"/>
      <c r="F114" s="41"/>
      <c r="G114" s="41"/>
      <c r="H114" s="41"/>
      <c r="I114" s="41"/>
    </row>
    <row r="115" spans="2:9" hidden="1" x14ac:dyDescent="0.25">
      <c r="B115" s="41"/>
      <c r="C115" s="41"/>
      <c r="D115" s="41"/>
      <c r="E115" s="41"/>
      <c r="F115" s="41"/>
      <c r="G115" s="41"/>
      <c r="H115" s="41"/>
      <c r="I115" s="41"/>
    </row>
    <row r="116" spans="2:9" hidden="1" x14ac:dyDescent="0.25">
      <c r="B116" s="41"/>
      <c r="C116" s="41"/>
      <c r="D116" s="41"/>
      <c r="E116" s="41"/>
      <c r="F116" s="41"/>
      <c r="G116" s="41"/>
      <c r="H116" s="41"/>
      <c r="I116" s="41"/>
    </row>
    <row r="117" spans="2:9" hidden="1" x14ac:dyDescent="0.25">
      <c r="B117" s="41"/>
      <c r="C117" s="41"/>
      <c r="D117" s="41"/>
      <c r="E117" s="41"/>
      <c r="F117" s="41"/>
      <c r="G117" s="41"/>
      <c r="H117" s="41"/>
      <c r="I117" s="41"/>
    </row>
    <row r="118" spans="2:9" hidden="1" x14ac:dyDescent="0.25">
      <c r="B118" s="41"/>
      <c r="C118" s="41"/>
      <c r="D118" s="41"/>
      <c r="E118" s="41"/>
      <c r="F118" s="41"/>
      <c r="G118" s="41"/>
      <c r="H118" s="41"/>
      <c r="I118" s="41"/>
    </row>
    <row r="119" spans="2:9" hidden="1" x14ac:dyDescent="0.25">
      <c r="B119" s="41"/>
      <c r="C119" s="41"/>
      <c r="D119" s="41"/>
      <c r="E119" s="41"/>
      <c r="F119" s="41"/>
      <c r="G119" s="41"/>
      <c r="H119" s="41"/>
      <c r="I119" s="41"/>
    </row>
    <row r="120" spans="2:9" hidden="1" x14ac:dyDescent="0.25">
      <c r="B120" s="41"/>
      <c r="C120" s="41"/>
      <c r="D120" s="41"/>
      <c r="E120" s="41"/>
      <c r="F120" s="41"/>
      <c r="G120" s="41"/>
      <c r="H120" s="41"/>
      <c r="I120" s="41"/>
    </row>
    <row r="121" spans="2:9" hidden="1" x14ac:dyDescent="0.25">
      <c r="B121" s="41"/>
      <c r="C121" s="41"/>
      <c r="D121" s="41"/>
      <c r="E121" s="41"/>
      <c r="F121" s="41"/>
      <c r="G121" s="41"/>
      <c r="H121" s="41"/>
      <c r="I121" s="41"/>
    </row>
    <row r="122" spans="2:9" hidden="1" x14ac:dyDescent="0.25">
      <c r="B122" s="41"/>
      <c r="C122" s="41"/>
      <c r="D122" s="41"/>
      <c r="E122" s="41"/>
      <c r="F122" s="41"/>
      <c r="G122" s="41"/>
      <c r="H122" s="41"/>
      <c r="I122" s="41"/>
    </row>
    <row r="123" spans="2:9" hidden="1" x14ac:dyDescent="0.25">
      <c r="B123" s="41"/>
      <c r="C123" s="41"/>
      <c r="D123" s="41"/>
      <c r="E123" s="41"/>
      <c r="F123" s="41"/>
      <c r="G123" s="41"/>
      <c r="H123" s="41"/>
      <c r="I123" s="41"/>
    </row>
    <row r="124" spans="2:9" hidden="1" x14ac:dyDescent="0.25">
      <c r="B124" s="41"/>
      <c r="C124" s="41"/>
      <c r="D124" s="41"/>
      <c r="E124" s="41"/>
      <c r="F124" s="41"/>
      <c r="G124" s="41"/>
      <c r="H124" s="41"/>
      <c r="I124" s="41"/>
    </row>
    <row r="125" spans="2:9" hidden="1" x14ac:dyDescent="0.25">
      <c r="B125" s="41"/>
      <c r="C125" s="41"/>
      <c r="D125" s="41"/>
      <c r="E125" s="41"/>
      <c r="F125" s="41"/>
      <c r="G125" s="41"/>
      <c r="H125" s="41"/>
      <c r="I125" s="41"/>
    </row>
    <row r="126" spans="2:9" hidden="1" x14ac:dyDescent="0.25">
      <c r="B126" s="41"/>
      <c r="C126" s="41"/>
      <c r="D126" s="41"/>
      <c r="E126" s="41"/>
      <c r="F126" s="41"/>
      <c r="G126" s="41"/>
      <c r="H126" s="41"/>
      <c r="I126" s="41"/>
    </row>
    <row r="127" spans="2:9" hidden="1" x14ac:dyDescent="0.25">
      <c r="B127" s="41"/>
      <c r="C127" s="41"/>
      <c r="D127" s="41"/>
      <c r="E127" s="41"/>
      <c r="F127" s="41"/>
      <c r="G127" s="41"/>
      <c r="H127" s="41"/>
      <c r="I127" s="41"/>
    </row>
    <row r="128" spans="2:9" hidden="1" x14ac:dyDescent="0.25">
      <c r="B128" s="41"/>
      <c r="C128" s="41"/>
      <c r="D128" s="41"/>
      <c r="E128" s="41"/>
      <c r="F128" s="41"/>
      <c r="G128" s="41"/>
      <c r="H128" s="41"/>
      <c r="I128" s="41"/>
    </row>
    <row r="129" spans="2:9" hidden="1" x14ac:dyDescent="0.25">
      <c r="B129" s="41"/>
      <c r="C129" s="41"/>
      <c r="D129" s="41"/>
      <c r="E129" s="41"/>
      <c r="F129" s="41"/>
      <c r="G129" s="41"/>
      <c r="H129" s="41"/>
      <c r="I129" s="41"/>
    </row>
    <row r="130" spans="2:9" hidden="1" x14ac:dyDescent="0.25">
      <c r="B130" s="41"/>
      <c r="C130" s="41"/>
      <c r="D130" s="41"/>
      <c r="E130" s="41"/>
      <c r="F130" s="41"/>
      <c r="G130" s="41"/>
      <c r="H130" s="41"/>
      <c r="I130" s="41"/>
    </row>
    <row r="131" spans="2:9" hidden="1" x14ac:dyDescent="0.25">
      <c r="B131" s="41"/>
      <c r="C131" s="41"/>
      <c r="D131" s="41"/>
      <c r="E131" s="41"/>
      <c r="F131" s="41"/>
      <c r="G131" s="41"/>
      <c r="H131" s="41"/>
      <c r="I131" s="41"/>
    </row>
    <row r="132" spans="2:9" hidden="1" x14ac:dyDescent="0.25">
      <c r="B132" s="41"/>
      <c r="C132" s="41"/>
      <c r="D132" s="41"/>
      <c r="E132" s="41"/>
      <c r="F132" s="41"/>
      <c r="G132" s="41"/>
      <c r="H132" s="41"/>
      <c r="I132" s="41"/>
    </row>
    <row r="133" spans="2:9" hidden="1" x14ac:dyDescent="0.25">
      <c r="B133" s="41"/>
      <c r="C133" s="41"/>
      <c r="D133" s="41"/>
      <c r="E133" s="41"/>
      <c r="F133" s="41"/>
      <c r="G133" s="41"/>
      <c r="H133" s="41"/>
      <c r="I133" s="41"/>
    </row>
    <row r="134" spans="2:9" hidden="1" x14ac:dyDescent="0.25">
      <c r="B134" s="41"/>
      <c r="C134" s="41"/>
      <c r="D134" s="41"/>
      <c r="E134" s="41"/>
      <c r="F134" s="41"/>
      <c r="G134" s="41"/>
      <c r="H134" s="41"/>
      <c r="I134" s="41"/>
    </row>
    <row r="135" spans="2:9" hidden="1" x14ac:dyDescent="0.25">
      <c r="B135" s="41"/>
      <c r="C135" s="41"/>
      <c r="D135" s="41"/>
      <c r="E135" s="41"/>
      <c r="F135" s="41"/>
      <c r="G135" s="41"/>
      <c r="H135" s="41"/>
      <c r="I135" s="41"/>
    </row>
    <row r="136" spans="2:9" hidden="1" x14ac:dyDescent="0.25">
      <c r="B136" s="41"/>
      <c r="C136" s="41"/>
      <c r="D136" s="41"/>
      <c r="E136" s="41"/>
      <c r="F136" s="41"/>
      <c r="G136" s="41"/>
      <c r="H136" s="41"/>
      <c r="I136" s="41"/>
    </row>
    <row r="137" spans="2:9" hidden="1" x14ac:dyDescent="0.25">
      <c r="B137" s="41"/>
      <c r="C137" s="41"/>
      <c r="D137" s="41"/>
      <c r="E137" s="41"/>
      <c r="F137" s="41"/>
      <c r="G137" s="41"/>
      <c r="H137" s="41"/>
      <c r="I137" s="41"/>
    </row>
    <row r="138" spans="2:9" hidden="1" x14ac:dyDescent="0.25">
      <c r="B138" s="41"/>
      <c r="C138" s="41"/>
      <c r="D138" s="41"/>
      <c r="E138" s="41"/>
      <c r="F138" s="41"/>
      <c r="G138" s="41"/>
      <c r="H138" s="41"/>
      <c r="I138" s="41"/>
    </row>
    <row r="139" spans="2:9" hidden="1" x14ac:dyDescent="0.25">
      <c r="B139" s="41"/>
      <c r="C139" s="41"/>
      <c r="D139" s="41"/>
      <c r="E139" s="41"/>
      <c r="F139" s="41"/>
      <c r="G139" s="41"/>
      <c r="H139" s="41"/>
      <c r="I139" s="41"/>
    </row>
    <row r="140" spans="2:9" hidden="1" x14ac:dyDescent="0.25">
      <c r="B140" s="41"/>
      <c r="C140" s="41"/>
      <c r="D140" s="41"/>
      <c r="E140" s="41"/>
      <c r="F140" s="41"/>
      <c r="G140" s="41"/>
      <c r="H140" s="41"/>
      <c r="I140" s="41"/>
    </row>
    <row r="141" spans="2:9" hidden="1" x14ac:dyDescent="0.25">
      <c r="B141" s="41"/>
      <c r="C141" s="41"/>
      <c r="D141" s="41"/>
      <c r="E141" s="41"/>
      <c r="F141" s="41"/>
      <c r="G141" s="41"/>
      <c r="H141" s="41"/>
      <c r="I141" s="41"/>
    </row>
    <row r="142" spans="2:9" hidden="1" x14ac:dyDescent="0.25">
      <c r="B142" s="41"/>
      <c r="C142" s="41"/>
      <c r="D142" s="41"/>
      <c r="E142" s="41"/>
      <c r="F142" s="41"/>
      <c r="G142" s="41"/>
      <c r="H142" s="41"/>
      <c r="I142" s="41"/>
    </row>
    <row r="143" spans="2:9" hidden="1" x14ac:dyDescent="0.25">
      <c r="B143" s="41"/>
      <c r="C143" s="41"/>
      <c r="D143" s="41"/>
      <c r="E143" s="41"/>
      <c r="F143" s="41"/>
      <c r="G143" s="41"/>
      <c r="H143" s="41"/>
      <c r="I143" s="41"/>
    </row>
    <row r="144" spans="2:9" hidden="1" x14ac:dyDescent="0.25">
      <c r="B144" s="41"/>
      <c r="C144" s="41"/>
      <c r="D144" s="41"/>
      <c r="E144" s="41"/>
      <c r="F144" s="41"/>
      <c r="G144" s="41"/>
      <c r="H144" s="41"/>
      <c r="I144" s="41"/>
    </row>
    <row r="145" spans="2:9" hidden="1" x14ac:dyDescent="0.25">
      <c r="B145" s="41"/>
      <c r="C145" s="41"/>
      <c r="D145" s="41"/>
      <c r="E145" s="41"/>
      <c r="F145" s="41"/>
      <c r="G145" s="41"/>
      <c r="H145" s="41"/>
      <c r="I145" s="41"/>
    </row>
    <row r="146" spans="2:9" hidden="1" x14ac:dyDescent="0.25">
      <c r="B146" s="41"/>
      <c r="C146" s="41"/>
      <c r="D146" s="41"/>
      <c r="E146" s="41"/>
      <c r="F146" s="41"/>
      <c r="G146" s="41"/>
      <c r="H146" s="41"/>
      <c r="I146" s="41"/>
    </row>
    <row r="147" spans="2:9" hidden="1" x14ac:dyDescent="0.25">
      <c r="B147" s="41"/>
      <c r="C147" s="41"/>
      <c r="D147" s="41"/>
      <c r="E147" s="41"/>
      <c r="F147" s="41"/>
      <c r="G147" s="41"/>
      <c r="H147" s="41"/>
      <c r="I147" s="41"/>
    </row>
    <row r="148" spans="2:9" hidden="1" x14ac:dyDescent="0.25">
      <c r="B148" s="41"/>
      <c r="C148" s="41"/>
      <c r="D148" s="41"/>
      <c r="E148" s="41"/>
      <c r="F148" s="41"/>
      <c r="G148" s="41"/>
      <c r="H148" s="41"/>
      <c r="I148" s="41"/>
    </row>
    <row r="149" spans="2:9" hidden="1" x14ac:dyDescent="0.25">
      <c r="B149" s="41"/>
      <c r="C149" s="41"/>
      <c r="D149" s="41"/>
      <c r="E149" s="41"/>
      <c r="F149" s="41"/>
      <c r="G149" s="41"/>
      <c r="H149" s="41"/>
      <c r="I149" s="41"/>
    </row>
    <row r="150" spans="2:9" hidden="1" x14ac:dyDescent="0.25">
      <c r="B150" s="41"/>
      <c r="C150" s="41"/>
      <c r="D150" s="41"/>
      <c r="E150" s="41"/>
      <c r="F150" s="41"/>
      <c r="G150" s="41"/>
      <c r="H150" s="41"/>
      <c r="I150" s="41"/>
    </row>
    <row r="151" spans="2:9" hidden="1" x14ac:dyDescent="0.25">
      <c r="B151" s="41"/>
      <c r="C151" s="41"/>
      <c r="D151" s="41"/>
      <c r="E151" s="41"/>
      <c r="F151" s="41"/>
      <c r="G151" s="41"/>
      <c r="H151" s="41"/>
      <c r="I151" s="41"/>
    </row>
    <row r="152" spans="2:9" hidden="1" x14ac:dyDescent="0.25">
      <c r="B152" s="41"/>
      <c r="C152" s="41"/>
      <c r="D152" s="41"/>
      <c r="E152" s="41"/>
      <c r="F152" s="41"/>
      <c r="G152" s="41"/>
      <c r="H152" s="41"/>
      <c r="I152" s="41"/>
    </row>
    <row r="153" spans="2:9" hidden="1" x14ac:dyDescent="0.25">
      <c r="B153" s="41"/>
      <c r="C153" s="41"/>
      <c r="D153" s="41"/>
      <c r="E153" s="41"/>
      <c r="F153" s="41"/>
      <c r="G153" s="41"/>
      <c r="H153" s="41"/>
      <c r="I153" s="41"/>
    </row>
    <row r="154" spans="2:9" hidden="1" x14ac:dyDescent="0.25">
      <c r="B154" s="41"/>
      <c r="C154" s="41"/>
      <c r="D154" s="41"/>
      <c r="E154" s="41"/>
      <c r="F154" s="41"/>
      <c r="G154" s="41"/>
      <c r="H154" s="41"/>
      <c r="I154" s="41"/>
    </row>
    <row r="155" spans="2:9" hidden="1" x14ac:dyDescent="0.25">
      <c r="B155" s="41"/>
      <c r="C155" s="41"/>
      <c r="D155" s="41"/>
      <c r="E155" s="41"/>
      <c r="F155" s="41"/>
      <c r="G155" s="41"/>
      <c r="H155" s="41"/>
      <c r="I155" s="41"/>
    </row>
    <row r="156" spans="2:9" hidden="1" x14ac:dyDescent="0.25">
      <c r="B156" s="41"/>
      <c r="C156" s="41"/>
      <c r="D156" s="41"/>
      <c r="E156" s="41"/>
      <c r="F156" s="41"/>
      <c r="G156" s="41"/>
      <c r="H156" s="41"/>
      <c r="I156" s="41"/>
    </row>
    <row r="157" spans="2:9" hidden="1" x14ac:dyDescent="0.25">
      <c r="B157" s="41"/>
      <c r="C157" s="41"/>
      <c r="D157" s="41"/>
      <c r="E157" s="41"/>
      <c r="F157" s="41"/>
      <c r="G157" s="41"/>
      <c r="H157" s="41"/>
      <c r="I157" s="41"/>
    </row>
    <row r="158" spans="2:9" hidden="1" x14ac:dyDescent="0.25">
      <c r="B158" s="41"/>
      <c r="C158" s="41"/>
      <c r="D158" s="41"/>
      <c r="E158" s="41"/>
      <c r="F158" s="41"/>
      <c r="G158" s="41"/>
      <c r="H158" s="41"/>
      <c r="I158" s="41"/>
    </row>
    <row r="159" spans="2:9" hidden="1" x14ac:dyDescent="0.25">
      <c r="B159" s="41"/>
      <c r="C159" s="41"/>
      <c r="D159" s="41"/>
      <c r="E159" s="41"/>
      <c r="F159" s="41"/>
      <c r="G159" s="41"/>
      <c r="H159" s="41"/>
      <c r="I159" s="41"/>
    </row>
    <row r="160" spans="2:9" hidden="1" x14ac:dyDescent="0.25">
      <c r="B160" s="41"/>
      <c r="C160" s="41"/>
      <c r="D160" s="41"/>
      <c r="E160" s="41"/>
      <c r="F160" s="41"/>
      <c r="G160" s="41"/>
      <c r="H160" s="41"/>
      <c r="I160" s="41"/>
    </row>
    <row r="161" spans="2:9" hidden="1" x14ac:dyDescent="0.25">
      <c r="B161" s="41"/>
      <c r="C161" s="41"/>
      <c r="D161" s="41"/>
      <c r="E161" s="41"/>
      <c r="F161" s="41"/>
      <c r="G161" s="41"/>
      <c r="H161" s="41"/>
      <c r="I161" s="41"/>
    </row>
    <row r="162" spans="2:9" hidden="1" x14ac:dyDescent="0.25">
      <c r="B162" s="41"/>
      <c r="C162" s="41"/>
      <c r="D162" s="41"/>
      <c r="E162" s="41"/>
      <c r="F162" s="41"/>
      <c r="G162" s="41"/>
      <c r="H162" s="41"/>
      <c r="I162" s="41"/>
    </row>
    <row r="163" spans="2:9" hidden="1" x14ac:dyDescent="0.25">
      <c r="B163" s="41"/>
      <c r="C163" s="41"/>
      <c r="D163" s="41"/>
      <c r="E163" s="41"/>
      <c r="F163" s="41"/>
      <c r="G163" s="41"/>
      <c r="H163" s="41"/>
      <c r="I163" s="41"/>
    </row>
    <row r="164" spans="2:9" hidden="1" x14ac:dyDescent="0.25">
      <c r="B164" s="41"/>
      <c r="C164" s="41"/>
      <c r="D164" s="41"/>
      <c r="E164" s="41"/>
      <c r="F164" s="41"/>
      <c r="G164" s="41"/>
      <c r="H164" s="41"/>
      <c r="I164" s="41"/>
    </row>
    <row r="165" spans="2:9" hidden="1" x14ac:dyDescent="0.25">
      <c r="B165" s="41"/>
      <c r="C165" s="41"/>
      <c r="D165" s="41"/>
      <c r="E165" s="41"/>
      <c r="F165" s="41"/>
      <c r="G165" s="41"/>
      <c r="H165" s="41"/>
      <c r="I165" s="41"/>
    </row>
    <row r="166" spans="2:9" hidden="1" x14ac:dyDescent="0.25">
      <c r="B166" s="41"/>
      <c r="C166" s="41"/>
      <c r="D166" s="41"/>
      <c r="E166" s="41"/>
      <c r="F166" s="41"/>
      <c r="G166" s="41"/>
      <c r="H166" s="41"/>
      <c r="I166" s="41"/>
    </row>
    <row r="167" spans="2:9" hidden="1" x14ac:dyDescent="0.25">
      <c r="B167" s="41"/>
      <c r="C167" s="41"/>
      <c r="D167" s="41"/>
      <c r="E167" s="41"/>
      <c r="F167" s="41"/>
      <c r="G167" s="41"/>
      <c r="H167" s="41"/>
      <c r="I167" s="41"/>
    </row>
    <row r="168" spans="2:9" hidden="1" x14ac:dyDescent="0.25">
      <c r="B168" s="41"/>
      <c r="C168" s="41"/>
      <c r="D168" s="41"/>
      <c r="E168" s="41"/>
      <c r="F168" s="41"/>
      <c r="G168" s="41"/>
      <c r="H168" s="41"/>
      <c r="I168" s="41"/>
    </row>
    <row r="169" spans="2:9" hidden="1" x14ac:dyDescent="0.25">
      <c r="B169" s="41"/>
      <c r="C169" s="41"/>
      <c r="D169" s="41"/>
      <c r="E169" s="41"/>
      <c r="F169" s="41"/>
      <c r="G169" s="41"/>
      <c r="H169" s="41"/>
      <c r="I169" s="41"/>
    </row>
    <row r="170" spans="2:9" hidden="1" x14ac:dyDescent="0.25">
      <c r="B170" s="41"/>
      <c r="C170" s="41"/>
      <c r="D170" s="41"/>
      <c r="E170" s="41"/>
      <c r="F170" s="41"/>
      <c r="G170" s="41"/>
      <c r="H170" s="41"/>
      <c r="I170" s="41"/>
    </row>
    <row r="171" spans="2:9" hidden="1" x14ac:dyDescent="0.25">
      <c r="B171" s="41"/>
      <c r="C171" s="41"/>
      <c r="D171" s="41"/>
      <c r="E171" s="41"/>
      <c r="F171" s="41"/>
      <c r="G171" s="41"/>
      <c r="H171" s="41"/>
      <c r="I171" s="41"/>
    </row>
    <row r="172" spans="2:9" hidden="1" x14ac:dyDescent="0.25">
      <c r="B172" s="41"/>
      <c r="C172" s="41"/>
      <c r="D172" s="41"/>
      <c r="E172" s="41"/>
      <c r="F172" s="41"/>
      <c r="G172" s="41"/>
      <c r="H172" s="41"/>
      <c r="I172" s="41"/>
    </row>
    <row r="173" spans="2:9" hidden="1" x14ac:dyDescent="0.25">
      <c r="B173" s="41"/>
      <c r="C173" s="41"/>
      <c r="D173" s="41"/>
      <c r="E173" s="41"/>
      <c r="F173" s="41"/>
      <c r="G173" s="41"/>
      <c r="H173" s="41"/>
      <c r="I173" s="41"/>
    </row>
    <row r="174" spans="2:9" hidden="1" x14ac:dyDescent="0.25">
      <c r="B174" s="41"/>
      <c r="C174" s="41"/>
      <c r="D174" s="41"/>
      <c r="E174" s="41"/>
      <c r="F174" s="41"/>
      <c r="G174" s="41"/>
      <c r="H174" s="41"/>
      <c r="I174" s="41"/>
    </row>
    <row r="175" spans="2:9" hidden="1" x14ac:dyDescent="0.25">
      <c r="B175" s="41"/>
      <c r="C175" s="41"/>
      <c r="D175" s="41"/>
      <c r="E175" s="41"/>
      <c r="F175" s="41"/>
      <c r="G175" s="41"/>
      <c r="H175" s="41"/>
      <c r="I175" s="41"/>
    </row>
    <row r="176" spans="2:9" hidden="1" x14ac:dyDescent="0.25">
      <c r="B176" s="41"/>
      <c r="C176" s="41"/>
      <c r="D176" s="41"/>
      <c r="E176" s="41"/>
      <c r="F176" s="41"/>
      <c r="G176" s="41"/>
      <c r="H176" s="41"/>
      <c r="I176" s="41"/>
    </row>
    <row r="177" spans="2:9" hidden="1" x14ac:dyDescent="0.25">
      <c r="B177" s="41"/>
      <c r="C177" s="41"/>
      <c r="D177" s="41"/>
      <c r="E177" s="41"/>
      <c r="F177" s="41"/>
      <c r="G177" s="41"/>
      <c r="H177" s="41"/>
      <c r="I177" s="41"/>
    </row>
    <row r="178" spans="2:9" hidden="1" x14ac:dyDescent="0.25">
      <c r="B178" s="41"/>
      <c r="C178" s="41"/>
      <c r="D178" s="41"/>
      <c r="E178" s="41"/>
      <c r="F178" s="41"/>
      <c r="G178" s="41"/>
      <c r="H178" s="41"/>
      <c r="I178" s="41"/>
    </row>
    <row r="179" spans="2:9" hidden="1" x14ac:dyDescent="0.25">
      <c r="B179" s="41"/>
      <c r="C179" s="41"/>
      <c r="D179" s="41"/>
      <c r="E179" s="41"/>
      <c r="F179" s="41"/>
      <c r="G179" s="41"/>
      <c r="H179" s="41"/>
      <c r="I179" s="41"/>
    </row>
    <row r="180" spans="2:9" hidden="1" x14ac:dyDescent="0.25">
      <c r="B180" s="41"/>
      <c r="C180" s="41"/>
      <c r="D180" s="41"/>
      <c r="E180" s="41"/>
      <c r="F180" s="41"/>
      <c r="G180" s="41"/>
      <c r="H180" s="41"/>
      <c r="I180" s="41"/>
    </row>
    <row r="181" spans="2:9" hidden="1" x14ac:dyDescent="0.25">
      <c r="B181" s="41"/>
      <c r="C181" s="41"/>
      <c r="D181" s="41"/>
      <c r="E181" s="41"/>
      <c r="F181" s="41"/>
      <c r="G181" s="41"/>
      <c r="H181" s="41"/>
      <c r="I181" s="41"/>
    </row>
    <row r="182" spans="2:9" hidden="1" x14ac:dyDescent="0.25">
      <c r="B182" s="41"/>
      <c r="C182" s="41"/>
      <c r="D182" s="41"/>
      <c r="E182" s="41"/>
      <c r="F182" s="41"/>
      <c r="G182" s="41"/>
      <c r="H182" s="41"/>
      <c r="I182" s="41"/>
    </row>
    <row r="183" spans="2:9" hidden="1" x14ac:dyDescent="0.25">
      <c r="B183" s="41"/>
      <c r="C183" s="41"/>
      <c r="D183" s="41"/>
      <c r="E183" s="41"/>
      <c r="F183" s="41"/>
      <c r="G183" s="41"/>
      <c r="H183" s="41"/>
      <c r="I183" s="41"/>
    </row>
    <row r="184" spans="2:9" hidden="1" x14ac:dyDescent="0.25">
      <c r="B184" s="41"/>
      <c r="C184" s="41"/>
      <c r="D184" s="41"/>
      <c r="E184" s="41"/>
      <c r="F184" s="41"/>
      <c r="G184" s="41"/>
      <c r="H184" s="41"/>
      <c r="I184" s="41"/>
    </row>
    <row r="185" spans="2:9" hidden="1" x14ac:dyDescent="0.25">
      <c r="B185" s="41"/>
      <c r="C185" s="41"/>
      <c r="D185" s="41"/>
      <c r="E185" s="41"/>
      <c r="F185" s="41"/>
      <c r="G185" s="41"/>
      <c r="H185" s="41"/>
      <c r="I185" s="41"/>
    </row>
    <row r="186" spans="2:9" hidden="1" x14ac:dyDescent="0.25">
      <c r="B186" s="41"/>
      <c r="C186" s="41"/>
      <c r="D186" s="41"/>
      <c r="E186" s="41"/>
      <c r="F186" s="41"/>
      <c r="G186" s="41"/>
      <c r="H186" s="41"/>
      <c r="I186" s="41"/>
    </row>
    <row r="187" spans="2:9" hidden="1" x14ac:dyDescent="0.25">
      <c r="B187" s="41"/>
      <c r="C187" s="41"/>
      <c r="D187" s="41"/>
      <c r="E187" s="41"/>
      <c r="F187" s="41"/>
      <c r="G187" s="41"/>
      <c r="H187" s="41"/>
      <c r="I187" s="41"/>
    </row>
    <row r="188" spans="2:9" hidden="1" x14ac:dyDescent="0.25">
      <c r="B188" s="41"/>
      <c r="C188" s="41"/>
      <c r="D188" s="41"/>
      <c r="E188" s="41"/>
      <c r="F188" s="41"/>
      <c r="G188" s="41"/>
      <c r="H188" s="41"/>
      <c r="I188" s="41"/>
    </row>
    <row r="189" spans="2:9" hidden="1" x14ac:dyDescent="0.25">
      <c r="B189" s="41"/>
      <c r="C189" s="41"/>
      <c r="D189" s="41"/>
      <c r="E189" s="41"/>
      <c r="F189" s="41"/>
      <c r="G189" s="41"/>
      <c r="H189" s="41"/>
      <c r="I189" s="41"/>
    </row>
    <row r="190" spans="2:9" hidden="1" x14ac:dyDescent="0.25">
      <c r="B190" s="41"/>
      <c r="C190" s="41"/>
      <c r="D190" s="41"/>
      <c r="E190" s="41"/>
      <c r="F190" s="41"/>
      <c r="G190" s="41"/>
      <c r="H190" s="41"/>
      <c r="I190" s="41"/>
    </row>
    <row r="191" spans="2:9" hidden="1" x14ac:dyDescent="0.25">
      <c r="B191" s="41"/>
      <c r="C191" s="41"/>
      <c r="D191" s="41"/>
      <c r="E191" s="41"/>
      <c r="F191" s="41"/>
      <c r="G191" s="41"/>
      <c r="H191" s="41"/>
      <c r="I191" s="41"/>
    </row>
    <row r="192" spans="2:9" hidden="1" x14ac:dyDescent="0.25">
      <c r="B192" s="41"/>
      <c r="C192" s="41"/>
      <c r="D192" s="41"/>
      <c r="E192" s="41"/>
      <c r="F192" s="41"/>
      <c r="G192" s="41"/>
      <c r="H192" s="41"/>
      <c r="I192" s="41"/>
    </row>
    <row r="193" spans="2:9" hidden="1" x14ac:dyDescent="0.25">
      <c r="B193" s="41"/>
      <c r="C193" s="41"/>
      <c r="D193" s="41"/>
      <c r="E193" s="41"/>
      <c r="F193" s="41"/>
      <c r="G193" s="41"/>
      <c r="H193" s="41"/>
      <c r="I193" s="41"/>
    </row>
    <row r="194" spans="2:9" hidden="1" x14ac:dyDescent="0.25">
      <c r="B194" s="41"/>
      <c r="C194" s="41"/>
      <c r="D194" s="41"/>
      <c r="E194" s="41"/>
      <c r="F194" s="41"/>
      <c r="G194" s="41"/>
      <c r="H194" s="41"/>
      <c r="I194" s="41"/>
    </row>
    <row r="195" spans="2:9" hidden="1" x14ac:dyDescent="0.25">
      <c r="B195" s="41"/>
      <c r="C195" s="41"/>
      <c r="D195" s="41"/>
      <c r="E195" s="41"/>
      <c r="F195" s="41"/>
      <c r="G195" s="41"/>
      <c r="H195" s="41"/>
      <c r="I195" s="41"/>
    </row>
    <row r="196" spans="2:9" hidden="1" x14ac:dyDescent="0.25">
      <c r="B196" s="41"/>
      <c r="C196" s="41"/>
      <c r="D196" s="41"/>
      <c r="E196" s="41"/>
      <c r="F196" s="41"/>
      <c r="G196" s="41"/>
      <c r="H196" s="41"/>
      <c r="I196" s="41"/>
    </row>
    <row r="197" spans="2:9" hidden="1" x14ac:dyDescent="0.25">
      <c r="B197" s="41"/>
      <c r="C197" s="41"/>
      <c r="D197" s="41"/>
      <c r="E197" s="41"/>
      <c r="F197" s="41"/>
      <c r="G197" s="41"/>
      <c r="H197" s="41"/>
      <c r="I197" s="41"/>
    </row>
    <row r="198" spans="2:9" hidden="1" x14ac:dyDescent="0.25">
      <c r="B198" s="41"/>
      <c r="C198" s="41"/>
      <c r="D198" s="41"/>
      <c r="E198" s="41"/>
      <c r="F198" s="41"/>
      <c r="G198" s="41"/>
      <c r="H198" s="41"/>
      <c r="I198" s="41"/>
    </row>
    <row r="199" spans="2:9" hidden="1" x14ac:dyDescent="0.25">
      <c r="B199" s="41"/>
      <c r="C199" s="41"/>
      <c r="D199" s="41"/>
      <c r="E199" s="41"/>
      <c r="F199" s="41"/>
      <c r="G199" s="41"/>
      <c r="H199" s="41"/>
      <c r="I199" s="41"/>
    </row>
    <row r="200" spans="2:9" hidden="1" x14ac:dyDescent="0.25">
      <c r="B200" s="41"/>
      <c r="C200" s="41"/>
      <c r="D200" s="41"/>
      <c r="E200" s="41"/>
      <c r="F200" s="41"/>
      <c r="G200" s="41"/>
      <c r="H200" s="41"/>
      <c r="I200" s="41"/>
    </row>
    <row r="201" spans="2:9" hidden="1" x14ac:dyDescent="0.25">
      <c r="B201" s="41"/>
      <c r="C201" s="41"/>
      <c r="D201" s="41"/>
      <c r="E201" s="41"/>
      <c r="F201" s="41"/>
      <c r="G201" s="41"/>
      <c r="H201" s="41"/>
      <c r="I201" s="41"/>
    </row>
    <row r="202" spans="2:9" hidden="1" x14ac:dyDescent="0.25">
      <c r="B202" s="41"/>
      <c r="C202" s="41"/>
      <c r="D202" s="41"/>
      <c r="E202" s="41"/>
      <c r="F202" s="41"/>
      <c r="G202" s="41"/>
      <c r="H202" s="41"/>
      <c r="I202" s="41"/>
    </row>
    <row r="203" spans="2:9" hidden="1" x14ac:dyDescent="0.25">
      <c r="B203" s="41"/>
      <c r="C203" s="41"/>
      <c r="D203" s="41"/>
      <c r="E203" s="41"/>
      <c r="F203" s="41"/>
      <c r="G203" s="41"/>
      <c r="H203" s="41"/>
      <c r="I203" s="41"/>
    </row>
    <row r="204" spans="2:9" hidden="1" x14ac:dyDescent="0.25">
      <c r="B204" s="41"/>
      <c r="C204" s="41"/>
      <c r="D204" s="41"/>
      <c r="E204" s="41"/>
      <c r="F204" s="41"/>
      <c r="G204" s="41"/>
      <c r="H204" s="41"/>
      <c r="I204" s="41"/>
    </row>
    <row r="205" spans="2:9" hidden="1" x14ac:dyDescent="0.25">
      <c r="B205" s="41"/>
      <c r="C205" s="41"/>
      <c r="D205" s="41"/>
      <c r="E205" s="41"/>
      <c r="F205" s="41"/>
      <c r="G205" s="41"/>
      <c r="H205" s="41"/>
      <c r="I205" s="41"/>
    </row>
    <row r="206" spans="2:9" hidden="1" x14ac:dyDescent="0.25">
      <c r="B206" s="41"/>
      <c r="C206" s="41"/>
      <c r="D206" s="41"/>
      <c r="E206" s="41"/>
      <c r="F206" s="41"/>
      <c r="G206" s="41"/>
      <c r="H206" s="41"/>
      <c r="I206" s="41"/>
    </row>
    <row r="207" spans="2:9" hidden="1" x14ac:dyDescent="0.25">
      <c r="B207" s="41"/>
      <c r="C207" s="41"/>
      <c r="D207" s="41"/>
      <c r="E207" s="41"/>
      <c r="F207" s="41"/>
      <c r="G207" s="41"/>
      <c r="H207" s="41"/>
      <c r="I207" s="41"/>
    </row>
    <row r="208" spans="2:9" hidden="1" x14ac:dyDescent="0.25">
      <c r="B208" s="41"/>
      <c r="C208" s="41"/>
      <c r="D208" s="41"/>
      <c r="E208" s="41"/>
      <c r="F208" s="41"/>
      <c r="G208" s="41"/>
      <c r="H208" s="41"/>
      <c r="I208" s="41"/>
    </row>
    <row r="209" spans="2:9" hidden="1" x14ac:dyDescent="0.25">
      <c r="B209" s="41"/>
      <c r="C209" s="41"/>
      <c r="D209" s="41"/>
      <c r="E209" s="41"/>
      <c r="F209" s="41"/>
      <c r="G209" s="41"/>
      <c r="H209" s="41"/>
      <c r="I209" s="41"/>
    </row>
    <row r="210" spans="2:9" hidden="1" x14ac:dyDescent="0.25">
      <c r="B210" s="41"/>
      <c r="C210" s="41"/>
      <c r="D210" s="41"/>
      <c r="E210" s="41"/>
      <c r="F210" s="41"/>
      <c r="G210" s="41"/>
      <c r="H210" s="41"/>
      <c r="I210" s="41"/>
    </row>
    <row r="211" spans="2:9" hidden="1" x14ac:dyDescent="0.25">
      <c r="B211" s="41"/>
      <c r="C211" s="41"/>
      <c r="D211" s="41"/>
      <c r="E211" s="41"/>
      <c r="F211" s="41"/>
      <c r="G211" s="41"/>
      <c r="H211" s="41"/>
      <c r="I211" s="41"/>
    </row>
    <row r="212" spans="2:9" hidden="1" x14ac:dyDescent="0.25">
      <c r="B212" s="41"/>
      <c r="C212" s="41"/>
      <c r="D212" s="41"/>
      <c r="E212" s="41"/>
      <c r="F212" s="41"/>
      <c r="G212" s="41"/>
      <c r="H212" s="41"/>
      <c r="I212" s="41"/>
    </row>
    <row r="213" spans="2:9" hidden="1" x14ac:dyDescent="0.25">
      <c r="B213" s="41"/>
      <c r="C213" s="41"/>
      <c r="D213" s="41"/>
      <c r="E213" s="41"/>
      <c r="F213" s="41"/>
      <c r="G213" s="41"/>
      <c r="H213" s="41"/>
      <c r="I213" s="41"/>
    </row>
    <row r="214" spans="2:9" hidden="1" x14ac:dyDescent="0.25">
      <c r="B214" s="41"/>
      <c r="C214" s="41"/>
      <c r="D214" s="41"/>
      <c r="E214" s="41"/>
      <c r="F214" s="41"/>
      <c r="G214" s="41"/>
      <c r="H214" s="41"/>
      <c r="I214" s="41"/>
    </row>
    <row r="215" spans="2:9" hidden="1" x14ac:dyDescent="0.25">
      <c r="B215" s="41"/>
      <c r="C215" s="41"/>
      <c r="D215" s="41"/>
      <c r="E215" s="41"/>
      <c r="F215" s="41"/>
      <c r="G215" s="41"/>
      <c r="H215" s="41"/>
      <c r="I215" s="41"/>
    </row>
    <row r="216" spans="2:9" hidden="1" x14ac:dyDescent="0.25">
      <c r="B216" s="41"/>
      <c r="C216" s="41"/>
      <c r="D216" s="41"/>
      <c r="E216" s="41"/>
      <c r="F216" s="41"/>
      <c r="G216" s="41"/>
      <c r="H216" s="41"/>
      <c r="I216" s="41"/>
    </row>
    <row r="217" spans="2:9" hidden="1" x14ac:dyDescent="0.25">
      <c r="B217" s="41"/>
      <c r="C217" s="41"/>
      <c r="D217" s="41"/>
      <c r="E217" s="41"/>
      <c r="F217" s="41"/>
      <c r="G217" s="41"/>
      <c r="H217" s="41"/>
      <c r="I217" s="41"/>
    </row>
    <row r="218" spans="2:9" hidden="1" x14ac:dyDescent="0.25">
      <c r="B218" s="41"/>
      <c r="C218" s="41"/>
      <c r="D218" s="41"/>
      <c r="E218" s="41"/>
      <c r="F218" s="41"/>
      <c r="G218" s="41"/>
      <c r="H218" s="41"/>
      <c r="I218" s="41"/>
    </row>
    <row r="219" spans="2:9" hidden="1" x14ac:dyDescent="0.25">
      <c r="B219" s="41"/>
      <c r="C219" s="41"/>
      <c r="D219" s="41"/>
      <c r="E219" s="41"/>
      <c r="F219" s="41"/>
      <c r="G219" s="41"/>
      <c r="H219" s="41"/>
      <c r="I219" s="41"/>
    </row>
    <row r="220" spans="2:9" hidden="1" x14ac:dyDescent="0.25">
      <c r="B220" s="41"/>
      <c r="C220" s="41"/>
      <c r="D220" s="41"/>
      <c r="E220" s="41"/>
      <c r="F220" s="41"/>
      <c r="G220" s="41"/>
      <c r="H220" s="41"/>
      <c r="I220" s="41"/>
    </row>
    <row r="221" spans="2:9" hidden="1" x14ac:dyDescent="0.25">
      <c r="B221" s="41"/>
      <c r="C221" s="41"/>
      <c r="D221" s="41"/>
      <c r="E221" s="41"/>
      <c r="F221" s="41"/>
      <c r="G221" s="41"/>
      <c r="H221" s="41"/>
      <c r="I221" s="41"/>
    </row>
    <row r="222" spans="2:9" hidden="1" x14ac:dyDescent="0.25">
      <c r="B222" s="41"/>
      <c r="C222" s="41"/>
      <c r="D222" s="41"/>
      <c r="E222" s="41"/>
      <c r="F222" s="41"/>
      <c r="G222" s="41"/>
      <c r="H222" s="41"/>
      <c r="I222" s="41"/>
    </row>
    <row r="223" spans="2:9" hidden="1" x14ac:dyDescent="0.25">
      <c r="B223" s="41"/>
      <c r="C223" s="41"/>
      <c r="D223" s="41"/>
      <c r="E223" s="41"/>
      <c r="F223" s="41"/>
      <c r="G223" s="41"/>
      <c r="H223" s="41"/>
      <c r="I223" s="41"/>
    </row>
    <row r="224" spans="2:9" hidden="1" x14ac:dyDescent="0.25">
      <c r="B224" s="41"/>
      <c r="C224" s="41"/>
      <c r="D224" s="41"/>
      <c r="E224" s="41"/>
      <c r="F224" s="41"/>
      <c r="G224" s="41"/>
      <c r="H224" s="41"/>
      <c r="I224" s="41"/>
    </row>
    <row r="225" spans="2:9" hidden="1" x14ac:dyDescent="0.25">
      <c r="B225" s="41"/>
      <c r="C225" s="41"/>
      <c r="D225" s="41"/>
      <c r="E225" s="41"/>
      <c r="F225" s="41"/>
      <c r="G225" s="41"/>
      <c r="H225" s="41"/>
      <c r="I225" s="41"/>
    </row>
    <row r="226" spans="2:9" hidden="1" x14ac:dyDescent="0.25">
      <c r="B226" s="41"/>
      <c r="C226" s="41"/>
      <c r="D226" s="41"/>
      <c r="E226" s="41"/>
      <c r="F226" s="41"/>
      <c r="G226" s="41"/>
      <c r="H226" s="41"/>
      <c r="I226" s="41"/>
    </row>
    <row r="227" spans="2:9" hidden="1" x14ac:dyDescent="0.25">
      <c r="B227" s="41"/>
      <c r="C227" s="41"/>
      <c r="D227" s="41"/>
      <c r="E227" s="41"/>
      <c r="F227" s="41"/>
      <c r="G227" s="41"/>
      <c r="H227" s="41"/>
      <c r="I227" s="41"/>
    </row>
    <row r="228" spans="2:9" hidden="1" x14ac:dyDescent="0.25">
      <c r="B228" s="41"/>
      <c r="C228" s="41"/>
      <c r="D228" s="41"/>
      <c r="E228" s="41"/>
      <c r="F228" s="41"/>
      <c r="G228" s="41"/>
      <c r="H228" s="41"/>
      <c r="I228" s="41"/>
    </row>
    <row r="229" spans="2:9" hidden="1" x14ac:dyDescent="0.25">
      <c r="B229" s="41"/>
      <c r="C229" s="41"/>
      <c r="D229" s="41"/>
      <c r="E229" s="41"/>
      <c r="F229" s="41"/>
      <c r="G229" s="41"/>
      <c r="H229" s="41"/>
      <c r="I229" s="41"/>
    </row>
    <row r="230" spans="2:9" hidden="1" x14ac:dyDescent="0.25">
      <c r="B230" s="41"/>
      <c r="C230" s="41"/>
      <c r="D230" s="41"/>
      <c r="E230" s="41"/>
      <c r="F230" s="41"/>
      <c r="G230" s="41"/>
      <c r="H230" s="41"/>
      <c r="I230" s="41"/>
    </row>
    <row r="231" spans="2:9" hidden="1" x14ac:dyDescent="0.25">
      <c r="B231" s="41"/>
      <c r="C231" s="41"/>
      <c r="D231" s="41"/>
      <c r="E231" s="41"/>
      <c r="F231" s="41"/>
      <c r="G231" s="41"/>
      <c r="H231" s="41"/>
      <c r="I231" s="41"/>
    </row>
    <row r="232" spans="2:9" hidden="1" x14ac:dyDescent="0.25">
      <c r="B232" s="41"/>
      <c r="C232" s="41"/>
      <c r="D232" s="41"/>
      <c r="E232" s="41"/>
      <c r="F232" s="41"/>
      <c r="G232" s="41"/>
      <c r="H232" s="41"/>
      <c r="I232" s="41"/>
    </row>
    <row r="233" spans="2:9" hidden="1" x14ac:dyDescent="0.25">
      <c r="B233" s="41"/>
      <c r="C233" s="41"/>
      <c r="D233" s="41"/>
      <c r="E233" s="41"/>
      <c r="F233" s="41"/>
      <c r="G233" s="41"/>
      <c r="H233" s="41"/>
      <c r="I233" s="41"/>
    </row>
    <row r="234" spans="2:9" hidden="1" x14ac:dyDescent="0.25">
      <c r="B234" s="41"/>
      <c r="C234" s="41"/>
      <c r="D234" s="41"/>
      <c r="E234" s="41"/>
      <c r="F234" s="41"/>
      <c r="G234" s="41"/>
      <c r="H234" s="41"/>
      <c r="I234" s="41"/>
    </row>
    <row r="235" spans="2:9" hidden="1" x14ac:dyDescent="0.25">
      <c r="B235" s="41"/>
      <c r="C235" s="41"/>
      <c r="D235" s="41"/>
      <c r="E235" s="41"/>
      <c r="F235" s="41"/>
      <c r="G235" s="41"/>
      <c r="H235" s="41"/>
      <c r="I235" s="41"/>
    </row>
    <row r="236" spans="2:9" hidden="1" x14ac:dyDescent="0.25">
      <c r="B236" s="41"/>
      <c r="C236" s="41"/>
      <c r="D236" s="41"/>
      <c r="E236" s="41"/>
      <c r="F236" s="41"/>
      <c r="G236" s="41"/>
      <c r="H236" s="41"/>
      <c r="I236" s="41"/>
    </row>
    <row r="237" spans="2:9" hidden="1" x14ac:dyDescent="0.25">
      <c r="B237" s="41"/>
      <c r="C237" s="41"/>
      <c r="D237" s="41"/>
      <c r="E237" s="41"/>
      <c r="F237" s="41"/>
      <c r="G237" s="41"/>
      <c r="H237" s="41"/>
      <c r="I237" s="41"/>
    </row>
    <row r="238" spans="2:9" hidden="1" x14ac:dyDescent="0.25">
      <c r="B238" s="41"/>
      <c r="C238" s="41"/>
      <c r="D238" s="41"/>
      <c r="E238" s="41"/>
      <c r="F238" s="41"/>
      <c r="G238" s="41"/>
      <c r="H238" s="41"/>
      <c r="I238" s="41"/>
    </row>
    <row r="239" spans="2:9" hidden="1" x14ac:dyDescent="0.25">
      <c r="B239" s="41"/>
      <c r="C239" s="41"/>
      <c r="D239" s="41"/>
      <c r="E239" s="41"/>
      <c r="F239" s="41"/>
      <c r="G239" s="41"/>
      <c r="H239" s="41"/>
      <c r="I239" s="41"/>
    </row>
    <row r="240" spans="2:9" hidden="1" x14ac:dyDescent="0.25">
      <c r="B240" s="41"/>
      <c r="C240" s="41"/>
      <c r="D240" s="41"/>
      <c r="E240" s="41"/>
      <c r="F240" s="41"/>
      <c r="G240" s="41"/>
      <c r="H240" s="41"/>
      <c r="I240" s="41"/>
    </row>
    <row r="241" spans="2:9" hidden="1" x14ac:dyDescent="0.25">
      <c r="B241" s="41"/>
      <c r="C241" s="41"/>
      <c r="D241" s="41"/>
      <c r="E241" s="41"/>
      <c r="F241" s="41"/>
      <c r="G241" s="41"/>
      <c r="H241" s="41"/>
      <c r="I241" s="41"/>
    </row>
    <row r="242" spans="2:9" hidden="1" x14ac:dyDescent="0.25">
      <c r="B242" s="41"/>
      <c r="C242" s="41"/>
      <c r="D242" s="41"/>
      <c r="E242" s="41"/>
      <c r="F242" s="41"/>
      <c r="G242" s="41"/>
      <c r="H242" s="41"/>
      <c r="I242" s="41"/>
    </row>
    <row r="243" spans="2:9" hidden="1" x14ac:dyDescent="0.25">
      <c r="B243" s="41"/>
      <c r="C243" s="41"/>
      <c r="D243" s="41"/>
      <c r="E243" s="41"/>
      <c r="F243" s="41"/>
      <c r="G243" s="41"/>
      <c r="H243" s="41"/>
      <c r="I243" s="41"/>
    </row>
    <row r="244" spans="2:9" hidden="1" x14ac:dyDescent="0.25">
      <c r="B244" s="41"/>
      <c r="C244" s="41"/>
      <c r="D244" s="41"/>
      <c r="E244" s="41"/>
      <c r="F244" s="41"/>
      <c r="G244" s="41"/>
      <c r="H244" s="41"/>
      <c r="I244" s="41"/>
    </row>
    <row r="245" spans="2:9" hidden="1" x14ac:dyDescent="0.25">
      <c r="B245" s="41"/>
      <c r="C245" s="41"/>
      <c r="D245" s="41"/>
      <c r="E245" s="41"/>
      <c r="F245" s="41"/>
      <c r="G245" s="41"/>
      <c r="H245" s="41"/>
      <c r="I245" s="41"/>
    </row>
    <row r="246" spans="2:9" hidden="1" x14ac:dyDescent="0.25">
      <c r="B246" s="41"/>
      <c r="C246" s="41"/>
      <c r="D246" s="41"/>
      <c r="E246" s="41"/>
      <c r="F246" s="41"/>
      <c r="G246" s="41"/>
      <c r="H246" s="41"/>
      <c r="I246" s="41"/>
    </row>
    <row r="247" spans="2:9" hidden="1" x14ac:dyDescent="0.25">
      <c r="B247" s="41"/>
      <c r="C247" s="41"/>
      <c r="D247" s="41"/>
      <c r="E247" s="41"/>
      <c r="F247" s="41"/>
      <c r="G247" s="41"/>
      <c r="H247" s="41"/>
      <c r="I247" s="41"/>
    </row>
    <row r="248" spans="2:9" hidden="1" x14ac:dyDescent="0.25">
      <c r="B248" s="41"/>
      <c r="C248" s="41"/>
      <c r="D248" s="41"/>
      <c r="E248" s="41"/>
      <c r="F248" s="41"/>
      <c r="G248" s="41"/>
      <c r="H248" s="41"/>
      <c r="I248" s="41"/>
    </row>
    <row r="249" spans="2:9" hidden="1" x14ac:dyDescent="0.25">
      <c r="B249" s="41"/>
      <c r="C249" s="41"/>
      <c r="D249" s="41"/>
      <c r="E249" s="41"/>
      <c r="F249" s="41"/>
      <c r="G249" s="41"/>
      <c r="H249" s="41"/>
      <c r="I249" s="41"/>
    </row>
    <row r="250" spans="2:9" hidden="1" x14ac:dyDescent="0.25">
      <c r="B250" s="41"/>
      <c r="C250" s="41"/>
      <c r="D250" s="41"/>
      <c r="E250" s="41"/>
      <c r="F250" s="41"/>
      <c r="G250" s="41"/>
      <c r="H250" s="41"/>
      <c r="I250" s="41"/>
    </row>
    <row r="251" spans="2:9" hidden="1" x14ac:dyDescent="0.25">
      <c r="B251" s="41"/>
      <c r="C251" s="41"/>
      <c r="D251" s="41"/>
      <c r="E251" s="41"/>
      <c r="F251" s="41"/>
      <c r="G251" s="41"/>
      <c r="H251" s="41"/>
      <c r="I251" s="41"/>
    </row>
    <row r="252" spans="2:9" hidden="1" x14ac:dyDescent="0.25">
      <c r="B252" s="41"/>
      <c r="C252" s="41"/>
      <c r="D252" s="41"/>
      <c r="E252" s="41"/>
      <c r="F252" s="41"/>
      <c r="G252" s="41"/>
      <c r="H252" s="41"/>
      <c r="I252" s="41"/>
    </row>
    <row r="253" spans="2:9" hidden="1" x14ac:dyDescent="0.25">
      <c r="B253" s="41"/>
      <c r="C253" s="41"/>
      <c r="D253" s="41"/>
      <c r="E253" s="41"/>
      <c r="F253" s="41"/>
      <c r="G253" s="41"/>
      <c r="H253" s="41"/>
      <c r="I253" s="41"/>
    </row>
    <row r="254" spans="2:9" hidden="1" x14ac:dyDescent="0.25">
      <c r="B254" s="41"/>
      <c r="C254" s="41"/>
      <c r="D254" s="41"/>
      <c r="E254" s="41"/>
      <c r="F254" s="41"/>
      <c r="G254" s="41"/>
      <c r="H254" s="41"/>
      <c r="I254" s="41"/>
    </row>
    <row r="255" spans="2:9" hidden="1" x14ac:dyDescent="0.25">
      <c r="B255" s="41"/>
      <c r="C255" s="41"/>
      <c r="D255" s="41"/>
      <c r="E255" s="41"/>
      <c r="F255" s="41"/>
      <c r="G255" s="41"/>
      <c r="H255" s="41"/>
      <c r="I255" s="41"/>
    </row>
    <row r="256" spans="2:9" hidden="1" x14ac:dyDescent="0.25">
      <c r="B256" s="41"/>
      <c r="C256" s="41"/>
      <c r="D256" s="41"/>
      <c r="E256" s="41"/>
      <c r="F256" s="41"/>
      <c r="G256" s="41"/>
      <c r="H256" s="41"/>
      <c r="I256" s="41"/>
    </row>
    <row r="257" spans="2:9" hidden="1" x14ac:dyDescent="0.25">
      <c r="B257" s="41"/>
      <c r="C257" s="41"/>
      <c r="D257" s="41"/>
      <c r="E257" s="41"/>
      <c r="F257" s="41"/>
      <c r="G257" s="41"/>
      <c r="H257" s="41"/>
      <c r="I257" s="41"/>
    </row>
    <row r="258" spans="2:9" hidden="1" x14ac:dyDescent="0.25">
      <c r="B258" s="41"/>
      <c r="C258" s="41"/>
      <c r="D258" s="41"/>
      <c r="E258" s="41"/>
      <c r="F258" s="41"/>
      <c r="G258" s="41"/>
      <c r="H258" s="41"/>
      <c r="I258" s="41"/>
    </row>
    <row r="259" spans="2:9" hidden="1" x14ac:dyDescent="0.25">
      <c r="B259" s="41"/>
      <c r="C259" s="41"/>
      <c r="D259" s="41"/>
      <c r="E259" s="41"/>
      <c r="F259" s="41"/>
      <c r="G259" s="41"/>
      <c r="H259" s="41"/>
      <c r="I259" s="41"/>
    </row>
    <row r="260" spans="2:9" hidden="1" x14ac:dyDescent="0.25">
      <c r="B260" s="41"/>
      <c r="C260" s="41"/>
      <c r="D260" s="41"/>
      <c r="E260" s="41"/>
      <c r="F260" s="41"/>
      <c r="G260" s="41"/>
      <c r="H260" s="41"/>
      <c r="I260" s="41"/>
    </row>
    <row r="261" spans="2:9" hidden="1" x14ac:dyDescent="0.25">
      <c r="B261" s="41"/>
      <c r="C261" s="41"/>
      <c r="D261" s="41"/>
      <c r="E261" s="41"/>
      <c r="F261" s="41"/>
      <c r="G261" s="41"/>
      <c r="H261" s="41"/>
      <c r="I261" s="41"/>
    </row>
    <row r="262" spans="2:9" hidden="1" x14ac:dyDescent="0.25">
      <c r="B262" s="41"/>
      <c r="C262" s="41"/>
      <c r="D262" s="41"/>
      <c r="E262" s="41"/>
      <c r="F262" s="41"/>
      <c r="G262" s="41"/>
      <c r="H262" s="41"/>
      <c r="I262" s="41"/>
    </row>
    <row r="263" spans="2:9" hidden="1" x14ac:dyDescent="0.25">
      <c r="B263" s="41"/>
      <c r="C263" s="41"/>
      <c r="D263" s="41"/>
      <c r="E263" s="41"/>
      <c r="F263" s="41"/>
      <c r="G263" s="41"/>
      <c r="H263" s="41"/>
      <c r="I263" s="41"/>
    </row>
    <row r="264" spans="2:9" hidden="1" x14ac:dyDescent="0.25">
      <c r="B264" s="41"/>
      <c r="C264" s="41"/>
      <c r="D264" s="41"/>
      <c r="E264" s="41"/>
      <c r="F264" s="41"/>
      <c r="G264" s="41"/>
      <c r="H264" s="41"/>
      <c r="I264" s="41"/>
    </row>
    <row r="265" spans="2:9" hidden="1" x14ac:dyDescent="0.25">
      <c r="B265" s="41"/>
      <c r="C265" s="41"/>
      <c r="D265" s="41"/>
      <c r="E265" s="41"/>
      <c r="F265" s="41"/>
      <c r="G265" s="41"/>
      <c r="H265" s="41"/>
      <c r="I265" s="41"/>
    </row>
    <row r="266" spans="2:9" hidden="1" x14ac:dyDescent="0.25">
      <c r="B266" s="41"/>
      <c r="C266" s="41"/>
      <c r="D266" s="41"/>
      <c r="E266" s="41"/>
      <c r="F266" s="41"/>
      <c r="G266" s="41"/>
      <c r="H266" s="41"/>
      <c r="I266" s="41"/>
    </row>
    <row r="267" spans="2:9" hidden="1" x14ac:dyDescent="0.25">
      <c r="B267" s="41"/>
      <c r="C267" s="41"/>
      <c r="D267" s="41"/>
      <c r="E267" s="41"/>
      <c r="F267" s="41"/>
      <c r="G267" s="41"/>
      <c r="H267" s="41"/>
      <c r="I267" s="41"/>
    </row>
    <row r="268" spans="2:9" hidden="1" x14ac:dyDescent="0.25">
      <c r="B268" s="41"/>
      <c r="C268" s="41"/>
      <c r="D268" s="41"/>
      <c r="E268" s="41"/>
      <c r="F268" s="41"/>
      <c r="G268" s="41"/>
      <c r="H268" s="41"/>
      <c r="I268" s="41"/>
    </row>
    <row r="269" spans="2:9" hidden="1" x14ac:dyDescent="0.25">
      <c r="B269" s="41"/>
      <c r="C269" s="41"/>
      <c r="D269" s="41"/>
      <c r="E269" s="41"/>
      <c r="F269" s="41"/>
      <c r="G269" s="41"/>
      <c r="H269" s="41"/>
      <c r="I269" s="41"/>
    </row>
    <row r="270" spans="2:9" hidden="1" x14ac:dyDescent="0.25">
      <c r="B270" s="41"/>
      <c r="C270" s="41"/>
      <c r="D270" s="41"/>
      <c r="E270" s="41"/>
      <c r="F270" s="41"/>
      <c r="G270" s="41"/>
      <c r="H270" s="41"/>
      <c r="I270" s="41"/>
    </row>
    <row r="271" spans="2:9" hidden="1" x14ac:dyDescent="0.25">
      <c r="B271" s="41"/>
      <c r="C271" s="41"/>
      <c r="D271" s="41"/>
      <c r="E271" s="41"/>
      <c r="F271" s="41"/>
      <c r="G271" s="41"/>
      <c r="H271" s="41"/>
      <c r="I271" s="41"/>
    </row>
    <row r="272" spans="2:9" hidden="1" x14ac:dyDescent="0.25">
      <c r="B272" s="41"/>
      <c r="C272" s="41"/>
      <c r="D272" s="41"/>
      <c r="E272" s="41"/>
      <c r="F272" s="41"/>
      <c r="G272" s="41"/>
      <c r="H272" s="41"/>
      <c r="I272" s="41"/>
    </row>
    <row r="273" spans="2:9" hidden="1" x14ac:dyDescent="0.25">
      <c r="B273" s="41"/>
      <c r="C273" s="41"/>
      <c r="D273" s="41"/>
      <c r="E273" s="41"/>
      <c r="F273" s="41"/>
      <c r="G273" s="41"/>
      <c r="H273" s="41"/>
      <c r="I273" s="41"/>
    </row>
    <row r="274" spans="2:9" hidden="1" x14ac:dyDescent="0.25">
      <c r="B274" s="41"/>
      <c r="C274" s="41"/>
      <c r="D274" s="41"/>
      <c r="E274" s="41"/>
      <c r="F274" s="41"/>
      <c r="G274" s="41"/>
      <c r="H274" s="41"/>
      <c r="I274" s="41"/>
    </row>
    <row r="275" spans="2:9" hidden="1" x14ac:dyDescent="0.25">
      <c r="B275" s="41"/>
      <c r="C275" s="41"/>
      <c r="D275" s="41"/>
      <c r="E275" s="41"/>
      <c r="F275" s="41"/>
      <c r="G275" s="41"/>
      <c r="H275" s="41"/>
      <c r="I275" s="41"/>
    </row>
    <row r="276" spans="2:9" hidden="1" x14ac:dyDescent="0.25">
      <c r="B276" s="41"/>
      <c r="C276" s="41"/>
      <c r="D276" s="41"/>
      <c r="E276" s="41"/>
      <c r="F276" s="41"/>
      <c r="G276" s="41"/>
      <c r="H276" s="41"/>
      <c r="I276" s="41"/>
    </row>
    <row r="277" spans="2:9" hidden="1" x14ac:dyDescent="0.25">
      <c r="B277" s="41"/>
      <c r="C277" s="41"/>
      <c r="D277" s="41"/>
      <c r="E277" s="41"/>
      <c r="F277" s="41"/>
      <c r="G277" s="41"/>
      <c r="H277" s="41"/>
      <c r="I277" s="41"/>
    </row>
    <row r="278" spans="2:9" hidden="1" x14ac:dyDescent="0.25">
      <c r="B278" s="41"/>
      <c r="C278" s="41"/>
      <c r="D278" s="41"/>
      <c r="E278" s="41"/>
      <c r="F278" s="41"/>
      <c r="G278" s="41"/>
      <c r="H278" s="41"/>
      <c r="I278" s="41"/>
    </row>
    <row r="279" spans="2:9" hidden="1" x14ac:dyDescent="0.25">
      <c r="B279" s="41"/>
      <c r="C279" s="41"/>
      <c r="D279" s="41"/>
      <c r="E279" s="41"/>
      <c r="F279" s="41"/>
      <c r="G279" s="41"/>
      <c r="H279" s="41"/>
      <c r="I279" s="41"/>
    </row>
    <row r="280" spans="2:9" hidden="1" x14ac:dyDescent="0.25">
      <c r="B280" s="41"/>
      <c r="C280" s="41"/>
      <c r="D280" s="41"/>
      <c r="E280" s="41"/>
      <c r="F280" s="41"/>
      <c r="G280" s="41"/>
      <c r="H280" s="41"/>
      <c r="I280" s="41"/>
    </row>
    <row r="281" spans="2:9" hidden="1" x14ac:dyDescent="0.25">
      <c r="B281" s="41"/>
      <c r="C281" s="41"/>
      <c r="D281" s="41"/>
      <c r="E281" s="41"/>
      <c r="F281" s="41"/>
      <c r="G281" s="41"/>
      <c r="H281" s="41"/>
      <c r="I281" s="41"/>
    </row>
    <row r="282" spans="2:9" hidden="1" x14ac:dyDescent="0.25">
      <c r="B282" s="41"/>
      <c r="C282" s="41"/>
      <c r="D282" s="41"/>
      <c r="E282" s="41"/>
      <c r="F282" s="41"/>
      <c r="G282" s="41"/>
      <c r="H282" s="41"/>
      <c r="I282" s="41"/>
    </row>
    <row r="283" spans="2:9" hidden="1" x14ac:dyDescent="0.25">
      <c r="B283" s="41"/>
      <c r="C283" s="41"/>
      <c r="D283" s="41"/>
      <c r="E283" s="41"/>
      <c r="F283" s="41"/>
      <c r="G283" s="41"/>
      <c r="H283" s="41"/>
      <c r="I283" s="41"/>
    </row>
    <row r="284" spans="2:9" hidden="1" x14ac:dyDescent="0.25">
      <c r="B284" s="41"/>
      <c r="C284" s="41"/>
      <c r="D284" s="41"/>
      <c r="E284" s="41"/>
      <c r="F284" s="41"/>
      <c r="G284" s="41"/>
      <c r="H284" s="41"/>
      <c r="I284" s="41"/>
    </row>
    <row r="285" spans="2:9" hidden="1" x14ac:dyDescent="0.25">
      <c r="B285" s="41"/>
      <c r="C285" s="41"/>
      <c r="D285" s="41"/>
      <c r="E285" s="41"/>
      <c r="F285" s="41"/>
      <c r="G285" s="41"/>
      <c r="H285" s="41"/>
      <c r="I285" s="41"/>
    </row>
    <row r="286" spans="2:9" hidden="1" x14ac:dyDescent="0.25">
      <c r="B286" s="41"/>
      <c r="C286" s="41"/>
      <c r="D286" s="41"/>
      <c r="E286" s="41"/>
      <c r="F286" s="41"/>
      <c r="G286" s="41"/>
      <c r="H286" s="41"/>
      <c r="I286" s="41"/>
    </row>
    <row r="287" spans="2:9" hidden="1" x14ac:dyDescent="0.25">
      <c r="B287" s="41"/>
      <c r="C287" s="41"/>
      <c r="D287" s="41"/>
      <c r="E287" s="41"/>
      <c r="F287" s="41"/>
      <c r="G287" s="41"/>
      <c r="H287" s="41"/>
      <c r="I287" s="41"/>
    </row>
    <row r="288" spans="2:9" hidden="1" x14ac:dyDescent="0.25">
      <c r="B288" s="41"/>
      <c r="C288" s="41"/>
      <c r="D288" s="41"/>
      <c r="E288" s="41"/>
      <c r="F288" s="41"/>
      <c r="G288" s="41"/>
      <c r="H288" s="41"/>
      <c r="I288" s="41"/>
    </row>
    <row r="289" spans="2:9" hidden="1" x14ac:dyDescent="0.25">
      <c r="B289" s="41"/>
      <c r="C289" s="41"/>
      <c r="D289" s="41"/>
      <c r="E289" s="41"/>
      <c r="F289" s="41"/>
      <c r="G289" s="41"/>
      <c r="H289" s="41"/>
      <c r="I289" s="41"/>
    </row>
    <row r="290" spans="2:9" hidden="1" x14ac:dyDescent="0.25">
      <c r="B290" s="41"/>
      <c r="C290" s="41"/>
      <c r="D290" s="41"/>
      <c r="E290" s="41"/>
      <c r="F290" s="41"/>
      <c r="G290" s="41"/>
      <c r="H290" s="41"/>
      <c r="I290" s="41"/>
    </row>
    <row r="291" spans="2:9" hidden="1" x14ac:dyDescent="0.25">
      <c r="B291" s="41"/>
      <c r="C291" s="41"/>
      <c r="D291" s="41"/>
      <c r="E291" s="41"/>
      <c r="F291" s="41"/>
      <c r="G291" s="41"/>
      <c r="H291" s="41"/>
      <c r="I291" s="41"/>
    </row>
    <row r="292" spans="2:9" hidden="1" x14ac:dyDescent="0.25">
      <c r="B292" s="41"/>
      <c r="C292" s="41"/>
      <c r="D292" s="41"/>
      <c r="E292" s="41"/>
      <c r="F292" s="41"/>
      <c r="G292" s="41"/>
      <c r="H292" s="41"/>
      <c r="I292" s="41"/>
    </row>
    <row r="293" spans="2:9" hidden="1" x14ac:dyDescent="0.25">
      <c r="B293" s="41"/>
      <c r="C293" s="41"/>
      <c r="D293" s="41"/>
      <c r="E293" s="41"/>
      <c r="F293" s="41"/>
      <c r="G293" s="41"/>
      <c r="H293" s="41"/>
      <c r="I293" s="41"/>
    </row>
    <row r="294" spans="2:9" hidden="1" x14ac:dyDescent="0.25">
      <c r="B294" s="41"/>
      <c r="C294" s="41"/>
      <c r="D294" s="41"/>
      <c r="E294" s="41"/>
      <c r="F294" s="41"/>
      <c r="G294" s="41"/>
      <c r="H294" s="41"/>
      <c r="I294" s="41"/>
    </row>
    <row r="295" spans="2:9" hidden="1" x14ac:dyDescent="0.25">
      <c r="B295" s="41"/>
      <c r="C295" s="41"/>
      <c r="D295" s="41"/>
      <c r="E295" s="41"/>
      <c r="F295" s="41"/>
      <c r="G295" s="41"/>
      <c r="H295" s="41"/>
      <c r="I295" s="41"/>
    </row>
    <row r="296" spans="2:9" hidden="1" x14ac:dyDescent="0.25">
      <c r="B296" s="41"/>
      <c r="C296" s="41"/>
      <c r="D296" s="41"/>
      <c r="E296" s="41"/>
      <c r="F296" s="41"/>
      <c r="G296" s="41"/>
      <c r="H296" s="41"/>
      <c r="I296" s="41"/>
    </row>
    <row r="297" spans="2:9" hidden="1" x14ac:dyDescent="0.25">
      <c r="B297" s="41"/>
      <c r="C297" s="41"/>
      <c r="D297" s="41"/>
      <c r="E297" s="41"/>
      <c r="F297" s="41"/>
      <c r="G297" s="41"/>
      <c r="H297" s="41"/>
      <c r="I297" s="41"/>
    </row>
    <row r="298" spans="2:9" hidden="1" x14ac:dyDescent="0.25">
      <c r="B298" s="41"/>
      <c r="C298" s="41"/>
      <c r="D298" s="41"/>
      <c r="E298" s="41"/>
      <c r="F298" s="41"/>
      <c r="G298" s="41"/>
      <c r="H298" s="41"/>
      <c r="I298" s="41"/>
    </row>
    <row r="299" spans="2:9" hidden="1" x14ac:dyDescent="0.25">
      <c r="B299" s="41"/>
      <c r="C299" s="41"/>
      <c r="D299" s="41"/>
      <c r="E299" s="41"/>
      <c r="F299" s="41"/>
      <c r="G299" s="41"/>
      <c r="H299" s="41"/>
      <c r="I299" s="41"/>
    </row>
    <row r="300" spans="2:9" hidden="1" x14ac:dyDescent="0.25">
      <c r="B300" s="41"/>
      <c r="C300" s="41"/>
      <c r="D300" s="41"/>
      <c r="E300" s="41"/>
      <c r="F300" s="41"/>
      <c r="G300" s="41"/>
      <c r="H300" s="41"/>
      <c r="I300" s="41"/>
    </row>
    <row r="301" spans="2:9" hidden="1" x14ac:dyDescent="0.25">
      <c r="B301" s="41"/>
      <c r="C301" s="41"/>
      <c r="D301" s="41"/>
      <c r="E301" s="41"/>
      <c r="F301" s="41"/>
      <c r="G301" s="41"/>
      <c r="H301" s="41"/>
      <c r="I301" s="41"/>
    </row>
    <row r="302" spans="2:9" hidden="1" x14ac:dyDescent="0.25">
      <c r="B302" s="41"/>
      <c r="C302" s="41"/>
      <c r="D302" s="41"/>
      <c r="E302" s="41"/>
      <c r="F302" s="41"/>
      <c r="G302" s="41"/>
      <c r="H302" s="41"/>
      <c r="I302" s="41"/>
    </row>
    <row r="303" spans="2:9" hidden="1" x14ac:dyDescent="0.25">
      <c r="B303" s="41"/>
      <c r="C303" s="41"/>
      <c r="D303" s="41"/>
      <c r="E303" s="41"/>
      <c r="F303" s="41"/>
      <c r="G303" s="41"/>
      <c r="H303" s="41"/>
      <c r="I303" s="41"/>
    </row>
    <row r="304" spans="2:9" hidden="1" x14ac:dyDescent="0.25">
      <c r="B304" s="41"/>
      <c r="C304" s="41"/>
      <c r="D304" s="41"/>
      <c r="E304" s="41"/>
      <c r="F304" s="41"/>
      <c r="G304" s="41"/>
      <c r="H304" s="41"/>
      <c r="I304" s="41"/>
    </row>
    <row r="305" spans="2:9" hidden="1" x14ac:dyDescent="0.25">
      <c r="B305" s="41"/>
      <c r="C305" s="41"/>
      <c r="D305" s="41"/>
      <c r="E305" s="41"/>
      <c r="F305" s="41"/>
      <c r="G305" s="41"/>
      <c r="H305" s="41"/>
      <c r="I305" s="41"/>
    </row>
    <row r="306" spans="2:9" hidden="1" x14ac:dyDescent="0.25">
      <c r="B306" s="41"/>
      <c r="C306" s="41"/>
      <c r="D306" s="41"/>
      <c r="E306" s="41"/>
      <c r="F306" s="41"/>
      <c r="G306" s="41"/>
      <c r="H306" s="41"/>
      <c r="I306" s="41"/>
    </row>
    <row r="307" spans="2:9" hidden="1" x14ac:dyDescent="0.25">
      <c r="B307" s="41"/>
      <c r="C307" s="41"/>
      <c r="D307" s="41"/>
      <c r="E307" s="41"/>
      <c r="F307" s="41"/>
      <c r="G307" s="41"/>
      <c r="H307" s="41"/>
      <c r="I307" s="41"/>
    </row>
    <row r="308" spans="2:9" hidden="1" x14ac:dyDescent="0.25">
      <c r="B308" s="41"/>
      <c r="C308" s="41"/>
      <c r="D308" s="41"/>
      <c r="E308" s="41"/>
      <c r="F308" s="41"/>
      <c r="G308" s="41"/>
      <c r="H308" s="41"/>
      <c r="I308" s="41"/>
    </row>
    <row r="309" spans="2:9" hidden="1" x14ac:dyDescent="0.25">
      <c r="B309" s="41"/>
      <c r="C309" s="41"/>
      <c r="D309" s="41"/>
      <c r="E309" s="41"/>
      <c r="F309" s="41"/>
      <c r="G309" s="41"/>
      <c r="H309" s="41"/>
      <c r="I309" s="41"/>
    </row>
    <row r="310" spans="2:9" hidden="1" x14ac:dyDescent="0.25">
      <c r="B310" s="41"/>
      <c r="C310" s="41"/>
      <c r="D310" s="41"/>
      <c r="E310" s="41"/>
      <c r="F310" s="41"/>
      <c r="G310" s="41"/>
      <c r="H310" s="41"/>
      <c r="I310" s="41"/>
    </row>
    <row r="311" spans="2:9" hidden="1" x14ac:dyDescent="0.25">
      <c r="B311" s="41"/>
      <c r="C311" s="41"/>
      <c r="D311" s="41"/>
      <c r="E311" s="41"/>
      <c r="F311" s="41"/>
      <c r="G311" s="41"/>
      <c r="H311" s="41"/>
      <c r="I311" s="41"/>
    </row>
    <row r="312" spans="2:9" hidden="1" x14ac:dyDescent="0.25">
      <c r="B312" s="41"/>
      <c r="C312" s="41"/>
      <c r="D312" s="41"/>
      <c r="E312" s="41"/>
      <c r="F312" s="41"/>
      <c r="G312" s="41"/>
      <c r="H312" s="41"/>
      <c r="I312" s="41"/>
    </row>
    <row r="313" spans="2:9" hidden="1" x14ac:dyDescent="0.25">
      <c r="B313" s="41"/>
      <c r="C313" s="41"/>
      <c r="D313" s="41"/>
      <c r="E313" s="41"/>
      <c r="F313" s="41"/>
      <c r="G313" s="41"/>
      <c r="H313" s="41"/>
      <c r="I313" s="41"/>
    </row>
    <row r="314" spans="2:9" hidden="1" x14ac:dyDescent="0.25">
      <c r="B314" s="41"/>
      <c r="C314" s="41"/>
      <c r="D314" s="41"/>
      <c r="E314" s="41"/>
      <c r="F314" s="41"/>
      <c r="G314" s="41"/>
      <c r="H314" s="41"/>
      <c r="I314" s="41"/>
    </row>
    <row r="315" spans="2:9" hidden="1" x14ac:dyDescent="0.25">
      <c r="B315" s="41"/>
      <c r="C315" s="41"/>
      <c r="D315" s="41"/>
      <c r="E315" s="41"/>
      <c r="F315" s="41"/>
      <c r="G315" s="41"/>
      <c r="H315" s="41"/>
      <c r="I315" s="41"/>
    </row>
    <row r="316" spans="2:9" hidden="1" x14ac:dyDescent="0.25">
      <c r="B316" s="41"/>
      <c r="C316" s="41"/>
      <c r="D316" s="41"/>
      <c r="E316" s="41"/>
      <c r="F316" s="41"/>
      <c r="G316" s="41"/>
      <c r="H316" s="41"/>
      <c r="I316" s="41"/>
    </row>
    <row r="317" spans="2:9" hidden="1" x14ac:dyDescent="0.25">
      <c r="B317" s="41"/>
      <c r="C317" s="41"/>
      <c r="D317" s="41"/>
      <c r="E317" s="41"/>
      <c r="F317" s="41"/>
      <c r="G317" s="41"/>
      <c r="H317" s="41"/>
      <c r="I317" s="41"/>
    </row>
    <row r="318" spans="2:9" hidden="1" x14ac:dyDescent="0.25">
      <c r="B318" s="41"/>
      <c r="C318" s="41"/>
      <c r="D318" s="41"/>
      <c r="E318" s="41"/>
      <c r="F318" s="41"/>
      <c r="G318" s="41"/>
      <c r="H318" s="41"/>
      <c r="I318" s="41"/>
    </row>
    <row r="319" spans="2:9" hidden="1" x14ac:dyDescent="0.25">
      <c r="B319" s="41"/>
      <c r="C319" s="41"/>
      <c r="D319" s="41"/>
      <c r="E319" s="41"/>
      <c r="F319" s="41"/>
      <c r="G319" s="41"/>
      <c r="H319" s="41"/>
      <c r="I319" s="41"/>
    </row>
    <row r="320" spans="2:9" hidden="1" x14ac:dyDescent="0.25">
      <c r="B320" s="41"/>
      <c r="C320" s="41"/>
      <c r="D320" s="41"/>
      <c r="E320" s="41"/>
      <c r="F320" s="41"/>
      <c r="G320" s="41"/>
      <c r="H320" s="41"/>
      <c r="I320" s="41"/>
    </row>
    <row r="321" spans="2:9" hidden="1" x14ac:dyDescent="0.25">
      <c r="B321" s="41"/>
      <c r="C321" s="41"/>
      <c r="D321" s="41"/>
      <c r="E321" s="41"/>
      <c r="F321" s="41"/>
      <c r="G321" s="41"/>
      <c r="H321" s="41"/>
      <c r="I321" s="41"/>
    </row>
    <row r="322" spans="2:9" hidden="1" x14ac:dyDescent="0.25">
      <c r="B322" s="41"/>
      <c r="C322" s="41"/>
      <c r="D322" s="41"/>
      <c r="E322" s="41"/>
      <c r="F322" s="41"/>
      <c r="G322" s="41"/>
      <c r="H322" s="41"/>
      <c r="I322" s="41"/>
    </row>
    <row r="323" spans="2:9" hidden="1" x14ac:dyDescent="0.25">
      <c r="B323" s="41"/>
      <c r="C323" s="41"/>
      <c r="D323" s="41"/>
      <c r="E323" s="41"/>
      <c r="F323" s="41"/>
      <c r="G323" s="41"/>
      <c r="H323" s="41"/>
      <c r="I323" s="41"/>
    </row>
    <row r="324" spans="2:9" hidden="1" x14ac:dyDescent="0.25">
      <c r="B324" s="41"/>
      <c r="C324" s="41"/>
      <c r="D324" s="41"/>
      <c r="E324" s="41"/>
      <c r="F324" s="41"/>
      <c r="G324" s="41"/>
      <c r="H324" s="41"/>
      <c r="I324" s="41"/>
    </row>
    <row r="325" spans="2:9" hidden="1" x14ac:dyDescent="0.25">
      <c r="B325" s="41"/>
      <c r="C325" s="41"/>
      <c r="D325" s="41"/>
      <c r="E325" s="41"/>
      <c r="F325" s="41"/>
      <c r="G325" s="41"/>
      <c r="H325" s="41"/>
      <c r="I325" s="41"/>
    </row>
    <row r="326" spans="2:9" hidden="1" x14ac:dyDescent="0.25">
      <c r="B326" s="41"/>
      <c r="C326" s="41"/>
      <c r="D326" s="41"/>
      <c r="E326" s="41"/>
      <c r="F326" s="41"/>
      <c r="G326" s="41"/>
      <c r="H326" s="41"/>
      <c r="I326" s="41"/>
    </row>
    <row r="327" spans="2:9" hidden="1" x14ac:dyDescent="0.25">
      <c r="B327" s="41"/>
      <c r="C327" s="41"/>
      <c r="D327" s="41"/>
      <c r="E327" s="41"/>
      <c r="F327" s="41"/>
      <c r="G327" s="41"/>
      <c r="H327" s="41"/>
      <c r="I327" s="41"/>
    </row>
    <row r="328" spans="2:9" hidden="1" x14ac:dyDescent="0.25">
      <c r="B328" s="41"/>
      <c r="C328" s="41"/>
      <c r="D328" s="41"/>
      <c r="E328" s="41"/>
      <c r="F328" s="41"/>
      <c r="G328" s="41"/>
      <c r="H328" s="41"/>
      <c r="I328" s="41"/>
    </row>
    <row r="329" spans="2:9" hidden="1" x14ac:dyDescent="0.25">
      <c r="B329" s="41"/>
      <c r="C329" s="41"/>
      <c r="D329" s="41"/>
      <c r="E329" s="41"/>
      <c r="F329" s="41"/>
      <c r="G329" s="41"/>
      <c r="H329" s="41"/>
      <c r="I329" s="41"/>
    </row>
    <row r="330" spans="2:9" hidden="1" x14ac:dyDescent="0.25">
      <c r="B330" s="41"/>
      <c r="C330" s="41"/>
      <c r="D330" s="41"/>
      <c r="E330" s="41"/>
      <c r="F330" s="41"/>
      <c r="G330" s="41"/>
      <c r="H330" s="41"/>
      <c r="I330" s="41"/>
    </row>
    <row r="331" spans="2:9" hidden="1" x14ac:dyDescent="0.25">
      <c r="B331" s="41"/>
      <c r="C331" s="41"/>
      <c r="D331" s="41"/>
      <c r="E331" s="41"/>
      <c r="F331" s="41"/>
      <c r="G331" s="41"/>
      <c r="H331" s="41"/>
      <c r="I331" s="41"/>
    </row>
    <row r="332" spans="2:9" hidden="1" x14ac:dyDescent="0.25">
      <c r="B332" s="41"/>
      <c r="C332" s="41"/>
      <c r="D332" s="41"/>
      <c r="E332" s="41"/>
      <c r="F332" s="41"/>
      <c r="G332" s="41"/>
      <c r="H332" s="41"/>
      <c r="I332" s="41"/>
    </row>
    <row r="333" spans="2:9" hidden="1" x14ac:dyDescent="0.25">
      <c r="B333" s="41"/>
      <c r="C333" s="41"/>
      <c r="D333" s="41"/>
      <c r="E333" s="41"/>
      <c r="F333" s="41"/>
      <c r="G333" s="41"/>
      <c r="H333" s="41"/>
      <c r="I333" s="41"/>
    </row>
    <row r="334" spans="2:9" hidden="1" x14ac:dyDescent="0.25">
      <c r="B334" s="41"/>
      <c r="C334" s="41"/>
      <c r="D334" s="41"/>
      <c r="E334" s="41"/>
      <c r="F334" s="41"/>
      <c r="G334" s="41"/>
      <c r="H334" s="41"/>
      <c r="I334" s="41"/>
    </row>
    <row r="335" spans="2:9" hidden="1" x14ac:dyDescent="0.25">
      <c r="B335" s="41"/>
      <c r="C335" s="41"/>
      <c r="D335" s="41"/>
      <c r="E335" s="41"/>
      <c r="F335" s="41"/>
      <c r="G335" s="41"/>
      <c r="H335" s="41"/>
      <c r="I335" s="41"/>
    </row>
    <row r="336" spans="2:9" hidden="1" x14ac:dyDescent="0.25">
      <c r="B336" s="41"/>
      <c r="C336" s="41"/>
      <c r="D336" s="41"/>
      <c r="E336" s="41"/>
      <c r="F336" s="41"/>
      <c r="G336" s="41"/>
      <c r="H336" s="41"/>
      <c r="I336" s="41"/>
    </row>
    <row r="337" spans="2:9" hidden="1" x14ac:dyDescent="0.25">
      <c r="B337" s="41"/>
      <c r="C337" s="41"/>
      <c r="D337" s="41"/>
      <c r="E337" s="41"/>
      <c r="F337" s="41"/>
      <c r="G337" s="41"/>
      <c r="H337" s="41"/>
      <c r="I337" s="41"/>
    </row>
    <row r="338" spans="2:9" hidden="1" x14ac:dyDescent="0.25">
      <c r="B338" s="41"/>
      <c r="C338" s="41"/>
      <c r="D338" s="41"/>
      <c r="E338" s="41"/>
      <c r="F338" s="41"/>
      <c r="G338" s="41"/>
      <c r="H338" s="41"/>
      <c r="I338" s="41"/>
    </row>
    <row r="339" spans="2:9" hidden="1" x14ac:dyDescent="0.25">
      <c r="B339" s="41"/>
      <c r="C339" s="41"/>
      <c r="D339" s="41"/>
      <c r="E339" s="41"/>
      <c r="F339" s="41"/>
      <c r="G339" s="41"/>
      <c r="H339" s="41"/>
      <c r="I339" s="41"/>
    </row>
    <row r="340" spans="2:9" hidden="1" x14ac:dyDescent="0.25">
      <c r="B340" s="41"/>
      <c r="C340" s="41"/>
      <c r="D340" s="41"/>
      <c r="E340" s="41"/>
      <c r="F340" s="41"/>
      <c r="G340" s="41"/>
      <c r="H340" s="41"/>
      <c r="I340" s="41"/>
    </row>
    <row r="341" spans="2:9" hidden="1" x14ac:dyDescent="0.25">
      <c r="B341" s="41"/>
      <c r="C341" s="41"/>
      <c r="D341" s="41"/>
      <c r="E341" s="41"/>
      <c r="F341" s="41"/>
      <c r="G341" s="41"/>
      <c r="H341" s="41"/>
      <c r="I341" s="41"/>
    </row>
    <row r="342" spans="2:9" hidden="1" x14ac:dyDescent="0.25">
      <c r="B342" s="41"/>
      <c r="C342" s="41"/>
      <c r="D342" s="41"/>
      <c r="E342" s="41"/>
      <c r="F342" s="41"/>
      <c r="G342" s="41"/>
      <c r="H342" s="41"/>
      <c r="I342" s="41"/>
    </row>
    <row r="343" spans="2:9" hidden="1" x14ac:dyDescent="0.25">
      <c r="B343" s="41"/>
      <c r="C343" s="41"/>
      <c r="D343" s="41"/>
      <c r="E343" s="41"/>
      <c r="F343" s="41"/>
      <c r="G343" s="41"/>
      <c r="H343" s="41"/>
      <c r="I343" s="41"/>
    </row>
    <row r="344" spans="2:9" hidden="1" x14ac:dyDescent="0.25">
      <c r="B344" s="41"/>
      <c r="C344" s="41"/>
      <c r="D344" s="41"/>
      <c r="E344" s="41"/>
      <c r="F344" s="41"/>
      <c r="G344" s="41"/>
      <c r="H344" s="41"/>
      <c r="I344" s="41"/>
    </row>
    <row r="345" spans="2:9" hidden="1" x14ac:dyDescent="0.25">
      <c r="B345" s="41"/>
      <c r="C345" s="41"/>
      <c r="D345" s="41"/>
      <c r="E345" s="41"/>
      <c r="F345" s="41"/>
      <c r="G345" s="41"/>
      <c r="H345" s="41"/>
      <c r="I345" s="41"/>
    </row>
    <row r="346" spans="2:9" hidden="1" x14ac:dyDescent="0.25">
      <c r="B346" s="41"/>
      <c r="C346" s="41"/>
      <c r="D346" s="41"/>
      <c r="E346" s="41"/>
      <c r="F346" s="41"/>
      <c r="G346" s="41"/>
      <c r="H346" s="41"/>
      <c r="I346" s="41"/>
    </row>
    <row r="347" spans="2:9" hidden="1" x14ac:dyDescent="0.25">
      <c r="B347" s="41"/>
      <c r="C347" s="41"/>
      <c r="D347" s="41"/>
      <c r="E347" s="41"/>
      <c r="F347" s="41"/>
      <c r="G347" s="41"/>
      <c r="H347" s="41"/>
      <c r="I347" s="41"/>
    </row>
    <row r="348" spans="2:9" hidden="1" x14ac:dyDescent="0.25">
      <c r="B348" s="41"/>
      <c r="C348" s="41"/>
      <c r="D348" s="41"/>
      <c r="E348" s="41"/>
      <c r="F348" s="41"/>
      <c r="G348" s="41"/>
      <c r="H348" s="41"/>
      <c r="I348" s="41"/>
    </row>
    <row r="349" spans="2:9" hidden="1" x14ac:dyDescent="0.25">
      <c r="B349" s="41"/>
      <c r="C349" s="41"/>
      <c r="D349" s="41"/>
      <c r="E349" s="41"/>
      <c r="F349" s="41"/>
      <c r="G349" s="41"/>
      <c r="H349" s="41"/>
      <c r="I349" s="41"/>
    </row>
    <row r="350" spans="2:9" hidden="1" x14ac:dyDescent="0.25">
      <c r="B350" s="41"/>
      <c r="C350" s="41"/>
      <c r="D350" s="41"/>
      <c r="E350" s="41"/>
      <c r="F350" s="41"/>
      <c r="G350" s="41"/>
      <c r="H350" s="41"/>
      <c r="I350" s="41"/>
    </row>
    <row r="351" spans="2:9" hidden="1" x14ac:dyDescent="0.25">
      <c r="B351" s="41"/>
      <c r="C351" s="41"/>
      <c r="D351" s="41"/>
      <c r="E351" s="41"/>
      <c r="F351" s="41"/>
      <c r="G351" s="41"/>
      <c r="H351" s="41"/>
      <c r="I351" s="41"/>
    </row>
    <row r="352" spans="2:9" hidden="1" x14ac:dyDescent="0.25">
      <c r="B352" s="41"/>
      <c r="C352" s="41"/>
      <c r="D352" s="41"/>
      <c r="E352" s="41"/>
      <c r="F352" s="41"/>
      <c r="G352" s="41"/>
      <c r="H352" s="41"/>
      <c r="I352" s="41"/>
    </row>
    <row r="353" spans="2:9" hidden="1" x14ac:dyDescent="0.25">
      <c r="B353" s="41"/>
      <c r="C353" s="41"/>
      <c r="D353" s="41"/>
      <c r="E353" s="41"/>
      <c r="F353" s="41"/>
      <c r="G353" s="41"/>
      <c r="H353" s="41"/>
      <c r="I353" s="41"/>
    </row>
    <row r="354" spans="2:9" hidden="1" x14ac:dyDescent="0.25">
      <c r="B354" s="41"/>
      <c r="C354" s="41"/>
      <c r="D354" s="41"/>
      <c r="E354" s="41"/>
      <c r="F354" s="41"/>
      <c r="G354" s="41"/>
      <c r="H354" s="41"/>
      <c r="I354" s="41"/>
    </row>
    <row r="355" spans="2:9" hidden="1" x14ac:dyDescent="0.25">
      <c r="B355" s="41"/>
      <c r="C355" s="41"/>
      <c r="D355" s="41"/>
      <c r="E355" s="41"/>
      <c r="F355" s="41"/>
      <c r="G355" s="41"/>
      <c r="H355" s="41"/>
      <c r="I355" s="41"/>
    </row>
    <row r="356" spans="2:9" hidden="1" x14ac:dyDescent="0.25">
      <c r="B356" s="41"/>
      <c r="C356" s="41"/>
      <c r="D356" s="41"/>
      <c r="E356" s="41"/>
      <c r="F356" s="41"/>
      <c r="G356" s="41"/>
      <c r="H356" s="41"/>
      <c r="I356" s="41"/>
    </row>
    <row r="357" spans="2:9" hidden="1" x14ac:dyDescent="0.25">
      <c r="B357" s="41"/>
      <c r="C357" s="41"/>
      <c r="D357" s="41"/>
      <c r="E357" s="41"/>
      <c r="F357" s="41"/>
      <c r="G357" s="41"/>
      <c r="H357" s="41"/>
      <c r="I357" s="41"/>
    </row>
    <row r="358" spans="2:9" hidden="1" x14ac:dyDescent="0.25">
      <c r="B358" s="41"/>
      <c r="C358" s="41"/>
      <c r="D358" s="41"/>
      <c r="E358" s="41"/>
      <c r="F358" s="41"/>
      <c r="G358" s="41"/>
      <c r="H358" s="41"/>
      <c r="I358" s="41"/>
    </row>
    <row r="359" spans="2:9" hidden="1" x14ac:dyDescent="0.25">
      <c r="B359" s="41"/>
      <c r="C359" s="41"/>
      <c r="D359" s="41"/>
      <c r="E359" s="41"/>
      <c r="F359" s="41"/>
      <c r="G359" s="41"/>
      <c r="H359" s="41"/>
      <c r="I359" s="41"/>
    </row>
    <row r="360" spans="2:9" hidden="1" x14ac:dyDescent="0.25">
      <c r="B360" s="41"/>
      <c r="C360" s="41"/>
      <c r="D360" s="41"/>
      <c r="E360" s="41"/>
      <c r="F360" s="41"/>
      <c r="G360" s="41"/>
      <c r="H360" s="41"/>
      <c r="I360" s="41"/>
    </row>
    <row r="361" spans="2:9" hidden="1" x14ac:dyDescent="0.25">
      <c r="B361" s="41"/>
      <c r="C361" s="41"/>
      <c r="D361" s="41"/>
      <c r="E361" s="41"/>
      <c r="F361" s="41"/>
      <c r="G361" s="41"/>
      <c r="H361" s="41"/>
      <c r="I361" s="41"/>
    </row>
    <row r="362" spans="2:9" hidden="1" x14ac:dyDescent="0.25">
      <c r="B362" s="41"/>
      <c r="C362" s="41"/>
      <c r="D362" s="41"/>
      <c r="E362" s="41"/>
      <c r="F362" s="41"/>
      <c r="G362" s="41"/>
      <c r="H362" s="41"/>
      <c r="I362" s="41"/>
    </row>
    <row r="363" spans="2:9" hidden="1" x14ac:dyDescent="0.25">
      <c r="B363" s="41"/>
      <c r="C363" s="41"/>
      <c r="D363" s="41"/>
      <c r="E363" s="41"/>
      <c r="F363" s="41"/>
      <c r="G363" s="41"/>
      <c r="H363" s="41"/>
      <c r="I363" s="41"/>
    </row>
    <row r="364" spans="2:9" hidden="1" x14ac:dyDescent="0.25">
      <c r="B364" s="41"/>
      <c r="C364" s="41"/>
      <c r="D364" s="41"/>
      <c r="E364" s="41"/>
      <c r="F364" s="41"/>
      <c r="G364" s="41"/>
      <c r="H364" s="41"/>
      <c r="I364" s="41"/>
    </row>
    <row r="365" spans="2:9" hidden="1" x14ac:dyDescent="0.25">
      <c r="B365" s="41"/>
      <c r="C365" s="41"/>
      <c r="D365" s="41"/>
      <c r="E365" s="41"/>
      <c r="F365" s="41"/>
      <c r="G365" s="41"/>
      <c r="H365" s="41"/>
      <c r="I365" s="41"/>
    </row>
    <row r="366" spans="2:9" hidden="1" x14ac:dyDescent="0.25">
      <c r="B366" s="41"/>
      <c r="C366" s="41"/>
      <c r="D366" s="41"/>
      <c r="E366" s="41"/>
      <c r="F366" s="41"/>
      <c r="G366" s="41"/>
      <c r="H366" s="41"/>
      <c r="I366" s="41"/>
    </row>
    <row r="367" spans="2:9" hidden="1" x14ac:dyDescent="0.25">
      <c r="B367" s="41"/>
      <c r="C367" s="41"/>
      <c r="D367" s="41"/>
      <c r="E367" s="41"/>
      <c r="F367" s="41"/>
      <c r="G367" s="41"/>
      <c r="H367" s="41"/>
      <c r="I367" s="41"/>
    </row>
    <row r="368" spans="2:9" hidden="1" x14ac:dyDescent="0.25">
      <c r="B368" s="41"/>
      <c r="C368" s="41"/>
      <c r="D368" s="41"/>
      <c r="E368" s="41"/>
      <c r="F368" s="41"/>
      <c r="G368" s="41"/>
      <c r="H368" s="41"/>
      <c r="I368" s="41"/>
    </row>
    <row r="369" spans="2:9" hidden="1" x14ac:dyDescent="0.25">
      <c r="B369" s="41"/>
      <c r="C369" s="41"/>
      <c r="D369" s="41"/>
      <c r="E369" s="41"/>
      <c r="F369" s="41"/>
      <c r="G369" s="41"/>
      <c r="H369" s="41"/>
      <c r="I369" s="41"/>
    </row>
    <row r="370" spans="2:9" hidden="1" x14ac:dyDescent="0.25">
      <c r="B370" s="41"/>
      <c r="C370" s="41"/>
      <c r="D370" s="41"/>
      <c r="E370" s="41"/>
      <c r="F370" s="41"/>
      <c r="G370" s="41"/>
      <c r="H370" s="41"/>
      <c r="I370" s="41"/>
    </row>
    <row r="371" spans="2:9" hidden="1" x14ac:dyDescent="0.25">
      <c r="B371" s="41"/>
      <c r="C371" s="41"/>
      <c r="D371" s="41"/>
      <c r="E371" s="41"/>
      <c r="F371" s="41"/>
      <c r="G371" s="41"/>
      <c r="H371" s="41"/>
      <c r="I371" s="41"/>
    </row>
    <row r="372" spans="2:9" hidden="1" x14ac:dyDescent="0.25">
      <c r="B372" s="41"/>
      <c r="C372" s="41"/>
      <c r="D372" s="41"/>
      <c r="E372" s="41"/>
      <c r="F372" s="41"/>
      <c r="G372" s="41"/>
      <c r="H372" s="41"/>
      <c r="I372" s="41"/>
    </row>
    <row r="373" spans="2:9" hidden="1" x14ac:dyDescent="0.25">
      <c r="B373" s="41"/>
      <c r="C373" s="41"/>
      <c r="D373" s="41"/>
      <c r="E373" s="41"/>
      <c r="F373" s="41"/>
      <c r="G373" s="41"/>
      <c r="H373" s="41"/>
      <c r="I373" s="41"/>
    </row>
    <row r="374" spans="2:9" hidden="1" x14ac:dyDescent="0.25">
      <c r="B374" s="41"/>
      <c r="C374" s="41"/>
      <c r="D374" s="41"/>
      <c r="E374" s="41"/>
      <c r="F374" s="41"/>
      <c r="G374" s="41"/>
      <c r="H374" s="41"/>
      <c r="I374" s="41"/>
    </row>
    <row r="375" spans="2:9" hidden="1" x14ac:dyDescent="0.25">
      <c r="B375" s="41"/>
      <c r="C375" s="41"/>
      <c r="D375" s="41"/>
      <c r="E375" s="41"/>
      <c r="F375" s="41"/>
      <c r="G375" s="41"/>
      <c r="H375" s="41"/>
      <c r="I375" s="41"/>
    </row>
    <row r="376" spans="2:9" hidden="1" x14ac:dyDescent="0.25">
      <c r="B376" s="41"/>
      <c r="C376" s="41"/>
      <c r="D376" s="41"/>
      <c r="E376" s="41"/>
      <c r="F376" s="41"/>
      <c r="G376" s="41"/>
      <c r="H376" s="41"/>
      <c r="I376" s="41"/>
    </row>
    <row r="377" spans="2:9" hidden="1" x14ac:dyDescent="0.25">
      <c r="B377" s="41"/>
      <c r="C377" s="41"/>
      <c r="D377" s="41"/>
      <c r="E377" s="41"/>
      <c r="F377" s="41"/>
      <c r="G377" s="41"/>
      <c r="H377" s="41"/>
      <c r="I377" s="41"/>
    </row>
    <row r="378" spans="2:9" hidden="1" x14ac:dyDescent="0.25">
      <c r="B378" s="41"/>
      <c r="C378" s="41"/>
      <c r="D378" s="41"/>
      <c r="E378" s="41"/>
      <c r="F378" s="41"/>
      <c r="G378" s="41"/>
      <c r="H378" s="41"/>
      <c r="I378" s="41"/>
    </row>
    <row r="379" spans="2:9" hidden="1" x14ac:dyDescent="0.25">
      <c r="B379" s="41"/>
      <c r="C379" s="41"/>
      <c r="D379" s="41"/>
      <c r="E379" s="41"/>
      <c r="F379" s="41"/>
      <c r="G379" s="41"/>
      <c r="H379" s="41"/>
      <c r="I379" s="41"/>
    </row>
    <row r="380" spans="2:9" hidden="1" x14ac:dyDescent="0.25">
      <c r="B380" s="41"/>
      <c r="C380" s="41"/>
      <c r="D380" s="41"/>
      <c r="E380" s="41"/>
      <c r="F380" s="41"/>
      <c r="G380" s="41"/>
      <c r="H380" s="41"/>
      <c r="I380" s="41"/>
    </row>
    <row r="381" spans="2:9" hidden="1" x14ac:dyDescent="0.25">
      <c r="B381" s="41"/>
      <c r="C381" s="41"/>
      <c r="D381" s="41"/>
      <c r="E381" s="41"/>
      <c r="F381" s="41"/>
      <c r="G381" s="41"/>
      <c r="H381" s="41"/>
      <c r="I381" s="41"/>
    </row>
    <row r="382" spans="2:9" hidden="1" x14ac:dyDescent="0.25">
      <c r="B382" s="41"/>
      <c r="C382" s="41"/>
      <c r="D382" s="41"/>
      <c r="E382" s="41"/>
      <c r="F382" s="41"/>
      <c r="G382" s="41"/>
      <c r="H382" s="41"/>
      <c r="I382" s="41"/>
    </row>
    <row r="383" spans="2:9" hidden="1" x14ac:dyDescent="0.25">
      <c r="B383" s="41"/>
      <c r="C383" s="41"/>
      <c r="D383" s="41"/>
      <c r="E383" s="41"/>
      <c r="F383" s="41"/>
      <c r="G383" s="41"/>
      <c r="H383" s="41"/>
      <c r="I383" s="41"/>
    </row>
    <row r="384" spans="2:9" hidden="1" x14ac:dyDescent="0.25">
      <c r="B384" s="41"/>
      <c r="C384" s="41"/>
      <c r="D384" s="41"/>
      <c r="E384" s="41"/>
      <c r="F384" s="41"/>
      <c r="G384" s="41"/>
      <c r="H384" s="41"/>
      <c r="I384" s="41"/>
    </row>
    <row r="385" spans="2:9" hidden="1" x14ac:dyDescent="0.25">
      <c r="B385" s="41"/>
      <c r="C385" s="41"/>
      <c r="D385" s="41"/>
      <c r="E385" s="41"/>
      <c r="F385" s="41"/>
      <c r="G385" s="41"/>
      <c r="H385" s="41"/>
      <c r="I385" s="41"/>
    </row>
    <row r="386" spans="2:9" hidden="1" x14ac:dyDescent="0.25">
      <c r="B386" s="41"/>
      <c r="C386" s="41"/>
      <c r="D386" s="41"/>
      <c r="E386" s="41"/>
      <c r="F386" s="41"/>
      <c r="G386" s="41"/>
      <c r="H386" s="41"/>
      <c r="I386" s="41"/>
    </row>
    <row r="387" spans="2:9" hidden="1" x14ac:dyDescent="0.25">
      <c r="B387" s="41"/>
      <c r="C387" s="41"/>
      <c r="D387" s="41"/>
      <c r="E387" s="41"/>
      <c r="F387" s="41"/>
      <c r="G387" s="41"/>
      <c r="H387" s="41"/>
      <c r="I387" s="41"/>
    </row>
    <row r="388" spans="2:9" hidden="1" x14ac:dyDescent="0.25">
      <c r="B388" s="41"/>
      <c r="C388" s="41"/>
      <c r="D388" s="41"/>
      <c r="E388" s="41"/>
      <c r="F388" s="41"/>
      <c r="G388" s="41"/>
      <c r="H388" s="41"/>
      <c r="I388" s="41"/>
    </row>
    <row r="389" spans="2:9" hidden="1" x14ac:dyDescent="0.25">
      <c r="B389" s="41"/>
      <c r="C389" s="41"/>
      <c r="D389" s="41"/>
      <c r="E389" s="41"/>
      <c r="F389" s="41"/>
      <c r="G389" s="41"/>
      <c r="H389" s="41"/>
      <c r="I389" s="41"/>
    </row>
    <row r="390" spans="2:9" hidden="1" x14ac:dyDescent="0.25">
      <c r="B390" s="41"/>
      <c r="C390" s="41"/>
      <c r="D390" s="41"/>
      <c r="E390" s="41"/>
      <c r="F390" s="41"/>
      <c r="G390" s="41"/>
      <c r="H390" s="41"/>
      <c r="I390" s="41"/>
    </row>
    <row r="391" spans="2:9" hidden="1" x14ac:dyDescent="0.25">
      <c r="B391" s="41"/>
      <c r="C391" s="41"/>
      <c r="D391" s="41"/>
      <c r="E391" s="41"/>
      <c r="F391" s="41"/>
      <c r="G391" s="41"/>
      <c r="H391" s="41"/>
      <c r="I391" s="41"/>
    </row>
    <row r="392" spans="2:9" hidden="1" x14ac:dyDescent="0.25">
      <c r="B392" s="41"/>
      <c r="C392" s="41"/>
      <c r="D392" s="41"/>
      <c r="E392" s="41"/>
      <c r="F392" s="41"/>
      <c r="G392" s="41"/>
      <c r="H392" s="41"/>
      <c r="I392" s="41"/>
    </row>
    <row r="393" spans="2:9" hidden="1" x14ac:dyDescent="0.25">
      <c r="B393" s="41"/>
      <c r="C393" s="41"/>
      <c r="D393" s="41"/>
      <c r="E393" s="41"/>
      <c r="F393" s="41"/>
      <c r="G393" s="41"/>
      <c r="H393" s="41"/>
      <c r="I393" s="41"/>
    </row>
    <row r="394" spans="2:9" hidden="1" x14ac:dyDescent="0.25">
      <c r="B394" s="41"/>
      <c r="C394" s="41"/>
      <c r="D394" s="41"/>
      <c r="E394" s="41"/>
      <c r="F394" s="41"/>
      <c r="G394" s="41"/>
      <c r="H394" s="41"/>
      <c r="I394" s="41"/>
    </row>
    <row r="395" spans="2:9" hidden="1" x14ac:dyDescent="0.25">
      <c r="B395" s="41"/>
      <c r="C395" s="41"/>
      <c r="D395" s="41"/>
      <c r="E395" s="41"/>
      <c r="F395" s="41"/>
      <c r="G395" s="41"/>
      <c r="H395" s="41"/>
      <c r="I395" s="41"/>
    </row>
    <row r="396" spans="2:9" hidden="1" x14ac:dyDescent="0.25">
      <c r="B396" s="41"/>
      <c r="C396" s="41"/>
      <c r="D396" s="41"/>
      <c r="E396" s="41"/>
      <c r="F396" s="41"/>
      <c r="G396" s="41"/>
      <c r="H396" s="41"/>
      <c r="I396" s="41"/>
    </row>
    <row r="397" spans="2:9" hidden="1" x14ac:dyDescent="0.25">
      <c r="B397" s="41"/>
      <c r="C397" s="41"/>
      <c r="D397" s="41"/>
      <c r="E397" s="41"/>
      <c r="F397" s="41"/>
      <c r="G397" s="41"/>
      <c r="H397" s="41"/>
      <c r="I397" s="41"/>
    </row>
    <row r="398" spans="2:9" hidden="1" x14ac:dyDescent="0.25">
      <c r="B398" s="41"/>
      <c r="C398" s="41"/>
      <c r="D398" s="41"/>
      <c r="E398" s="41"/>
      <c r="F398" s="41"/>
      <c r="G398" s="41"/>
      <c r="H398" s="41"/>
      <c r="I398" s="41"/>
    </row>
    <row r="399" spans="2:9" hidden="1" x14ac:dyDescent="0.25">
      <c r="B399" s="41"/>
      <c r="C399" s="41"/>
      <c r="D399" s="41"/>
      <c r="E399" s="41"/>
      <c r="F399" s="41"/>
      <c r="G399" s="41"/>
      <c r="H399" s="41"/>
      <c r="I399" s="41"/>
    </row>
    <row r="400" spans="2:9" hidden="1" x14ac:dyDescent="0.25">
      <c r="B400" s="41"/>
      <c r="C400" s="41"/>
      <c r="D400" s="41"/>
      <c r="E400" s="41"/>
      <c r="F400" s="41"/>
      <c r="G400" s="41"/>
      <c r="H400" s="41"/>
      <c r="I400" s="41"/>
    </row>
    <row r="401" spans="2:9" hidden="1" x14ac:dyDescent="0.25">
      <c r="B401" s="41"/>
      <c r="C401" s="41"/>
      <c r="D401" s="41"/>
      <c r="E401" s="41"/>
      <c r="F401" s="41"/>
      <c r="G401" s="41"/>
      <c r="H401" s="41"/>
      <c r="I401" s="41"/>
    </row>
    <row r="402" spans="2:9" hidden="1" x14ac:dyDescent="0.25">
      <c r="B402" s="41"/>
      <c r="C402" s="41"/>
      <c r="D402" s="41"/>
      <c r="E402" s="41"/>
      <c r="F402" s="41"/>
      <c r="G402" s="41"/>
      <c r="H402" s="41"/>
      <c r="I402" s="41"/>
    </row>
    <row r="403" spans="2:9" hidden="1" x14ac:dyDescent="0.25">
      <c r="B403" s="41"/>
      <c r="C403" s="41"/>
      <c r="D403" s="41"/>
      <c r="E403" s="41"/>
      <c r="F403" s="41"/>
      <c r="G403" s="41"/>
      <c r="H403" s="41"/>
      <c r="I403" s="41"/>
    </row>
    <row r="404" spans="2:9" hidden="1" x14ac:dyDescent="0.25">
      <c r="B404" s="41"/>
      <c r="C404" s="41"/>
      <c r="D404" s="41"/>
      <c r="E404" s="41"/>
      <c r="F404" s="41"/>
      <c r="G404" s="41"/>
      <c r="H404" s="41"/>
      <c r="I404" s="41"/>
    </row>
    <row r="405" spans="2:9" hidden="1" x14ac:dyDescent="0.25">
      <c r="B405" s="41"/>
      <c r="C405" s="41"/>
      <c r="D405" s="41"/>
      <c r="E405" s="41"/>
      <c r="F405" s="41"/>
      <c r="G405" s="41"/>
      <c r="H405" s="41"/>
      <c r="I405" s="41"/>
    </row>
    <row r="406" spans="2:9" hidden="1" x14ac:dyDescent="0.25">
      <c r="B406" s="41"/>
      <c r="C406" s="41"/>
      <c r="D406" s="41"/>
      <c r="E406" s="41"/>
      <c r="F406" s="41"/>
      <c r="G406" s="41"/>
      <c r="H406" s="41"/>
      <c r="I406" s="41"/>
    </row>
    <row r="407" spans="2:9" hidden="1" x14ac:dyDescent="0.25">
      <c r="B407" s="41"/>
      <c r="C407" s="41"/>
      <c r="D407" s="41"/>
      <c r="E407" s="41"/>
      <c r="F407" s="41"/>
      <c r="G407" s="41"/>
      <c r="H407" s="41"/>
      <c r="I407" s="41"/>
    </row>
    <row r="408" spans="2:9" hidden="1" x14ac:dyDescent="0.25">
      <c r="B408" s="41"/>
      <c r="C408" s="41"/>
      <c r="D408" s="41"/>
      <c r="E408" s="41"/>
      <c r="F408" s="41"/>
      <c r="G408" s="41"/>
      <c r="H408" s="41"/>
      <c r="I408" s="41"/>
    </row>
    <row r="409" spans="2:9" hidden="1" x14ac:dyDescent="0.25">
      <c r="B409" s="41"/>
      <c r="C409" s="41"/>
      <c r="D409" s="41"/>
      <c r="E409" s="41"/>
      <c r="F409" s="41"/>
      <c r="G409" s="41"/>
      <c r="H409" s="41"/>
      <c r="I409" s="41"/>
    </row>
    <row r="410" spans="2:9" hidden="1" x14ac:dyDescent="0.25">
      <c r="B410" s="41"/>
      <c r="C410" s="41"/>
      <c r="D410" s="41"/>
      <c r="E410" s="41"/>
      <c r="F410" s="41"/>
      <c r="G410" s="41"/>
      <c r="H410" s="41"/>
      <c r="I410" s="41"/>
    </row>
    <row r="411" spans="2:9" hidden="1" x14ac:dyDescent="0.25">
      <c r="B411" s="41"/>
      <c r="C411" s="41"/>
      <c r="D411" s="41"/>
      <c r="E411" s="41"/>
      <c r="F411" s="41"/>
      <c r="G411" s="41"/>
      <c r="H411" s="41"/>
      <c r="I411" s="41"/>
    </row>
    <row r="412" spans="2:9" hidden="1" x14ac:dyDescent="0.25">
      <c r="B412" s="41"/>
      <c r="C412" s="41"/>
      <c r="D412" s="41"/>
      <c r="E412" s="41"/>
      <c r="F412" s="41"/>
      <c r="G412" s="41"/>
      <c r="H412" s="41"/>
      <c r="I412" s="41"/>
    </row>
    <row r="413" spans="2:9" hidden="1" x14ac:dyDescent="0.25">
      <c r="B413" s="41"/>
      <c r="C413" s="41"/>
      <c r="D413" s="41"/>
      <c r="E413" s="41"/>
      <c r="F413" s="41"/>
      <c r="G413" s="41"/>
      <c r="H413" s="41"/>
      <c r="I413" s="41"/>
    </row>
    <row r="414" spans="2:9" hidden="1" x14ac:dyDescent="0.25">
      <c r="B414" s="41"/>
      <c r="C414" s="41"/>
      <c r="D414" s="41"/>
      <c r="E414" s="41"/>
      <c r="F414" s="41"/>
      <c r="G414" s="41"/>
      <c r="H414" s="41"/>
      <c r="I414" s="41"/>
    </row>
    <row r="415" spans="2:9" hidden="1" x14ac:dyDescent="0.25">
      <c r="B415" s="41"/>
      <c r="C415" s="41"/>
      <c r="D415" s="41"/>
      <c r="E415" s="41"/>
      <c r="F415" s="41"/>
      <c r="G415" s="41"/>
      <c r="H415" s="41"/>
      <c r="I415" s="41"/>
    </row>
    <row r="416" spans="2:9" hidden="1" x14ac:dyDescent="0.25">
      <c r="B416" s="41"/>
      <c r="C416" s="41"/>
      <c r="D416" s="41"/>
      <c r="E416" s="41"/>
      <c r="F416" s="41"/>
      <c r="G416" s="41"/>
      <c r="H416" s="41"/>
      <c r="I416" s="41"/>
    </row>
    <row r="417" spans="2:9" hidden="1" x14ac:dyDescent="0.25">
      <c r="B417" s="41"/>
      <c r="C417" s="41"/>
      <c r="D417" s="41"/>
      <c r="E417" s="41"/>
      <c r="F417" s="41"/>
      <c r="G417" s="41"/>
      <c r="H417" s="41"/>
      <c r="I417" s="41"/>
    </row>
    <row r="418" spans="2:9" hidden="1" x14ac:dyDescent="0.25">
      <c r="B418" s="41"/>
      <c r="C418" s="41"/>
      <c r="D418" s="41"/>
      <c r="E418" s="41"/>
      <c r="F418" s="41"/>
      <c r="G418" s="41"/>
      <c r="H418" s="41"/>
      <c r="I418" s="41"/>
    </row>
    <row r="419" spans="2:9" hidden="1" x14ac:dyDescent="0.25">
      <c r="B419" s="41"/>
      <c r="C419" s="41"/>
      <c r="D419" s="41"/>
      <c r="E419" s="41"/>
      <c r="F419" s="41"/>
      <c r="G419" s="41"/>
      <c r="H419" s="41"/>
      <c r="I419" s="41"/>
    </row>
    <row r="420" spans="2:9" hidden="1" x14ac:dyDescent="0.25">
      <c r="B420" s="41"/>
      <c r="C420" s="41"/>
      <c r="D420" s="41"/>
      <c r="E420" s="41"/>
      <c r="F420" s="41"/>
      <c r="G420" s="41"/>
      <c r="H420" s="41"/>
      <c r="I420" s="41"/>
    </row>
    <row r="421" spans="2:9" hidden="1" x14ac:dyDescent="0.25">
      <c r="B421" s="41"/>
      <c r="C421" s="41"/>
      <c r="D421" s="41"/>
      <c r="E421" s="41"/>
      <c r="F421" s="41"/>
      <c r="G421" s="41"/>
      <c r="H421" s="41"/>
      <c r="I421" s="41"/>
    </row>
    <row r="422" spans="2:9" hidden="1" x14ac:dyDescent="0.25">
      <c r="B422" s="41"/>
      <c r="C422" s="41"/>
      <c r="D422" s="41"/>
      <c r="E422" s="41"/>
      <c r="F422" s="41"/>
      <c r="G422" s="41"/>
      <c r="H422" s="41"/>
      <c r="I422" s="41"/>
    </row>
    <row r="423" spans="2:9" hidden="1" x14ac:dyDescent="0.25">
      <c r="B423" s="41"/>
      <c r="C423" s="41"/>
      <c r="D423" s="41"/>
      <c r="E423" s="41"/>
      <c r="F423" s="41"/>
      <c r="G423" s="41"/>
      <c r="H423" s="41"/>
      <c r="I423" s="41"/>
    </row>
    <row r="424" spans="2:9" hidden="1" x14ac:dyDescent="0.25">
      <c r="B424" s="41"/>
      <c r="C424" s="41"/>
      <c r="D424" s="41"/>
      <c r="E424" s="41"/>
      <c r="F424" s="41"/>
      <c r="G424" s="41"/>
      <c r="H424" s="41"/>
      <c r="I424" s="41"/>
    </row>
    <row r="425" spans="2:9" hidden="1" x14ac:dyDescent="0.25">
      <c r="B425" s="41"/>
      <c r="C425" s="41"/>
      <c r="D425" s="41"/>
      <c r="E425" s="41"/>
      <c r="F425" s="41"/>
      <c r="G425" s="41"/>
      <c r="H425" s="41"/>
      <c r="I425" s="41"/>
    </row>
    <row r="426" spans="2:9" hidden="1" x14ac:dyDescent="0.25">
      <c r="B426" s="41"/>
      <c r="C426" s="41"/>
      <c r="D426" s="41"/>
      <c r="E426" s="41"/>
      <c r="F426" s="41"/>
      <c r="G426" s="41"/>
      <c r="H426" s="41"/>
      <c r="I426" s="41"/>
    </row>
    <row r="427" spans="2:9" hidden="1" x14ac:dyDescent="0.25">
      <c r="B427" s="41"/>
      <c r="C427" s="41"/>
      <c r="D427" s="41"/>
      <c r="E427" s="41"/>
      <c r="F427" s="41"/>
      <c r="G427" s="41"/>
      <c r="H427" s="41"/>
      <c r="I427" s="41"/>
    </row>
    <row r="428" spans="2:9" hidden="1" x14ac:dyDescent="0.25">
      <c r="B428" s="41"/>
      <c r="C428" s="41"/>
      <c r="D428" s="41"/>
      <c r="E428" s="41"/>
      <c r="F428" s="41"/>
      <c r="G428" s="41"/>
      <c r="H428" s="41"/>
      <c r="I428" s="41"/>
    </row>
    <row r="429" spans="2:9" hidden="1" x14ac:dyDescent="0.25">
      <c r="B429" s="41"/>
      <c r="C429" s="41"/>
      <c r="D429" s="41"/>
      <c r="E429" s="41"/>
      <c r="F429" s="41"/>
      <c r="G429" s="41"/>
      <c r="H429" s="41"/>
      <c r="I429" s="41"/>
    </row>
    <row r="430" spans="2:9" hidden="1" x14ac:dyDescent="0.25">
      <c r="B430" s="41"/>
      <c r="C430" s="41"/>
      <c r="D430" s="41"/>
      <c r="E430" s="41"/>
      <c r="F430" s="41"/>
      <c r="G430" s="41"/>
      <c r="H430" s="41"/>
      <c r="I430" s="41"/>
    </row>
    <row r="431" spans="2:9" hidden="1" x14ac:dyDescent="0.25">
      <c r="B431" s="41"/>
      <c r="C431" s="41"/>
      <c r="D431" s="41"/>
      <c r="E431" s="41"/>
      <c r="F431" s="41"/>
      <c r="G431" s="41"/>
      <c r="H431" s="41"/>
      <c r="I431" s="41"/>
    </row>
    <row r="432" spans="2:9" hidden="1" x14ac:dyDescent="0.25">
      <c r="B432" s="41"/>
      <c r="C432" s="41"/>
      <c r="D432" s="41"/>
      <c r="E432" s="41"/>
      <c r="F432" s="41"/>
      <c r="G432" s="41"/>
      <c r="H432" s="41"/>
      <c r="I432" s="41"/>
    </row>
    <row r="433" spans="2:9" hidden="1" x14ac:dyDescent="0.25">
      <c r="B433" s="41"/>
      <c r="C433" s="41"/>
      <c r="D433" s="41"/>
      <c r="E433" s="41"/>
      <c r="F433" s="41"/>
      <c r="G433" s="41"/>
      <c r="H433" s="41"/>
      <c r="I433" s="41"/>
    </row>
    <row r="434" spans="2:9" hidden="1" x14ac:dyDescent="0.25">
      <c r="B434" s="41"/>
      <c r="C434" s="41"/>
      <c r="D434" s="41"/>
      <c r="E434" s="41"/>
      <c r="F434" s="41"/>
      <c r="G434" s="41"/>
      <c r="H434" s="41"/>
      <c r="I434" s="41"/>
    </row>
    <row r="435" spans="2:9" hidden="1" x14ac:dyDescent="0.25">
      <c r="B435" s="41"/>
      <c r="C435" s="41"/>
      <c r="D435" s="41"/>
      <c r="E435" s="41"/>
      <c r="F435" s="41"/>
      <c r="G435" s="41"/>
      <c r="H435" s="41"/>
      <c r="I435" s="41"/>
    </row>
    <row r="436" spans="2:9" hidden="1" x14ac:dyDescent="0.25">
      <c r="B436" s="41"/>
      <c r="C436" s="41"/>
      <c r="D436" s="41"/>
      <c r="E436" s="41"/>
      <c r="F436" s="41"/>
      <c r="G436" s="41"/>
      <c r="H436" s="41"/>
      <c r="I436" s="41"/>
    </row>
    <row r="437" spans="2:9" hidden="1" x14ac:dyDescent="0.25">
      <c r="B437" s="41"/>
      <c r="C437" s="41"/>
      <c r="D437" s="41"/>
      <c r="E437" s="41"/>
      <c r="F437" s="41"/>
      <c r="G437" s="41"/>
      <c r="H437" s="41"/>
      <c r="I437" s="41"/>
    </row>
    <row r="438" spans="2:9" hidden="1" x14ac:dyDescent="0.25">
      <c r="B438" s="41"/>
      <c r="C438" s="41"/>
      <c r="D438" s="41"/>
      <c r="E438" s="41"/>
      <c r="F438" s="41"/>
      <c r="G438" s="41"/>
      <c r="H438" s="41"/>
      <c r="I438" s="41"/>
    </row>
    <row r="439" spans="2:9" hidden="1" x14ac:dyDescent="0.25">
      <c r="B439" s="41"/>
      <c r="C439" s="41"/>
      <c r="D439" s="41"/>
      <c r="E439" s="41"/>
      <c r="F439" s="41"/>
      <c r="G439" s="41"/>
      <c r="H439" s="41"/>
      <c r="I439" s="41"/>
    </row>
    <row r="440" spans="2:9" hidden="1" x14ac:dyDescent="0.25">
      <c r="B440" s="41"/>
      <c r="C440" s="41"/>
      <c r="D440" s="41"/>
      <c r="E440" s="41"/>
      <c r="F440" s="41"/>
      <c r="G440" s="41"/>
      <c r="H440" s="41"/>
      <c r="I440" s="41"/>
    </row>
    <row r="441" spans="2:9" hidden="1" x14ac:dyDescent="0.25">
      <c r="B441" s="41"/>
      <c r="C441" s="41"/>
      <c r="D441" s="41"/>
      <c r="E441" s="41"/>
      <c r="F441" s="41"/>
      <c r="G441" s="41"/>
      <c r="H441" s="41"/>
      <c r="I441" s="41"/>
    </row>
    <row r="442" spans="2:9" hidden="1" x14ac:dyDescent="0.25">
      <c r="B442" s="41"/>
      <c r="C442" s="41"/>
      <c r="D442" s="41"/>
      <c r="E442" s="41"/>
      <c r="F442" s="41"/>
      <c r="G442" s="41"/>
      <c r="H442" s="41"/>
      <c r="I442" s="41"/>
    </row>
    <row r="443" spans="2:9" hidden="1" x14ac:dyDescent="0.25">
      <c r="B443" s="41"/>
      <c r="C443" s="41"/>
      <c r="D443" s="41"/>
      <c r="E443" s="41"/>
      <c r="F443" s="41"/>
      <c r="G443" s="41"/>
      <c r="H443" s="41"/>
      <c r="I443" s="41"/>
    </row>
    <row r="444" spans="2:9" hidden="1" x14ac:dyDescent="0.25">
      <c r="B444" s="41"/>
      <c r="C444" s="41"/>
      <c r="D444" s="41"/>
      <c r="E444" s="41"/>
      <c r="F444" s="41"/>
      <c r="G444" s="41"/>
      <c r="H444" s="41"/>
      <c r="I444" s="41"/>
    </row>
    <row r="445" spans="2:9" hidden="1" x14ac:dyDescent="0.25">
      <c r="B445" s="41"/>
      <c r="C445" s="41"/>
      <c r="D445" s="41"/>
      <c r="E445" s="41"/>
      <c r="F445" s="41"/>
      <c r="G445" s="41"/>
      <c r="H445" s="41"/>
      <c r="I445" s="41"/>
    </row>
    <row r="446" spans="2:9" hidden="1" x14ac:dyDescent="0.25">
      <c r="B446" s="41"/>
      <c r="C446" s="41"/>
      <c r="D446" s="41"/>
      <c r="E446" s="41"/>
      <c r="F446" s="41"/>
      <c r="G446" s="41"/>
      <c r="H446" s="41"/>
      <c r="I446" s="41"/>
    </row>
    <row r="447" spans="2:9" hidden="1" x14ac:dyDescent="0.25">
      <c r="B447" s="41"/>
      <c r="C447" s="41"/>
      <c r="D447" s="41"/>
      <c r="E447" s="41"/>
      <c r="F447" s="41"/>
      <c r="G447" s="41"/>
      <c r="H447" s="41"/>
      <c r="I447" s="41"/>
    </row>
    <row r="448" spans="2:9" hidden="1" x14ac:dyDescent="0.25">
      <c r="B448" s="41"/>
      <c r="C448" s="41"/>
      <c r="D448" s="41"/>
      <c r="E448" s="41"/>
      <c r="F448" s="41"/>
      <c r="G448" s="41"/>
      <c r="H448" s="41"/>
      <c r="I448" s="41"/>
    </row>
    <row r="449" spans="2:9" hidden="1" x14ac:dyDescent="0.25">
      <c r="B449" s="41"/>
      <c r="C449" s="41"/>
      <c r="D449" s="41"/>
      <c r="E449" s="41"/>
      <c r="F449" s="41"/>
      <c r="G449" s="41"/>
      <c r="H449" s="41"/>
      <c r="I449" s="41"/>
    </row>
    <row r="450" spans="2:9" hidden="1" x14ac:dyDescent="0.25">
      <c r="B450" s="41"/>
      <c r="C450" s="41"/>
      <c r="D450" s="41"/>
      <c r="E450" s="41"/>
      <c r="F450" s="41"/>
      <c r="G450" s="41"/>
      <c r="H450" s="41"/>
      <c r="I450" s="41"/>
    </row>
    <row r="451" spans="2:9" hidden="1" x14ac:dyDescent="0.25">
      <c r="B451" s="41"/>
      <c r="C451" s="41"/>
      <c r="D451" s="41"/>
      <c r="E451" s="41"/>
      <c r="F451" s="41"/>
      <c r="G451" s="41"/>
      <c r="H451" s="41"/>
      <c r="I451" s="41"/>
    </row>
    <row r="452" spans="2:9" hidden="1" x14ac:dyDescent="0.25">
      <c r="B452" s="41"/>
      <c r="C452" s="41"/>
      <c r="D452" s="41"/>
      <c r="E452" s="41"/>
      <c r="F452" s="41"/>
      <c r="G452" s="41"/>
      <c r="H452" s="41"/>
      <c r="I452" s="41"/>
    </row>
    <row r="453" spans="2:9" hidden="1" x14ac:dyDescent="0.25">
      <c r="B453" s="41"/>
      <c r="C453" s="41"/>
      <c r="D453" s="41"/>
      <c r="E453" s="41"/>
      <c r="F453" s="41"/>
      <c r="G453" s="41"/>
      <c r="H453" s="41"/>
      <c r="I453" s="41"/>
    </row>
    <row r="454" spans="2:9" hidden="1" x14ac:dyDescent="0.25">
      <c r="B454" s="41"/>
      <c r="C454" s="41"/>
      <c r="D454" s="41"/>
      <c r="E454" s="41"/>
      <c r="F454" s="41"/>
      <c r="G454" s="41"/>
      <c r="H454" s="41"/>
      <c r="I454" s="41"/>
    </row>
    <row r="455" spans="2:9" hidden="1" x14ac:dyDescent="0.25">
      <c r="B455" s="41"/>
      <c r="C455" s="41"/>
      <c r="D455" s="41"/>
      <c r="E455" s="41"/>
      <c r="F455" s="41"/>
      <c r="G455" s="41"/>
      <c r="H455" s="41"/>
      <c r="I455" s="41"/>
    </row>
    <row r="456" spans="2:9" hidden="1" x14ac:dyDescent="0.25">
      <c r="B456" s="41"/>
      <c r="C456" s="41"/>
      <c r="D456" s="41"/>
      <c r="E456" s="41"/>
      <c r="F456" s="41"/>
      <c r="G456" s="41"/>
      <c r="H456" s="41"/>
      <c r="I456" s="41"/>
    </row>
    <row r="457" spans="2:9" hidden="1" x14ac:dyDescent="0.25">
      <c r="B457" s="41"/>
      <c r="C457" s="41"/>
      <c r="D457" s="41"/>
      <c r="E457" s="41"/>
      <c r="F457" s="41"/>
      <c r="G457" s="41"/>
      <c r="H457" s="41"/>
      <c r="I457" s="41"/>
    </row>
    <row r="458" spans="2:9" hidden="1" x14ac:dyDescent="0.25">
      <c r="B458" s="41"/>
      <c r="C458" s="41"/>
      <c r="D458" s="41"/>
      <c r="E458" s="41"/>
      <c r="F458" s="41"/>
      <c r="G458" s="41"/>
      <c r="H458" s="41"/>
      <c r="I458" s="41"/>
    </row>
    <row r="459" spans="2:9" hidden="1" x14ac:dyDescent="0.25">
      <c r="B459" s="41"/>
      <c r="C459" s="41"/>
      <c r="D459" s="41"/>
      <c r="E459" s="41"/>
      <c r="F459" s="41"/>
      <c r="G459" s="41"/>
      <c r="H459" s="41"/>
      <c r="I459" s="41"/>
    </row>
    <row r="460" spans="2:9" hidden="1" x14ac:dyDescent="0.25">
      <c r="B460" s="41"/>
      <c r="C460" s="41"/>
      <c r="D460" s="41"/>
      <c r="E460" s="41"/>
      <c r="F460" s="41"/>
      <c r="G460" s="41"/>
      <c r="H460" s="41"/>
      <c r="I460" s="41"/>
    </row>
    <row r="461" spans="2:9" hidden="1" x14ac:dyDescent="0.25">
      <c r="B461" s="41"/>
      <c r="C461" s="41"/>
      <c r="D461" s="41"/>
      <c r="E461" s="41"/>
      <c r="F461" s="41"/>
      <c r="G461" s="41"/>
      <c r="H461" s="41"/>
      <c r="I461" s="41"/>
    </row>
    <row r="462" spans="2:9" hidden="1" x14ac:dyDescent="0.25">
      <c r="B462" s="41"/>
      <c r="C462" s="41"/>
      <c r="D462" s="41"/>
      <c r="E462" s="41"/>
      <c r="F462" s="41"/>
      <c r="G462" s="41"/>
      <c r="H462" s="41"/>
      <c r="I462" s="41"/>
    </row>
    <row r="463" spans="2:9" hidden="1" x14ac:dyDescent="0.25">
      <c r="B463" s="41"/>
      <c r="C463" s="41"/>
      <c r="D463" s="41"/>
      <c r="E463" s="41"/>
      <c r="F463" s="41"/>
      <c r="G463" s="41"/>
      <c r="H463" s="41"/>
      <c r="I463" s="41"/>
    </row>
    <row r="464" spans="2:9" hidden="1" x14ac:dyDescent="0.25">
      <c r="B464" s="41"/>
      <c r="C464" s="41"/>
      <c r="D464" s="41"/>
      <c r="E464" s="41"/>
      <c r="F464" s="41"/>
      <c r="G464" s="41"/>
      <c r="H464" s="41"/>
      <c r="I464" s="41"/>
    </row>
    <row r="465" spans="2:9" hidden="1" x14ac:dyDescent="0.25">
      <c r="B465" s="41"/>
      <c r="C465" s="41"/>
      <c r="D465" s="41"/>
      <c r="E465" s="41"/>
      <c r="F465" s="41"/>
      <c r="G465" s="41"/>
      <c r="H465" s="41"/>
      <c r="I465" s="41"/>
    </row>
    <row r="466" spans="2:9" hidden="1" x14ac:dyDescent="0.25">
      <c r="B466" s="41"/>
      <c r="C466" s="41"/>
      <c r="D466" s="41"/>
      <c r="E466" s="41"/>
      <c r="F466" s="41"/>
      <c r="G466" s="41"/>
      <c r="H466" s="41"/>
      <c r="I466" s="41"/>
    </row>
    <row r="467" spans="2:9" hidden="1" x14ac:dyDescent="0.25">
      <c r="B467" s="41"/>
      <c r="C467" s="41"/>
      <c r="D467" s="41"/>
      <c r="E467" s="41"/>
      <c r="F467" s="41"/>
      <c r="G467" s="41"/>
      <c r="H467" s="41"/>
      <c r="I467" s="41"/>
    </row>
    <row r="468" spans="2:9" hidden="1" x14ac:dyDescent="0.25">
      <c r="B468" s="41"/>
      <c r="C468" s="41"/>
      <c r="D468" s="41"/>
      <c r="E468" s="41"/>
      <c r="F468" s="41"/>
      <c r="G468" s="41"/>
      <c r="H468" s="41"/>
      <c r="I468" s="41"/>
    </row>
    <row r="469" spans="2:9" hidden="1" x14ac:dyDescent="0.25">
      <c r="B469" s="41"/>
      <c r="C469" s="41"/>
      <c r="D469" s="41"/>
      <c r="E469" s="41"/>
      <c r="F469" s="41"/>
      <c r="G469" s="41"/>
      <c r="H469" s="41"/>
      <c r="I469" s="41"/>
    </row>
    <row r="470" spans="2:9" hidden="1" x14ac:dyDescent="0.25">
      <c r="B470" s="41"/>
      <c r="C470" s="41"/>
      <c r="D470" s="41"/>
      <c r="E470" s="41"/>
      <c r="F470" s="41"/>
      <c r="G470" s="41"/>
      <c r="H470" s="41"/>
      <c r="I470" s="41"/>
    </row>
    <row r="471" spans="2:9" hidden="1" x14ac:dyDescent="0.25">
      <c r="B471" s="41"/>
      <c r="C471" s="41"/>
      <c r="D471" s="41"/>
      <c r="E471" s="41"/>
      <c r="F471" s="41"/>
      <c r="G471" s="41"/>
      <c r="H471" s="41"/>
      <c r="I471" s="41"/>
    </row>
    <row r="472" spans="2:9" hidden="1" x14ac:dyDescent="0.25">
      <c r="B472" s="41"/>
      <c r="C472" s="41"/>
      <c r="D472" s="41"/>
      <c r="E472" s="41"/>
      <c r="F472" s="41"/>
      <c r="G472" s="41"/>
      <c r="H472" s="41"/>
      <c r="I472" s="41"/>
    </row>
    <row r="473" spans="2:9" hidden="1" x14ac:dyDescent="0.25">
      <c r="B473" s="41"/>
      <c r="C473" s="41"/>
      <c r="D473" s="41"/>
      <c r="E473" s="41"/>
      <c r="F473" s="41"/>
      <c r="G473" s="41"/>
      <c r="H473" s="41"/>
      <c r="I473" s="41"/>
    </row>
    <row r="474" spans="2:9" hidden="1" x14ac:dyDescent="0.25">
      <c r="B474" s="41"/>
      <c r="C474" s="41"/>
      <c r="D474" s="41"/>
      <c r="E474" s="41"/>
      <c r="F474" s="41"/>
      <c r="G474" s="41"/>
      <c r="H474" s="41"/>
      <c r="I474" s="41"/>
    </row>
    <row r="475" spans="2:9" hidden="1" x14ac:dyDescent="0.25">
      <c r="B475" s="41"/>
      <c r="C475" s="41"/>
      <c r="D475" s="41"/>
      <c r="E475" s="41"/>
      <c r="F475" s="41"/>
      <c r="G475" s="41"/>
      <c r="H475" s="41"/>
      <c r="I475" s="41"/>
    </row>
    <row r="476" spans="2:9" hidden="1" x14ac:dyDescent="0.25">
      <c r="B476" s="41"/>
      <c r="C476" s="41"/>
      <c r="D476" s="41"/>
      <c r="E476" s="41"/>
      <c r="F476" s="41"/>
      <c r="G476" s="41"/>
      <c r="H476" s="41"/>
      <c r="I476" s="41"/>
    </row>
    <row r="477" spans="2:9" hidden="1" x14ac:dyDescent="0.25">
      <c r="B477" s="41"/>
      <c r="C477" s="41"/>
      <c r="D477" s="41"/>
      <c r="E477" s="41"/>
      <c r="F477" s="41"/>
      <c r="G477" s="41"/>
      <c r="H477" s="41"/>
      <c r="I477" s="41"/>
    </row>
    <row r="478" spans="2:9" hidden="1" x14ac:dyDescent="0.25">
      <c r="B478" s="41"/>
      <c r="C478" s="41"/>
      <c r="D478" s="41"/>
      <c r="E478" s="41"/>
      <c r="F478" s="41"/>
      <c r="G478" s="41"/>
      <c r="H478" s="41"/>
      <c r="I478" s="41"/>
    </row>
    <row r="479" spans="2:9" hidden="1" x14ac:dyDescent="0.25">
      <c r="B479" s="41"/>
      <c r="C479" s="41"/>
      <c r="D479" s="41"/>
      <c r="E479" s="41"/>
      <c r="F479" s="41"/>
      <c r="G479" s="41"/>
      <c r="H479" s="41"/>
      <c r="I479" s="41"/>
    </row>
    <row r="480" spans="2:9" hidden="1" x14ac:dyDescent="0.25">
      <c r="B480" s="41"/>
      <c r="C480" s="41"/>
      <c r="D480" s="41"/>
      <c r="E480" s="41"/>
      <c r="F480" s="41"/>
      <c r="G480" s="41"/>
      <c r="H480" s="41"/>
      <c r="I480" s="41"/>
    </row>
    <row r="481" spans="2:9" hidden="1" x14ac:dyDescent="0.25">
      <c r="B481" s="41"/>
      <c r="C481" s="41"/>
      <c r="D481" s="41"/>
      <c r="E481" s="41"/>
      <c r="F481" s="41"/>
      <c r="G481" s="41"/>
      <c r="H481" s="41"/>
      <c r="I481" s="41"/>
    </row>
    <row r="482" spans="2:9" hidden="1" x14ac:dyDescent="0.25">
      <c r="B482" s="41"/>
      <c r="C482" s="41"/>
      <c r="D482" s="41"/>
      <c r="E482" s="41"/>
      <c r="F482" s="41"/>
      <c r="G482" s="41"/>
      <c r="H482" s="41"/>
      <c r="I482" s="41"/>
    </row>
    <row r="483" spans="2:9" hidden="1" x14ac:dyDescent="0.25">
      <c r="B483" s="41"/>
      <c r="C483" s="41"/>
      <c r="D483" s="41"/>
      <c r="E483" s="41"/>
      <c r="F483" s="41"/>
      <c r="G483" s="41"/>
      <c r="H483" s="41"/>
      <c r="I483" s="41"/>
    </row>
    <row r="484" spans="2:9" hidden="1" x14ac:dyDescent="0.25">
      <c r="B484" s="41"/>
      <c r="C484" s="41"/>
      <c r="D484" s="41"/>
      <c r="E484" s="41"/>
      <c r="F484" s="41"/>
      <c r="G484" s="41"/>
      <c r="H484" s="41"/>
      <c r="I484" s="41"/>
    </row>
    <row r="485" spans="2:9" hidden="1" x14ac:dyDescent="0.25">
      <c r="B485" s="41"/>
      <c r="C485" s="41"/>
      <c r="D485" s="41"/>
      <c r="E485" s="41"/>
      <c r="F485" s="41"/>
      <c r="G485" s="41"/>
      <c r="H485" s="41"/>
      <c r="I485" s="41"/>
    </row>
    <row r="486" spans="2:9" hidden="1" x14ac:dyDescent="0.25">
      <c r="B486" s="41"/>
      <c r="C486" s="41"/>
      <c r="D486" s="41"/>
      <c r="E486" s="41"/>
      <c r="F486" s="41"/>
      <c r="G486" s="41"/>
      <c r="H486" s="41"/>
      <c r="I486" s="41"/>
    </row>
    <row r="487" spans="2:9" hidden="1" x14ac:dyDescent="0.25">
      <c r="B487" s="41"/>
      <c r="C487" s="41"/>
      <c r="D487" s="41"/>
      <c r="E487" s="41"/>
      <c r="F487" s="41"/>
      <c r="G487" s="41"/>
      <c r="H487" s="41"/>
      <c r="I487" s="41"/>
    </row>
    <row r="488" spans="2:9" hidden="1" x14ac:dyDescent="0.25">
      <c r="B488" s="41"/>
      <c r="C488" s="41"/>
      <c r="D488" s="41"/>
      <c r="E488" s="41"/>
      <c r="F488" s="41"/>
      <c r="G488" s="41"/>
      <c r="H488" s="41"/>
      <c r="I488" s="41"/>
    </row>
    <row r="489" spans="2:9" hidden="1" x14ac:dyDescent="0.25">
      <c r="B489" s="41"/>
      <c r="C489" s="41"/>
      <c r="D489" s="41"/>
      <c r="E489" s="41"/>
      <c r="F489" s="41"/>
      <c r="G489" s="41"/>
      <c r="H489" s="41"/>
      <c r="I489" s="41"/>
    </row>
    <row r="490" spans="2:9" hidden="1" x14ac:dyDescent="0.25">
      <c r="B490" s="41"/>
      <c r="C490" s="41"/>
      <c r="D490" s="41"/>
      <c r="E490" s="41"/>
      <c r="F490" s="41"/>
      <c r="G490" s="41"/>
      <c r="H490" s="41"/>
      <c r="I490" s="41"/>
    </row>
    <row r="491" spans="2:9" hidden="1" x14ac:dyDescent="0.25">
      <c r="B491" s="41"/>
      <c r="C491" s="41"/>
      <c r="D491" s="41"/>
      <c r="E491" s="41"/>
      <c r="F491" s="41"/>
      <c r="G491" s="41"/>
      <c r="H491" s="41"/>
      <c r="I491" s="41"/>
    </row>
    <row r="492" spans="2:9" hidden="1" x14ac:dyDescent="0.25">
      <c r="B492" s="41"/>
      <c r="C492" s="41"/>
      <c r="D492" s="41"/>
      <c r="E492" s="41"/>
      <c r="F492" s="41"/>
      <c r="G492" s="41"/>
      <c r="H492" s="41"/>
      <c r="I492" s="41"/>
    </row>
    <row r="493" spans="2:9" hidden="1" x14ac:dyDescent="0.25">
      <c r="B493" s="41"/>
      <c r="C493" s="41"/>
      <c r="D493" s="41"/>
      <c r="E493" s="41"/>
      <c r="F493" s="41"/>
      <c r="G493" s="41"/>
      <c r="H493" s="41"/>
      <c r="I493" s="41"/>
    </row>
    <row r="494" spans="2:9" hidden="1" x14ac:dyDescent="0.25">
      <c r="B494" s="41"/>
      <c r="C494" s="41"/>
      <c r="D494" s="41"/>
      <c r="E494" s="41"/>
      <c r="F494" s="41"/>
      <c r="G494" s="41"/>
      <c r="H494" s="41"/>
      <c r="I494" s="41"/>
    </row>
    <row r="495" spans="2:9" hidden="1" x14ac:dyDescent="0.25">
      <c r="B495" s="41"/>
      <c r="C495" s="41"/>
      <c r="D495" s="41"/>
      <c r="E495" s="41"/>
      <c r="F495" s="41"/>
      <c r="G495" s="41"/>
      <c r="H495" s="41"/>
      <c r="I495" s="41"/>
    </row>
    <row r="496" spans="2:9" hidden="1" x14ac:dyDescent="0.25">
      <c r="B496" s="41"/>
      <c r="C496" s="41"/>
      <c r="D496" s="41"/>
      <c r="E496" s="41"/>
      <c r="F496" s="41"/>
      <c r="G496" s="41"/>
      <c r="H496" s="41"/>
      <c r="I496" s="41"/>
    </row>
    <row r="497" spans="2:9" hidden="1" x14ac:dyDescent="0.25">
      <c r="B497" s="41"/>
      <c r="C497" s="41"/>
      <c r="D497" s="41"/>
      <c r="E497" s="41"/>
      <c r="F497" s="41"/>
      <c r="G497" s="41"/>
      <c r="H497" s="41"/>
      <c r="I497" s="41"/>
    </row>
    <row r="498" spans="2:9" hidden="1" x14ac:dyDescent="0.25">
      <c r="B498" s="41"/>
      <c r="C498" s="41"/>
      <c r="D498" s="41"/>
      <c r="E498" s="41"/>
      <c r="F498" s="41"/>
      <c r="G498" s="41"/>
      <c r="H498" s="41"/>
      <c r="I498" s="41"/>
    </row>
    <row r="499" spans="2:9" hidden="1" x14ac:dyDescent="0.25">
      <c r="B499" s="41"/>
      <c r="C499" s="41"/>
      <c r="D499" s="41"/>
      <c r="E499" s="41"/>
      <c r="F499" s="41"/>
      <c r="G499" s="41"/>
      <c r="H499" s="41"/>
      <c r="I499" s="41"/>
    </row>
    <row r="500" spans="2:9" hidden="1" x14ac:dyDescent="0.25">
      <c r="B500" s="41"/>
      <c r="C500" s="41"/>
      <c r="D500" s="41"/>
      <c r="E500" s="41"/>
      <c r="F500" s="41"/>
      <c r="G500" s="41"/>
      <c r="H500" s="41"/>
      <c r="I500" s="41"/>
    </row>
    <row r="501" spans="2:9" hidden="1" x14ac:dyDescent="0.25">
      <c r="B501" s="41"/>
      <c r="C501" s="41"/>
      <c r="D501" s="41"/>
      <c r="E501" s="41"/>
      <c r="F501" s="41"/>
      <c r="G501" s="41"/>
      <c r="H501" s="41"/>
      <c r="I501" s="41"/>
    </row>
    <row r="502" spans="2:9" hidden="1" x14ac:dyDescent="0.25">
      <c r="B502" s="41"/>
      <c r="C502" s="41"/>
      <c r="D502" s="41"/>
      <c r="E502" s="41"/>
      <c r="F502" s="41"/>
      <c r="G502" s="41"/>
      <c r="H502" s="41"/>
      <c r="I502" s="41"/>
    </row>
    <row r="503" spans="2:9" hidden="1" x14ac:dyDescent="0.25">
      <c r="B503" s="41"/>
      <c r="C503" s="41"/>
      <c r="D503" s="41"/>
      <c r="E503" s="41"/>
      <c r="F503" s="41"/>
      <c r="G503" s="41"/>
      <c r="H503" s="41"/>
      <c r="I503" s="41"/>
    </row>
    <row r="504" spans="2:9" hidden="1" x14ac:dyDescent="0.25">
      <c r="B504" s="41"/>
      <c r="C504" s="41"/>
      <c r="D504" s="41"/>
      <c r="E504" s="41"/>
      <c r="F504" s="41"/>
      <c r="G504" s="41"/>
      <c r="H504" s="41"/>
      <c r="I504" s="41"/>
    </row>
    <row r="505" spans="2:9" hidden="1" x14ac:dyDescent="0.25">
      <c r="B505" s="41"/>
      <c r="C505" s="41"/>
      <c r="D505" s="41"/>
      <c r="E505" s="41"/>
      <c r="F505" s="41"/>
      <c r="G505" s="41"/>
      <c r="H505" s="41"/>
      <c r="I505" s="41"/>
    </row>
    <row r="506" spans="2:9" hidden="1" x14ac:dyDescent="0.25">
      <c r="B506" s="41"/>
      <c r="C506" s="41"/>
      <c r="D506" s="41"/>
      <c r="E506" s="41"/>
      <c r="F506" s="41"/>
      <c r="G506" s="41"/>
      <c r="H506" s="41"/>
      <c r="I506" s="41"/>
    </row>
    <row r="507" spans="2:9" hidden="1" x14ac:dyDescent="0.25">
      <c r="B507" s="41"/>
      <c r="C507" s="41"/>
      <c r="D507" s="41"/>
      <c r="E507" s="41"/>
      <c r="F507" s="41"/>
      <c r="G507" s="41"/>
      <c r="H507" s="41"/>
      <c r="I507" s="41"/>
    </row>
    <row r="508" spans="2:9" hidden="1" x14ac:dyDescent="0.25">
      <c r="B508" s="41"/>
      <c r="C508" s="41"/>
      <c r="D508" s="41"/>
      <c r="E508" s="41"/>
      <c r="F508" s="41"/>
      <c r="G508" s="41"/>
      <c r="H508" s="41"/>
      <c r="I508" s="41"/>
    </row>
    <row r="509" spans="2:9" hidden="1" x14ac:dyDescent="0.25">
      <c r="B509" s="41"/>
      <c r="C509" s="41"/>
      <c r="D509" s="41"/>
      <c r="E509" s="41"/>
      <c r="F509" s="41"/>
      <c r="G509" s="41"/>
      <c r="H509" s="41"/>
      <c r="I509" s="41"/>
    </row>
    <row r="510" spans="2:9" hidden="1" x14ac:dyDescent="0.25">
      <c r="B510" s="41"/>
      <c r="C510" s="41"/>
      <c r="D510" s="41"/>
      <c r="E510" s="41"/>
      <c r="F510" s="41"/>
      <c r="G510" s="41"/>
      <c r="H510" s="41"/>
      <c r="I510" s="41"/>
    </row>
    <row r="511" spans="2:9" hidden="1" x14ac:dyDescent="0.25">
      <c r="B511" s="41"/>
      <c r="C511" s="41"/>
      <c r="D511" s="41"/>
      <c r="E511" s="41"/>
      <c r="F511" s="41"/>
      <c r="G511" s="41"/>
      <c r="H511" s="41"/>
      <c r="I511" s="41"/>
    </row>
    <row r="512" spans="2:9" hidden="1" x14ac:dyDescent="0.25">
      <c r="B512" s="41"/>
      <c r="C512" s="41"/>
      <c r="D512" s="41"/>
      <c r="E512" s="41"/>
      <c r="F512" s="41"/>
      <c r="G512" s="41"/>
      <c r="H512" s="41"/>
      <c r="I512" s="41"/>
    </row>
    <row r="513" spans="2:9" hidden="1" x14ac:dyDescent="0.25">
      <c r="B513" s="41"/>
      <c r="C513" s="41"/>
      <c r="D513" s="41"/>
      <c r="E513" s="41"/>
      <c r="F513" s="41"/>
      <c r="G513" s="41"/>
      <c r="H513" s="41"/>
      <c r="I513" s="41"/>
    </row>
    <row r="514" spans="2:9" hidden="1" x14ac:dyDescent="0.25">
      <c r="B514" s="41"/>
      <c r="C514" s="41"/>
      <c r="D514" s="41"/>
      <c r="E514" s="41"/>
      <c r="F514" s="41"/>
      <c r="G514" s="41"/>
      <c r="H514" s="41"/>
      <c r="I514" s="41"/>
    </row>
    <row r="515" spans="2:9" hidden="1" x14ac:dyDescent="0.25">
      <c r="B515" s="41"/>
      <c r="C515" s="41"/>
      <c r="D515" s="41"/>
      <c r="E515" s="41"/>
      <c r="F515" s="41"/>
      <c r="G515" s="41"/>
      <c r="H515" s="41"/>
      <c r="I515" s="41"/>
    </row>
    <row r="516" spans="2:9" hidden="1" x14ac:dyDescent="0.25">
      <c r="B516" s="41"/>
      <c r="C516" s="41"/>
      <c r="D516" s="41"/>
      <c r="E516" s="41"/>
      <c r="F516" s="41"/>
      <c r="G516" s="41"/>
      <c r="H516" s="41"/>
      <c r="I516" s="41"/>
    </row>
    <row r="517" spans="2:9" hidden="1" x14ac:dyDescent="0.25">
      <c r="B517" s="41"/>
      <c r="C517" s="41"/>
      <c r="D517" s="41"/>
      <c r="E517" s="41"/>
      <c r="F517" s="41"/>
      <c r="G517" s="41"/>
      <c r="H517" s="41"/>
      <c r="I517" s="41"/>
    </row>
    <row r="518" spans="2:9" hidden="1" x14ac:dyDescent="0.25">
      <c r="B518" s="41"/>
      <c r="C518" s="41"/>
      <c r="D518" s="41"/>
      <c r="E518" s="41"/>
      <c r="F518" s="41"/>
      <c r="G518" s="41"/>
      <c r="H518" s="41"/>
      <c r="I518" s="41"/>
    </row>
    <row r="519" spans="2:9" hidden="1" x14ac:dyDescent="0.25">
      <c r="B519" s="41"/>
      <c r="C519" s="41"/>
      <c r="D519" s="41"/>
      <c r="E519" s="41"/>
      <c r="F519" s="41"/>
      <c r="G519" s="41"/>
      <c r="H519" s="41"/>
      <c r="I519" s="41"/>
    </row>
    <row r="520" spans="2:9" hidden="1" x14ac:dyDescent="0.25">
      <c r="B520" s="41"/>
      <c r="C520" s="41"/>
      <c r="D520" s="41"/>
      <c r="E520" s="41"/>
      <c r="F520" s="41"/>
      <c r="G520" s="41"/>
      <c r="H520" s="41"/>
      <c r="I520" s="41"/>
    </row>
    <row r="521" spans="2:9" hidden="1" x14ac:dyDescent="0.25">
      <c r="B521" s="41"/>
      <c r="C521" s="41"/>
      <c r="D521" s="41"/>
      <c r="E521" s="41"/>
      <c r="F521" s="41"/>
      <c r="G521" s="41"/>
      <c r="H521" s="41"/>
      <c r="I521" s="41"/>
    </row>
    <row r="522" spans="2:9" hidden="1" x14ac:dyDescent="0.25">
      <c r="B522" s="41"/>
      <c r="C522" s="41"/>
      <c r="D522" s="41"/>
      <c r="E522" s="41"/>
      <c r="F522" s="41"/>
      <c r="G522" s="41"/>
      <c r="H522" s="41"/>
      <c r="I522" s="41"/>
    </row>
    <row r="523" spans="2:9" hidden="1" x14ac:dyDescent="0.25">
      <c r="B523" s="41"/>
      <c r="C523" s="41"/>
      <c r="D523" s="41"/>
      <c r="E523" s="41"/>
      <c r="F523" s="41"/>
      <c r="G523" s="41"/>
      <c r="H523" s="41"/>
      <c r="I523" s="41"/>
    </row>
    <row r="524" spans="2:9" hidden="1" x14ac:dyDescent="0.25">
      <c r="B524" s="41"/>
      <c r="C524" s="41"/>
      <c r="D524" s="41"/>
      <c r="E524" s="41"/>
      <c r="F524" s="41"/>
      <c r="G524" s="41"/>
      <c r="H524" s="41"/>
      <c r="I524" s="41"/>
    </row>
    <row r="525" spans="2:9" hidden="1" x14ac:dyDescent="0.25">
      <c r="B525" s="41"/>
      <c r="C525" s="41"/>
      <c r="D525" s="41"/>
      <c r="E525" s="41"/>
      <c r="F525" s="41"/>
      <c r="G525" s="41"/>
      <c r="H525" s="41"/>
      <c r="I525" s="41"/>
    </row>
    <row r="526" spans="2:9" hidden="1" x14ac:dyDescent="0.25">
      <c r="B526" s="41"/>
      <c r="C526" s="41"/>
      <c r="D526" s="41"/>
      <c r="E526" s="41"/>
      <c r="F526" s="41"/>
      <c r="G526" s="41"/>
      <c r="H526" s="41"/>
      <c r="I526" s="41"/>
    </row>
    <row r="527" spans="2:9" hidden="1" x14ac:dyDescent="0.25">
      <c r="B527" s="41"/>
      <c r="C527" s="41"/>
      <c r="D527" s="41"/>
      <c r="E527" s="41"/>
      <c r="F527" s="41"/>
      <c r="G527" s="41"/>
      <c r="H527" s="41"/>
      <c r="I527" s="41"/>
    </row>
    <row r="528" spans="2:9" hidden="1" x14ac:dyDescent="0.25">
      <c r="B528" s="41"/>
      <c r="C528" s="41"/>
      <c r="D528" s="41"/>
      <c r="E528" s="41"/>
      <c r="F528" s="41"/>
      <c r="G528" s="41"/>
      <c r="H528" s="41"/>
      <c r="I528" s="41"/>
    </row>
    <row r="529" spans="2:9" hidden="1" x14ac:dyDescent="0.25">
      <c r="B529" s="41"/>
      <c r="C529" s="41"/>
      <c r="D529" s="41"/>
      <c r="E529" s="41"/>
      <c r="F529" s="41"/>
      <c r="G529" s="41"/>
      <c r="H529" s="41"/>
      <c r="I529" s="41"/>
    </row>
    <row r="530" spans="2:9" hidden="1" x14ac:dyDescent="0.25">
      <c r="B530" s="41"/>
      <c r="C530" s="41"/>
      <c r="D530" s="41"/>
      <c r="E530" s="41"/>
      <c r="F530" s="41"/>
      <c r="G530" s="41"/>
      <c r="H530" s="41"/>
      <c r="I530" s="41"/>
    </row>
    <row r="531" spans="2:9" hidden="1" x14ac:dyDescent="0.25">
      <c r="B531" s="41"/>
      <c r="C531" s="41"/>
      <c r="D531" s="41"/>
      <c r="E531" s="41"/>
      <c r="F531" s="41"/>
      <c r="G531" s="41"/>
      <c r="H531" s="41"/>
      <c r="I531" s="41"/>
    </row>
    <row r="532" spans="2:9" hidden="1" x14ac:dyDescent="0.25">
      <c r="B532" s="41"/>
      <c r="C532" s="41"/>
      <c r="D532" s="41"/>
      <c r="E532" s="41"/>
      <c r="F532" s="41"/>
      <c r="G532" s="41"/>
      <c r="H532" s="41"/>
      <c r="I532" s="41"/>
    </row>
    <row r="533" spans="2:9" hidden="1" x14ac:dyDescent="0.25">
      <c r="B533" s="41"/>
      <c r="C533" s="41"/>
      <c r="D533" s="41"/>
      <c r="E533" s="41"/>
      <c r="F533" s="41"/>
      <c r="G533" s="41"/>
      <c r="H533" s="41"/>
      <c r="I533" s="41"/>
    </row>
    <row r="534" spans="2:9" hidden="1" x14ac:dyDescent="0.25">
      <c r="B534" s="41"/>
      <c r="C534" s="41"/>
      <c r="D534" s="41"/>
      <c r="E534" s="41"/>
      <c r="F534" s="41"/>
      <c r="G534" s="41"/>
      <c r="H534" s="41"/>
      <c r="I534" s="41"/>
    </row>
    <row r="535" spans="2:9" hidden="1" x14ac:dyDescent="0.25">
      <c r="B535" s="41"/>
      <c r="C535" s="41"/>
      <c r="D535" s="41"/>
      <c r="E535" s="41"/>
      <c r="F535" s="41"/>
      <c r="G535" s="41"/>
      <c r="H535" s="41"/>
      <c r="I535" s="41"/>
    </row>
    <row r="536" spans="2:9" hidden="1" x14ac:dyDescent="0.25">
      <c r="B536" s="41"/>
      <c r="C536" s="41"/>
      <c r="D536" s="41"/>
      <c r="E536" s="41"/>
      <c r="F536" s="41"/>
      <c r="G536" s="41"/>
      <c r="H536" s="41"/>
      <c r="I536" s="41"/>
    </row>
    <row r="537" spans="2:9" hidden="1" x14ac:dyDescent="0.25">
      <c r="B537" s="41"/>
      <c r="C537" s="41"/>
      <c r="D537" s="41"/>
      <c r="E537" s="41"/>
      <c r="F537" s="41"/>
      <c r="G537" s="41"/>
      <c r="H537" s="41"/>
      <c r="I537" s="41"/>
    </row>
    <row r="538" spans="2:9" hidden="1" x14ac:dyDescent="0.25">
      <c r="B538" s="41"/>
      <c r="C538" s="41"/>
      <c r="D538" s="41"/>
      <c r="E538" s="41"/>
      <c r="F538" s="41"/>
      <c r="G538" s="41"/>
      <c r="H538" s="41"/>
      <c r="I538" s="41"/>
    </row>
    <row r="539" spans="2:9" hidden="1" x14ac:dyDescent="0.25">
      <c r="B539" s="41"/>
      <c r="C539" s="41"/>
      <c r="D539" s="41"/>
      <c r="E539" s="41"/>
      <c r="F539" s="41"/>
      <c r="G539" s="41"/>
      <c r="H539" s="41"/>
      <c r="I539" s="41"/>
    </row>
    <row r="540" spans="2:9" hidden="1" x14ac:dyDescent="0.25">
      <c r="B540" s="41"/>
      <c r="C540" s="41"/>
      <c r="D540" s="41"/>
      <c r="E540" s="41"/>
      <c r="F540" s="41"/>
      <c r="G540" s="41"/>
      <c r="H540" s="41"/>
      <c r="I540" s="41"/>
    </row>
    <row r="541" spans="2:9" hidden="1" x14ac:dyDescent="0.25">
      <c r="B541" s="41"/>
      <c r="C541" s="41"/>
      <c r="D541" s="41"/>
      <c r="E541" s="41"/>
      <c r="F541" s="41"/>
      <c r="G541" s="41"/>
      <c r="H541" s="41"/>
      <c r="I541" s="41"/>
    </row>
    <row r="542" spans="2:9" hidden="1" x14ac:dyDescent="0.25">
      <c r="B542" s="41"/>
      <c r="C542" s="41"/>
      <c r="D542" s="41"/>
      <c r="E542" s="41"/>
      <c r="F542" s="41"/>
      <c r="G542" s="41"/>
      <c r="H542" s="41"/>
      <c r="I542" s="41"/>
    </row>
    <row r="543" spans="2:9" hidden="1" x14ac:dyDescent="0.25">
      <c r="B543" s="41"/>
      <c r="C543" s="41"/>
      <c r="D543" s="41"/>
      <c r="E543" s="41"/>
      <c r="F543" s="41"/>
      <c r="G543" s="41"/>
      <c r="H543" s="41"/>
      <c r="I543" s="41"/>
    </row>
    <row r="544" spans="2:9" hidden="1" x14ac:dyDescent="0.25">
      <c r="B544" s="41"/>
      <c r="C544" s="41"/>
      <c r="D544" s="41"/>
      <c r="E544" s="41"/>
      <c r="F544" s="41"/>
      <c r="G544" s="41"/>
      <c r="H544" s="41"/>
      <c r="I544" s="41"/>
    </row>
    <row r="545" spans="2:9" hidden="1" x14ac:dyDescent="0.25">
      <c r="B545" s="41"/>
      <c r="C545" s="41"/>
      <c r="D545" s="41"/>
      <c r="E545" s="41"/>
      <c r="F545" s="41"/>
      <c r="G545" s="41"/>
      <c r="H545" s="41"/>
      <c r="I545" s="41"/>
    </row>
    <row r="546" spans="2:9" hidden="1" x14ac:dyDescent="0.25">
      <c r="B546" s="41"/>
      <c r="C546" s="41"/>
      <c r="D546" s="41"/>
      <c r="E546" s="41"/>
      <c r="F546" s="41"/>
      <c r="G546" s="41"/>
      <c r="H546" s="41"/>
      <c r="I546" s="41"/>
    </row>
    <row r="547" spans="2:9" hidden="1" x14ac:dyDescent="0.25">
      <c r="B547" s="41"/>
      <c r="C547" s="41"/>
      <c r="D547" s="41"/>
      <c r="E547" s="41"/>
      <c r="F547" s="41"/>
      <c r="G547" s="41"/>
      <c r="H547" s="41"/>
      <c r="I547" s="41"/>
    </row>
    <row r="548" spans="2:9" hidden="1" x14ac:dyDescent="0.25">
      <c r="B548" s="41"/>
      <c r="C548" s="41"/>
      <c r="D548" s="41"/>
      <c r="E548" s="41"/>
      <c r="F548" s="41"/>
      <c r="G548" s="41"/>
      <c r="H548" s="41"/>
      <c r="I548" s="41"/>
    </row>
    <row r="549" spans="2:9" hidden="1" x14ac:dyDescent="0.25">
      <c r="B549" s="41"/>
      <c r="C549" s="41"/>
      <c r="D549" s="41"/>
      <c r="E549" s="41"/>
      <c r="F549" s="41"/>
      <c r="G549" s="41"/>
      <c r="H549" s="41"/>
      <c r="I549" s="41"/>
    </row>
    <row r="550" spans="2:9" hidden="1" x14ac:dyDescent="0.25">
      <c r="B550" s="41"/>
      <c r="C550" s="41"/>
      <c r="D550" s="41"/>
      <c r="E550" s="41"/>
      <c r="F550" s="41"/>
      <c r="G550" s="41"/>
      <c r="H550" s="41"/>
      <c r="I550" s="41"/>
    </row>
    <row r="551" spans="2:9" hidden="1" x14ac:dyDescent="0.25">
      <c r="B551" s="41"/>
      <c r="C551" s="41"/>
      <c r="D551" s="41"/>
      <c r="E551" s="41"/>
      <c r="F551" s="41"/>
      <c r="G551" s="41"/>
      <c r="H551" s="41"/>
      <c r="I551" s="41"/>
    </row>
    <row r="552" spans="2:9" hidden="1" x14ac:dyDescent="0.25">
      <c r="B552" s="41"/>
      <c r="C552" s="41"/>
      <c r="D552" s="41"/>
      <c r="E552" s="41"/>
      <c r="F552" s="41"/>
      <c r="G552" s="41"/>
      <c r="H552" s="41"/>
      <c r="I552" s="41"/>
    </row>
    <row r="553" spans="2:9" hidden="1" x14ac:dyDescent="0.25">
      <c r="B553" s="41"/>
      <c r="C553" s="41"/>
      <c r="D553" s="41"/>
      <c r="E553" s="41"/>
      <c r="F553" s="41"/>
      <c r="G553" s="41"/>
      <c r="H553" s="41"/>
      <c r="I553" s="41"/>
    </row>
    <row r="554" spans="2:9" hidden="1" x14ac:dyDescent="0.25">
      <c r="B554" s="41"/>
      <c r="C554" s="41"/>
      <c r="D554" s="41"/>
      <c r="E554" s="41"/>
      <c r="F554" s="41"/>
      <c r="G554" s="41"/>
      <c r="H554" s="41"/>
      <c r="I554" s="41"/>
    </row>
    <row r="555" spans="2:9" hidden="1" x14ac:dyDescent="0.25">
      <c r="B555" s="41"/>
      <c r="C555" s="41"/>
      <c r="D555" s="41"/>
      <c r="E555" s="41"/>
      <c r="F555" s="41"/>
      <c r="G555" s="41"/>
      <c r="H555" s="41"/>
      <c r="I555" s="41"/>
    </row>
    <row r="556" spans="2:9" hidden="1" x14ac:dyDescent="0.25">
      <c r="B556" s="41"/>
      <c r="C556" s="41"/>
      <c r="D556" s="41"/>
      <c r="E556" s="41"/>
      <c r="F556" s="41"/>
      <c r="G556" s="41"/>
      <c r="H556" s="41"/>
      <c r="I556" s="41"/>
    </row>
    <row r="557" spans="2:9" hidden="1" x14ac:dyDescent="0.25">
      <c r="B557" s="41"/>
      <c r="C557" s="41"/>
      <c r="D557" s="41"/>
      <c r="E557" s="41"/>
      <c r="F557" s="41"/>
      <c r="G557" s="41"/>
      <c r="H557" s="41"/>
      <c r="I557" s="41"/>
    </row>
    <row r="558" spans="2:9" hidden="1" x14ac:dyDescent="0.25">
      <c r="B558" s="41"/>
      <c r="C558" s="41"/>
      <c r="D558" s="41"/>
      <c r="E558" s="41"/>
      <c r="F558" s="41"/>
      <c r="G558" s="41"/>
      <c r="H558" s="41"/>
      <c r="I558" s="41"/>
    </row>
    <row r="559" spans="2:9" hidden="1" x14ac:dyDescent="0.25">
      <c r="B559" s="41"/>
      <c r="C559" s="41"/>
      <c r="D559" s="41"/>
      <c r="E559" s="41"/>
      <c r="F559" s="41"/>
      <c r="G559" s="41"/>
      <c r="H559" s="41"/>
      <c r="I559" s="41"/>
    </row>
    <row r="560" spans="2:9" hidden="1" x14ac:dyDescent="0.25">
      <c r="B560" s="41"/>
      <c r="C560" s="41"/>
      <c r="D560" s="41"/>
      <c r="E560" s="41"/>
      <c r="F560" s="41"/>
      <c r="G560" s="41"/>
      <c r="H560" s="41"/>
      <c r="I560" s="41"/>
    </row>
    <row r="561" spans="2:9" hidden="1" x14ac:dyDescent="0.25">
      <c r="B561" s="41"/>
      <c r="C561" s="41"/>
      <c r="D561" s="41"/>
      <c r="E561" s="41"/>
      <c r="F561" s="41"/>
      <c r="G561" s="41"/>
      <c r="H561" s="41"/>
      <c r="I561" s="41"/>
    </row>
    <row r="562" spans="2:9" hidden="1" x14ac:dyDescent="0.25">
      <c r="B562" s="41"/>
      <c r="C562" s="41"/>
      <c r="D562" s="41"/>
      <c r="E562" s="41"/>
      <c r="F562" s="41"/>
      <c r="G562" s="41"/>
      <c r="H562" s="41"/>
      <c r="I562" s="41"/>
    </row>
    <row r="563" spans="2:9" hidden="1" x14ac:dyDescent="0.25">
      <c r="B563" s="41"/>
      <c r="C563" s="41"/>
      <c r="D563" s="41"/>
      <c r="E563" s="41"/>
      <c r="F563" s="41"/>
      <c r="G563" s="41"/>
      <c r="H563" s="41"/>
      <c r="I563" s="41"/>
    </row>
    <row r="564" spans="2:9" hidden="1" x14ac:dyDescent="0.25">
      <c r="B564" s="41"/>
      <c r="C564" s="41"/>
      <c r="D564" s="41"/>
      <c r="E564" s="41"/>
      <c r="F564" s="41"/>
      <c r="G564" s="41"/>
      <c r="H564" s="41"/>
      <c r="I564" s="41"/>
    </row>
    <row r="565" spans="2:9" hidden="1" x14ac:dyDescent="0.25">
      <c r="B565" s="41"/>
      <c r="C565" s="41"/>
      <c r="D565" s="41"/>
      <c r="E565" s="41"/>
      <c r="F565" s="41"/>
      <c r="G565" s="41"/>
      <c r="H565" s="41"/>
      <c r="I565" s="41"/>
    </row>
    <row r="566" spans="2:9" hidden="1" x14ac:dyDescent="0.25">
      <c r="B566" s="41"/>
      <c r="C566" s="41"/>
      <c r="D566" s="41"/>
      <c r="E566" s="41"/>
      <c r="F566" s="41"/>
      <c r="G566" s="41"/>
      <c r="H566" s="41"/>
      <c r="I566" s="41"/>
    </row>
    <row r="567" spans="2:9" hidden="1" x14ac:dyDescent="0.25">
      <c r="B567" s="41"/>
      <c r="C567" s="41"/>
      <c r="D567" s="41"/>
      <c r="E567" s="41"/>
      <c r="F567" s="41"/>
      <c r="G567" s="41"/>
      <c r="H567" s="41"/>
      <c r="I567" s="41"/>
    </row>
    <row r="568" spans="2:9" hidden="1" x14ac:dyDescent="0.25">
      <c r="B568" s="41"/>
      <c r="C568" s="41"/>
      <c r="D568" s="41"/>
      <c r="E568" s="41"/>
      <c r="F568" s="41"/>
      <c r="G568" s="41"/>
      <c r="H568" s="41"/>
      <c r="I568" s="41"/>
    </row>
    <row r="569" spans="2:9" hidden="1" x14ac:dyDescent="0.25">
      <c r="B569" s="41"/>
      <c r="C569" s="41"/>
      <c r="D569" s="41"/>
      <c r="E569" s="41"/>
      <c r="F569" s="41"/>
      <c r="G569" s="41"/>
      <c r="H569" s="41"/>
      <c r="I569" s="41"/>
    </row>
    <row r="570" spans="2:9" hidden="1" x14ac:dyDescent="0.25">
      <c r="B570" s="41"/>
      <c r="C570" s="41"/>
      <c r="D570" s="41"/>
      <c r="E570" s="41"/>
      <c r="F570" s="41"/>
      <c r="G570" s="41"/>
      <c r="H570" s="41"/>
      <c r="I570" s="41"/>
    </row>
    <row r="571" spans="2:9" hidden="1" x14ac:dyDescent="0.25">
      <c r="B571" s="41"/>
      <c r="C571" s="41"/>
      <c r="D571" s="41"/>
      <c r="E571" s="41"/>
      <c r="F571" s="41"/>
      <c r="G571" s="41"/>
      <c r="H571" s="41"/>
      <c r="I571" s="41"/>
    </row>
    <row r="572" spans="2:9" hidden="1" x14ac:dyDescent="0.25">
      <c r="B572" s="41"/>
      <c r="C572" s="41"/>
      <c r="D572" s="41"/>
      <c r="E572" s="41"/>
      <c r="F572" s="41"/>
      <c r="G572" s="41"/>
      <c r="H572" s="41"/>
      <c r="I572" s="41"/>
    </row>
    <row r="573" spans="2:9" hidden="1" x14ac:dyDescent="0.25">
      <c r="B573" s="41"/>
      <c r="C573" s="41"/>
      <c r="D573" s="41"/>
      <c r="E573" s="41"/>
      <c r="F573" s="41"/>
      <c r="G573" s="41"/>
      <c r="H573" s="41"/>
      <c r="I573" s="41"/>
    </row>
    <row r="574" spans="2:9" hidden="1" x14ac:dyDescent="0.25">
      <c r="B574" s="41"/>
      <c r="C574" s="41"/>
      <c r="D574" s="41"/>
      <c r="E574" s="41"/>
      <c r="F574" s="41"/>
      <c r="G574" s="41"/>
      <c r="H574" s="41"/>
      <c r="I574" s="41"/>
    </row>
    <row r="575" spans="2:9" hidden="1" x14ac:dyDescent="0.25">
      <c r="B575" s="41"/>
      <c r="C575" s="41"/>
      <c r="D575" s="41"/>
      <c r="E575" s="41"/>
      <c r="F575" s="41"/>
      <c r="G575" s="41"/>
      <c r="H575" s="41"/>
      <c r="I575" s="41"/>
    </row>
    <row r="576" spans="2:9" hidden="1" x14ac:dyDescent="0.25">
      <c r="B576" s="41"/>
      <c r="C576" s="41"/>
      <c r="D576" s="41"/>
      <c r="E576" s="41"/>
      <c r="F576" s="41"/>
      <c r="G576" s="41"/>
      <c r="H576" s="41"/>
      <c r="I576" s="41"/>
    </row>
    <row r="577" spans="2:9" hidden="1" x14ac:dyDescent="0.25">
      <c r="B577" s="41"/>
      <c r="C577" s="41"/>
      <c r="D577" s="41"/>
      <c r="E577" s="41"/>
      <c r="F577" s="41"/>
      <c r="G577" s="41"/>
      <c r="H577" s="41"/>
      <c r="I577" s="41"/>
    </row>
    <row r="578" spans="2:9" hidden="1" x14ac:dyDescent="0.25">
      <c r="B578" s="41"/>
      <c r="C578" s="41"/>
      <c r="D578" s="41"/>
      <c r="E578" s="41"/>
      <c r="F578" s="41"/>
      <c r="G578" s="41"/>
      <c r="H578" s="41"/>
      <c r="I578" s="41"/>
    </row>
    <row r="579" spans="2:9" hidden="1" x14ac:dyDescent="0.25">
      <c r="B579" s="41"/>
      <c r="C579" s="41"/>
      <c r="D579" s="41"/>
      <c r="E579" s="41"/>
      <c r="F579" s="41"/>
      <c r="G579" s="41"/>
      <c r="H579" s="41"/>
      <c r="I579" s="41"/>
    </row>
    <row r="580" spans="2:9" hidden="1" x14ac:dyDescent="0.25">
      <c r="B580" s="41"/>
      <c r="C580" s="41"/>
      <c r="D580" s="41"/>
      <c r="E580" s="41"/>
      <c r="F580" s="41"/>
      <c r="G580" s="41"/>
      <c r="H580" s="41"/>
      <c r="I580" s="41"/>
    </row>
    <row r="581" spans="2:9" hidden="1" x14ac:dyDescent="0.25">
      <c r="B581" s="41"/>
      <c r="C581" s="41"/>
      <c r="D581" s="41"/>
      <c r="E581" s="41"/>
      <c r="F581" s="41"/>
      <c r="G581" s="41"/>
      <c r="H581" s="41"/>
      <c r="I581" s="41"/>
    </row>
    <row r="582" spans="2:9" hidden="1" x14ac:dyDescent="0.25">
      <c r="B582" s="41"/>
      <c r="C582" s="41"/>
      <c r="D582" s="41"/>
      <c r="E582" s="41"/>
      <c r="F582" s="41"/>
      <c r="G582" s="41"/>
      <c r="H582" s="41"/>
      <c r="I582" s="41"/>
    </row>
    <row r="583" spans="2:9" hidden="1" x14ac:dyDescent="0.25">
      <c r="B583" s="41"/>
      <c r="C583" s="41"/>
      <c r="D583" s="41"/>
      <c r="E583" s="41"/>
      <c r="F583" s="41"/>
      <c r="G583" s="41"/>
      <c r="H583" s="41"/>
      <c r="I583" s="41"/>
    </row>
    <row r="584" spans="2:9" hidden="1" x14ac:dyDescent="0.25">
      <c r="B584" s="41"/>
      <c r="C584" s="41"/>
      <c r="D584" s="41"/>
      <c r="E584" s="41"/>
      <c r="F584" s="41"/>
      <c r="G584" s="41"/>
      <c r="H584" s="41"/>
      <c r="I584" s="41"/>
    </row>
    <row r="585" spans="2:9" hidden="1" x14ac:dyDescent="0.25">
      <c r="B585" s="41"/>
      <c r="C585" s="41"/>
      <c r="D585" s="41"/>
      <c r="E585" s="41"/>
      <c r="F585" s="41"/>
      <c r="G585" s="41"/>
      <c r="H585" s="41"/>
      <c r="I585" s="41"/>
    </row>
    <row r="586" spans="2:9" hidden="1" x14ac:dyDescent="0.25">
      <c r="B586" s="41"/>
      <c r="C586" s="41"/>
      <c r="D586" s="41"/>
      <c r="E586" s="41"/>
      <c r="F586" s="41"/>
      <c r="G586" s="41"/>
      <c r="H586" s="41"/>
      <c r="I586" s="41"/>
    </row>
    <row r="587" spans="2:9" hidden="1" x14ac:dyDescent="0.25">
      <c r="B587" s="41"/>
      <c r="C587" s="41"/>
      <c r="D587" s="41"/>
      <c r="E587" s="41"/>
      <c r="F587" s="41"/>
      <c r="G587" s="41"/>
      <c r="H587" s="41"/>
      <c r="I587" s="41"/>
    </row>
    <row r="588" spans="2:9" hidden="1" x14ac:dyDescent="0.25">
      <c r="B588" s="41"/>
      <c r="C588" s="41"/>
      <c r="D588" s="41"/>
      <c r="E588" s="41"/>
      <c r="F588" s="41"/>
      <c r="G588" s="41"/>
      <c r="H588" s="41"/>
      <c r="I588" s="41"/>
    </row>
    <row r="589" spans="2:9" hidden="1" x14ac:dyDescent="0.25">
      <c r="B589" s="41"/>
      <c r="C589" s="41"/>
      <c r="D589" s="41"/>
      <c r="E589" s="41"/>
      <c r="F589" s="41"/>
      <c r="G589" s="41"/>
      <c r="H589" s="41"/>
      <c r="I589" s="41"/>
    </row>
    <row r="590" spans="2:9" hidden="1" x14ac:dyDescent="0.25">
      <c r="B590" s="41"/>
      <c r="C590" s="41"/>
      <c r="D590" s="41"/>
      <c r="E590" s="41"/>
      <c r="F590" s="41"/>
      <c r="G590" s="41"/>
      <c r="H590" s="41"/>
      <c r="I590" s="41"/>
    </row>
    <row r="591" spans="2:9" hidden="1" x14ac:dyDescent="0.25">
      <c r="B591" s="41"/>
      <c r="C591" s="41"/>
      <c r="D591" s="41"/>
      <c r="E591" s="41"/>
      <c r="F591" s="41"/>
      <c r="G591" s="41"/>
      <c r="H591" s="41"/>
      <c r="I591" s="41"/>
    </row>
    <row r="592" spans="2:9" hidden="1" x14ac:dyDescent="0.25">
      <c r="B592" s="41"/>
      <c r="C592" s="41"/>
      <c r="D592" s="41"/>
      <c r="E592" s="41"/>
      <c r="F592" s="41"/>
      <c r="G592" s="41"/>
      <c r="H592" s="41"/>
      <c r="I592" s="41"/>
    </row>
    <row r="593" spans="2:9" hidden="1" x14ac:dyDescent="0.25">
      <c r="B593" s="41"/>
      <c r="C593" s="41"/>
      <c r="D593" s="41"/>
      <c r="E593" s="41"/>
      <c r="F593" s="41"/>
      <c r="G593" s="41"/>
      <c r="H593" s="41"/>
      <c r="I593" s="41"/>
    </row>
    <row r="594" spans="2:9" hidden="1" x14ac:dyDescent="0.25">
      <c r="B594" s="41"/>
      <c r="C594" s="41"/>
      <c r="D594" s="41"/>
      <c r="E594" s="41"/>
      <c r="F594" s="41"/>
      <c r="G594" s="41"/>
      <c r="H594" s="41"/>
      <c r="I594" s="41"/>
    </row>
    <row r="595" spans="2:9" hidden="1" x14ac:dyDescent="0.25">
      <c r="B595" s="41"/>
      <c r="C595" s="41"/>
      <c r="D595" s="41"/>
      <c r="E595" s="41"/>
      <c r="F595" s="41"/>
      <c r="G595" s="41"/>
      <c r="H595" s="41"/>
      <c r="I595" s="41"/>
    </row>
    <row r="596" spans="2:9" hidden="1" x14ac:dyDescent="0.25">
      <c r="B596" s="41"/>
      <c r="C596" s="41"/>
      <c r="D596" s="41"/>
      <c r="E596" s="41"/>
      <c r="F596" s="41"/>
      <c r="G596" s="41"/>
      <c r="H596" s="41"/>
      <c r="I596" s="41"/>
    </row>
    <row r="597" spans="2:9" hidden="1" x14ac:dyDescent="0.25">
      <c r="B597" s="41"/>
      <c r="C597" s="41"/>
      <c r="D597" s="41"/>
      <c r="E597" s="41"/>
      <c r="F597" s="41"/>
      <c r="G597" s="41"/>
      <c r="H597" s="41"/>
      <c r="I597" s="41"/>
    </row>
    <row r="598" spans="2:9" hidden="1" x14ac:dyDescent="0.25">
      <c r="B598" s="41"/>
      <c r="C598" s="41"/>
      <c r="D598" s="41"/>
      <c r="E598" s="41"/>
      <c r="F598" s="41"/>
      <c r="G598" s="41"/>
      <c r="H598" s="41"/>
      <c r="I598" s="41"/>
    </row>
    <row r="599" spans="2:9" hidden="1" x14ac:dyDescent="0.25">
      <c r="B599" s="41"/>
      <c r="C599" s="41"/>
      <c r="D599" s="41"/>
      <c r="E599" s="41"/>
      <c r="F599" s="41"/>
      <c r="G599" s="41"/>
      <c r="H599" s="41"/>
      <c r="I599" s="41"/>
    </row>
    <row r="600" spans="2:9" hidden="1" x14ac:dyDescent="0.25">
      <c r="B600" s="41"/>
      <c r="C600" s="41"/>
      <c r="D600" s="41"/>
      <c r="E600" s="41"/>
      <c r="F600" s="41"/>
      <c r="G600" s="41"/>
      <c r="H600" s="41"/>
      <c r="I600" s="41"/>
    </row>
    <row r="601" spans="2:9" hidden="1" x14ac:dyDescent="0.25">
      <c r="B601" s="41"/>
      <c r="C601" s="41"/>
      <c r="D601" s="41"/>
      <c r="E601" s="41"/>
      <c r="F601" s="41"/>
      <c r="G601" s="41"/>
      <c r="H601" s="41"/>
      <c r="I601" s="41"/>
    </row>
    <row r="602" spans="2:9" hidden="1" x14ac:dyDescent="0.25">
      <c r="B602" s="41"/>
      <c r="C602" s="41"/>
      <c r="D602" s="41"/>
      <c r="E602" s="41"/>
      <c r="F602" s="41"/>
      <c r="G602" s="41"/>
      <c r="H602" s="41"/>
      <c r="I602" s="41"/>
    </row>
    <row r="603" spans="2:9" hidden="1" x14ac:dyDescent="0.25">
      <c r="B603" s="41"/>
      <c r="C603" s="41"/>
      <c r="D603" s="41"/>
      <c r="E603" s="41"/>
      <c r="F603" s="41"/>
      <c r="G603" s="41"/>
      <c r="H603" s="41"/>
      <c r="I603" s="41"/>
    </row>
    <row r="604" spans="2:9" hidden="1" x14ac:dyDescent="0.25">
      <c r="B604" s="41"/>
      <c r="C604" s="41"/>
      <c r="D604" s="41"/>
      <c r="E604" s="41"/>
      <c r="F604" s="41"/>
      <c r="G604" s="41"/>
      <c r="H604" s="41"/>
      <c r="I604" s="41"/>
    </row>
    <row r="605" spans="2:9" hidden="1" x14ac:dyDescent="0.25">
      <c r="B605" s="41"/>
      <c r="C605" s="41"/>
      <c r="D605" s="41"/>
      <c r="E605" s="41"/>
      <c r="F605" s="41"/>
      <c r="G605" s="41"/>
      <c r="H605" s="41"/>
      <c r="I605" s="41"/>
    </row>
    <row r="606" spans="2:9" hidden="1" x14ac:dyDescent="0.25">
      <c r="B606" s="41"/>
      <c r="C606" s="41"/>
      <c r="D606" s="41"/>
      <c r="E606" s="41"/>
      <c r="F606" s="41"/>
      <c r="G606" s="41"/>
      <c r="H606" s="41"/>
      <c r="I606" s="41"/>
    </row>
    <row r="607" spans="2:9" hidden="1" x14ac:dyDescent="0.25">
      <c r="B607" s="41"/>
      <c r="C607" s="41"/>
      <c r="D607" s="41"/>
      <c r="E607" s="41"/>
      <c r="F607" s="41"/>
      <c r="G607" s="41"/>
      <c r="H607" s="41"/>
      <c r="I607" s="41"/>
    </row>
    <row r="608" spans="2:9" hidden="1" x14ac:dyDescent="0.25">
      <c r="B608" s="41"/>
      <c r="C608" s="41"/>
      <c r="D608" s="41"/>
      <c r="E608" s="41"/>
      <c r="F608" s="41"/>
      <c r="G608" s="41"/>
      <c r="H608" s="41"/>
      <c r="I608" s="41"/>
    </row>
    <row r="609" spans="2:9" hidden="1" x14ac:dyDescent="0.25">
      <c r="B609" s="41"/>
      <c r="C609" s="41"/>
      <c r="D609" s="41"/>
      <c r="E609" s="41"/>
      <c r="F609" s="41"/>
      <c r="G609" s="41"/>
      <c r="H609" s="41"/>
      <c r="I609" s="41"/>
    </row>
    <row r="610" spans="2:9" hidden="1" x14ac:dyDescent="0.25">
      <c r="B610" s="41"/>
      <c r="C610" s="41"/>
      <c r="D610" s="41"/>
      <c r="E610" s="41"/>
      <c r="F610" s="41"/>
      <c r="G610" s="41"/>
      <c r="H610" s="41"/>
      <c r="I610" s="41"/>
    </row>
    <row r="611" spans="2:9" hidden="1" x14ac:dyDescent="0.25">
      <c r="B611" s="41"/>
      <c r="C611" s="41"/>
      <c r="D611" s="41"/>
      <c r="E611" s="41"/>
      <c r="F611" s="41"/>
      <c r="G611" s="41"/>
      <c r="H611" s="41"/>
      <c r="I611" s="41"/>
    </row>
    <row r="612" spans="2:9" hidden="1" x14ac:dyDescent="0.25">
      <c r="B612" s="41"/>
      <c r="C612" s="41"/>
      <c r="D612" s="41"/>
      <c r="E612" s="41"/>
      <c r="F612" s="41"/>
      <c r="G612" s="41"/>
      <c r="H612" s="41"/>
      <c r="I612" s="41"/>
    </row>
    <row r="613" spans="2:9" hidden="1" x14ac:dyDescent="0.25">
      <c r="B613" s="41"/>
      <c r="C613" s="41"/>
      <c r="D613" s="41"/>
      <c r="E613" s="41"/>
      <c r="F613" s="41"/>
      <c r="G613" s="41"/>
      <c r="H613" s="41"/>
      <c r="I613" s="41"/>
    </row>
    <row r="614" spans="2:9" hidden="1" x14ac:dyDescent="0.25">
      <c r="B614" s="41"/>
      <c r="C614" s="41"/>
      <c r="D614" s="41"/>
      <c r="E614" s="41"/>
      <c r="F614" s="41"/>
      <c r="G614" s="41"/>
      <c r="H614" s="41"/>
      <c r="I614" s="41"/>
    </row>
    <row r="615" spans="2:9" hidden="1" x14ac:dyDescent="0.25">
      <c r="B615" s="41"/>
      <c r="C615" s="41"/>
      <c r="D615" s="41"/>
      <c r="E615" s="41"/>
      <c r="F615" s="41"/>
      <c r="G615" s="41"/>
      <c r="H615" s="41"/>
      <c r="I615" s="41"/>
    </row>
    <row r="616" spans="2:9" hidden="1" x14ac:dyDescent="0.25">
      <c r="B616" s="41"/>
      <c r="C616" s="41"/>
      <c r="D616" s="41"/>
      <c r="E616" s="41"/>
      <c r="F616" s="41"/>
      <c r="G616" s="41"/>
      <c r="H616" s="41"/>
      <c r="I616" s="41"/>
    </row>
    <row r="617" spans="2:9" hidden="1" x14ac:dyDescent="0.25">
      <c r="B617" s="41"/>
      <c r="C617" s="41"/>
      <c r="D617" s="41"/>
      <c r="E617" s="41"/>
      <c r="F617" s="41"/>
      <c r="G617" s="41"/>
      <c r="H617" s="41"/>
      <c r="I617" s="41"/>
    </row>
    <row r="618" spans="2:9" hidden="1" x14ac:dyDescent="0.25">
      <c r="B618" s="41"/>
      <c r="C618" s="41"/>
      <c r="D618" s="41"/>
      <c r="E618" s="41"/>
      <c r="F618" s="41"/>
      <c r="G618" s="41"/>
      <c r="H618" s="41"/>
      <c r="I618" s="41"/>
    </row>
    <row r="619" spans="2:9" hidden="1" x14ac:dyDescent="0.25">
      <c r="B619" s="41"/>
      <c r="C619" s="41"/>
      <c r="D619" s="41"/>
      <c r="E619" s="41"/>
      <c r="F619" s="41"/>
      <c r="G619" s="41"/>
      <c r="H619" s="41"/>
      <c r="I619" s="41"/>
    </row>
    <row r="620" spans="2:9" hidden="1" x14ac:dyDescent="0.25">
      <c r="B620" s="41"/>
      <c r="C620" s="41"/>
      <c r="D620" s="41"/>
      <c r="E620" s="41"/>
      <c r="F620" s="41"/>
      <c r="G620" s="41"/>
      <c r="H620" s="41"/>
      <c r="I620" s="41"/>
    </row>
    <row r="621" spans="2:9" hidden="1" x14ac:dyDescent="0.25">
      <c r="B621" s="41"/>
      <c r="C621" s="41"/>
      <c r="D621" s="41"/>
      <c r="E621" s="41"/>
      <c r="F621" s="41"/>
      <c r="G621" s="41"/>
      <c r="H621" s="41"/>
      <c r="I621" s="41"/>
    </row>
    <row r="622" spans="2:9" hidden="1" x14ac:dyDescent="0.25">
      <c r="B622" s="41"/>
      <c r="C622" s="41"/>
      <c r="D622" s="41"/>
      <c r="E622" s="41"/>
      <c r="F622" s="41"/>
      <c r="G622" s="41"/>
      <c r="H622" s="41"/>
      <c r="I622" s="41"/>
    </row>
    <row r="623" spans="2:9" hidden="1" x14ac:dyDescent="0.25">
      <c r="B623" s="41"/>
      <c r="C623" s="41"/>
      <c r="D623" s="41"/>
      <c r="E623" s="41"/>
      <c r="F623" s="41"/>
      <c r="G623" s="41"/>
      <c r="H623" s="41"/>
      <c r="I623" s="41"/>
    </row>
    <row r="624" spans="2:9" hidden="1" x14ac:dyDescent="0.25">
      <c r="B624" s="41"/>
      <c r="C624" s="41"/>
      <c r="D624" s="41"/>
      <c r="E624" s="41"/>
      <c r="F624" s="41"/>
      <c r="G624" s="41"/>
      <c r="H624" s="41"/>
      <c r="I624" s="41"/>
    </row>
    <row r="625" spans="2:9" hidden="1" x14ac:dyDescent="0.25">
      <c r="B625" s="41"/>
      <c r="C625" s="41"/>
      <c r="D625" s="41"/>
      <c r="E625" s="41"/>
      <c r="F625" s="41"/>
      <c r="G625" s="41"/>
      <c r="H625" s="41"/>
      <c r="I625" s="41"/>
    </row>
    <row r="626" spans="2:9" hidden="1" x14ac:dyDescent="0.25">
      <c r="B626" s="41"/>
      <c r="C626" s="41"/>
      <c r="D626" s="41"/>
      <c r="E626" s="41"/>
      <c r="F626" s="41"/>
      <c r="G626" s="41"/>
      <c r="H626" s="41"/>
      <c r="I626" s="41"/>
    </row>
    <row r="627" spans="2:9" hidden="1" x14ac:dyDescent="0.25">
      <c r="B627" s="41"/>
      <c r="C627" s="41"/>
      <c r="D627" s="41"/>
      <c r="E627" s="41"/>
      <c r="F627" s="41"/>
      <c r="G627" s="41"/>
      <c r="H627" s="41"/>
      <c r="I627" s="41"/>
    </row>
    <row r="628" spans="2:9" hidden="1" x14ac:dyDescent="0.25">
      <c r="B628" s="41"/>
      <c r="C628" s="41"/>
      <c r="D628" s="41"/>
      <c r="E628" s="41"/>
      <c r="F628" s="41"/>
      <c r="G628" s="41"/>
      <c r="H628" s="41"/>
      <c r="I628" s="41"/>
    </row>
    <row r="629" spans="2:9" hidden="1" x14ac:dyDescent="0.25">
      <c r="B629" s="41"/>
      <c r="C629" s="41"/>
      <c r="D629" s="41"/>
      <c r="E629" s="41"/>
      <c r="F629" s="41"/>
      <c r="G629" s="41"/>
      <c r="H629" s="41"/>
      <c r="I629" s="41"/>
    </row>
    <row r="630" spans="2:9" hidden="1" x14ac:dyDescent="0.25">
      <c r="B630" s="41"/>
      <c r="C630" s="41"/>
      <c r="D630" s="41"/>
      <c r="E630" s="41"/>
      <c r="F630" s="41"/>
      <c r="G630" s="41"/>
      <c r="H630" s="41"/>
      <c r="I630" s="41"/>
    </row>
    <row r="631" spans="2:9" hidden="1" x14ac:dyDescent="0.25">
      <c r="B631" s="41"/>
      <c r="C631" s="41"/>
      <c r="D631" s="41"/>
      <c r="E631" s="41"/>
      <c r="F631" s="41"/>
      <c r="G631" s="41"/>
      <c r="H631" s="41"/>
      <c r="I631" s="41"/>
    </row>
    <row r="632" spans="2:9" hidden="1" x14ac:dyDescent="0.25">
      <c r="B632" s="41"/>
      <c r="C632" s="41"/>
      <c r="D632" s="41"/>
      <c r="E632" s="41"/>
      <c r="F632" s="41"/>
      <c r="G632" s="41"/>
      <c r="H632" s="41"/>
      <c r="I632" s="41"/>
    </row>
    <row r="633" spans="2:9" hidden="1" x14ac:dyDescent="0.25">
      <c r="B633" s="41"/>
      <c r="C633" s="41"/>
      <c r="D633" s="41"/>
      <c r="E633" s="41"/>
      <c r="F633" s="41"/>
      <c r="G633" s="41"/>
      <c r="H633" s="41"/>
      <c r="I633" s="41"/>
    </row>
    <row r="634" spans="2:9" hidden="1" x14ac:dyDescent="0.25">
      <c r="B634" s="41"/>
      <c r="C634" s="41"/>
      <c r="D634" s="41"/>
      <c r="E634" s="41"/>
      <c r="F634" s="41"/>
      <c r="G634" s="41"/>
      <c r="H634" s="41"/>
      <c r="I634" s="41"/>
    </row>
    <row r="635" spans="2:9" hidden="1" x14ac:dyDescent="0.25">
      <c r="B635" s="41"/>
      <c r="C635" s="41"/>
      <c r="D635" s="41"/>
      <c r="E635" s="41"/>
      <c r="F635" s="41"/>
      <c r="G635" s="41"/>
      <c r="H635" s="41"/>
      <c r="I635" s="41"/>
    </row>
    <row r="636" spans="2:9" hidden="1" x14ac:dyDescent="0.25">
      <c r="B636" s="41"/>
      <c r="C636" s="41"/>
      <c r="D636" s="41"/>
      <c r="E636" s="41"/>
      <c r="F636" s="41"/>
      <c r="G636" s="41"/>
      <c r="H636" s="41"/>
      <c r="I636" s="41"/>
    </row>
    <row r="637" spans="2:9" hidden="1" x14ac:dyDescent="0.25">
      <c r="B637" s="41"/>
      <c r="C637" s="41"/>
      <c r="D637" s="41"/>
      <c r="E637" s="41"/>
      <c r="F637" s="41"/>
      <c r="G637" s="41"/>
      <c r="H637" s="41"/>
      <c r="I637" s="41"/>
    </row>
    <row r="638" spans="2:9" hidden="1" x14ac:dyDescent="0.25">
      <c r="B638" s="41"/>
      <c r="C638" s="41"/>
      <c r="D638" s="41"/>
      <c r="E638" s="41"/>
      <c r="F638" s="41"/>
      <c r="G638" s="41"/>
      <c r="H638" s="41"/>
      <c r="I638" s="41"/>
    </row>
    <row r="639" spans="2:9" hidden="1" x14ac:dyDescent="0.25">
      <c r="B639" s="41"/>
      <c r="C639" s="41"/>
      <c r="D639" s="41"/>
      <c r="E639" s="41"/>
      <c r="F639" s="41"/>
      <c r="G639" s="41"/>
      <c r="H639" s="41"/>
      <c r="I639" s="41"/>
    </row>
    <row r="640" spans="2:9" hidden="1" x14ac:dyDescent="0.25">
      <c r="B640" s="41"/>
      <c r="C640" s="41"/>
      <c r="D640" s="41"/>
      <c r="E640" s="41"/>
      <c r="F640" s="41"/>
      <c r="G640" s="41"/>
      <c r="H640" s="41"/>
      <c r="I640" s="41"/>
    </row>
    <row r="641" spans="2:9" hidden="1" x14ac:dyDescent="0.25">
      <c r="B641" s="41"/>
      <c r="C641" s="41"/>
      <c r="D641" s="41"/>
      <c r="E641" s="41"/>
      <c r="F641" s="41"/>
      <c r="G641" s="41"/>
      <c r="H641" s="41"/>
      <c r="I641" s="41"/>
    </row>
    <row r="642" spans="2:9" hidden="1" x14ac:dyDescent="0.25">
      <c r="B642" s="41"/>
      <c r="C642" s="41"/>
      <c r="D642" s="41"/>
      <c r="E642" s="41"/>
      <c r="F642" s="41"/>
      <c r="G642" s="41"/>
      <c r="H642" s="41"/>
      <c r="I642" s="41"/>
    </row>
    <row r="643" spans="2:9" hidden="1" x14ac:dyDescent="0.25">
      <c r="B643" s="41"/>
      <c r="C643" s="41"/>
      <c r="D643" s="41"/>
      <c r="E643" s="41"/>
      <c r="F643" s="41"/>
      <c r="G643" s="41"/>
      <c r="H643" s="41"/>
      <c r="I643" s="41"/>
    </row>
    <row r="644" spans="2:9" hidden="1" x14ac:dyDescent="0.25">
      <c r="B644" s="41"/>
      <c r="C644" s="41"/>
      <c r="D644" s="41"/>
      <c r="E644" s="41"/>
      <c r="F644" s="41"/>
      <c r="G644" s="41"/>
      <c r="H644" s="41"/>
      <c r="I644" s="41"/>
    </row>
    <row r="645" spans="2:9" hidden="1" x14ac:dyDescent="0.25">
      <c r="B645" s="41"/>
      <c r="C645" s="41"/>
      <c r="D645" s="41"/>
      <c r="E645" s="41"/>
      <c r="F645" s="41"/>
      <c r="G645" s="41"/>
      <c r="H645" s="41"/>
      <c r="I645" s="41"/>
    </row>
    <row r="646" spans="2:9" hidden="1" x14ac:dyDescent="0.25">
      <c r="B646" s="41"/>
      <c r="C646" s="41"/>
      <c r="D646" s="41"/>
      <c r="E646" s="41"/>
      <c r="F646" s="41"/>
      <c r="G646" s="41"/>
      <c r="H646" s="41"/>
      <c r="I646" s="41"/>
    </row>
    <row r="647" spans="2:9" hidden="1" x14ac:dyDescent="0.25">
      <c r="B647" s="41"/>
      <c r="C647" s="41"/>
      <c r="D647" s="41"/>
      <c r="E647" s="41"/>
      <c r="F647" s="41"/>
      <c r="G647" s="41"/>
      <c r="H647" s="41"/>
      <c r="I647" s="41"/>
    </row>
    <row r="648" spans="2:9" hidden="1" x14ac:dyDescent="0.25">
      <c r="B648" s="41"/>
      <c r="C648" s="41"/>
      <c r="D648" s="41"/>
      <c r="E648" s="41"/>
      <c r="F648" s="41"/>
      <c r="G648" s="41"/>
      <c r="H648" s="41"/>
      <c r="I648" s="41"/>
    </row>
    <row r="649" spans="2:9" hidden="1" x14ac:dyDescent="0.25">
      <c r="B649" s="41"/>
      <c r="C649" s="41"/>
      <c r="D649" s="41"/>
      <c r="E649" s="41"/>
      <c r="F649" s="41"/>
      <c r="G649" s="41"/>
      <c r="H649" s="41"/>
      <c r="I649" s="41"/>
    </row>
    <row r="650" spans="2:9" hidden="1" x14ac:dyDescent="0.25">
      <c r="B650" s="41"/>
      <c r="C650" s="41"/>
      <c r="D650" s="41"/>
      <c r="E650" s="41"/>
      <c r="F650" s="41"/>
      <c r="G650" s="41"/>
      <c r="H650" s="41"/>
      <c r="I650" s="41"/>
    </row>
    <row r="651" spans="2:9" hidden="1" x14ac:dyDescent="0.25">
      <c r="B651" s="41"/>
      <c r="C651" s="41"/>
      <c r="D651" s="41"/>
      <c r="E651" s="41"/>
      <c r="F651" s="41"/>
      <c r="G651" s="41"/>
      <c r="H651" s="41"/>
      <c r="I651" s="41"/>
    </row>
    <row r="652" spans="2:9" hidden="1" x14ac:dyDescent="0.25">
      <c r="B652" s="41"/>
      <c r="C652" s="41"/>
      <c r="D652" s="41"/>
      <c r="E652" s="41"/>
      <c r="F652" s="41"/>
      <c r="G652" s="41"/>
      <c r="H652" s="41"/>
      <c r="I652" s="41"/>
    </row>
    <row r="653" spans="2:9" hidden="1" x14ac:dyDescent="0.25">
      <c r="B653" s="41"/>
      <c r="C653" s="41"/>
      <c r="D653" s="41"/>
      <c r="E653" s="41"/>
      <c r="F653" s="41"/>
      <c r="G653" s="41"/>
      <c r="H653" s="41"/>
      <c r="I653" s="41"/>
    </row>
    <row r="654" spans="2:9" hidden="1" x14ac:dyDescent="0.25">
      <c r="B654" s="41"/>
      <c r="C654" s="41"/>
      <c r="D654" s="41"/>
      <c r="E654" s="41"/>
      <c r="F654" s="41"/>
      <c r="G654" s="41"/>
      <c r="H654" s="41"/>
      <c r="I654" s="41"/>
    </row>
    <row r="655" spans="2:9" hidden="1" x14ac:dyDescent="0.25">
      <c r="B655" s="41"/>
      <c r="C655" s="41"/>
      <c r="D655" s="41"/>
      <c r="E655" s="41"/>
      <c r="F655" s="41"/>
      <c r="G655" s="41"/>
      <c r="H655" s="41"/>
      <c r="I655" s="41"/>
    </row>
    <row r="656" spans="2:9" hidden="1" x14ac:dyDescent="0.25">
      <c r="B656" s="41"/>
      <c r="C656" s="41"/>
      <c r="D656" s="41"/>
      <c r="E656" s="41"/>
      <c r="F656" s="41"/>
      <c r="G656" s="41"/>
      <c r="H656" s="41"/>
      <c r="I656" s="41"/>
    </row>
    <row r="657" spans="2:9" hidden="1" x14ac:dyDescent="0.25">
      <c r="B657" s="41"/>
      <c r="C657" s="41"/>
      <c r="D657" s="41"/>
      <c r="E657" s="41"/>
      <c r="F657" s="41"/>
      <c r="G657" s="41"/>
      <c r="H657" s="41"/>
      <c r="I657" s="41"/>
    </row>
    <row r="658" spans="2:9" hidden="1" x14ac:dyDescent="0.25">
      <c r="B658" s="41"/>
      <c r="C658" s="41"/>
      <c r="D658" s="41"/>
      <c r="E658" s="41"/>
      <c r="F658" s="41"/>
      <c r="G658" s="41"/>
      <c r="H658" s="41"/>
      <c r="I658" s="41"/>
    </row>
    <row r="659" spans="2:9" hidden="1" x14ac:dyDescent="0.25">
      <c r="B659" s="41"/>
      <c r="C659" s="41"/>
      <c r="D659" s="41"/>
      <c r="E659" s="41"/>
      <c r="F659" s="41"/>
      <c r="G659" s="41"/>
      <c r="H659" s="41"/>
      <c r="I659" s="41"/>
    </row>
    <row r="660" spans="2:9" hidden="1" x14ac:dyDescent="0.25">
      <c r="B660" s="41"/>
      <c r="C660" s="41"/>
      <c r="D660" s="41"/>
      <c r="E660" s="41"/>
      <c r="F660" s="41"/>
      <c r="G660" s="41"/>
      <c r="H660" s="41"/>
      <c r="I660" s="41"/>
    </row>
    <row r="661" spans="2:9" hidden="1" x14ac:dyDescent="0.25">
      <c r="B661" s="41"/>
      <c r="C661" s="41"/>
      <c r="D661" s="41"/>
      <c r="E661" s="41"/>
      <c r="F661" s="41"/>
      <c r="G661" s="41"/>
      <c r="H661" s="41"/>
      <c r="I661" s="41"/>
    </row>
    <row r="662" spans="2:9" hidden="1" x14ac:dyDescent="0.25">
      <c r="B662" s="41"/>
      <c r="C662" s="41"/>
      <c r="D662" s="41"/>
      <c r="E662" s="41"/>
      <c r="F662" s="41"/>
      <c r="G662" s="41"/>
      <c r="H662" s="41"/>
      <c r="I662" s="41"/>
    </row>
    <row r="663" spans="2:9" hidden="1" x14ac:dyDescent="0.25">
      <c r="B663" s="41"/>
      <c r="C663" s="41"/>
      <c r="D663" s="41"/>
      <c r="E663" s="41"/>
      <c r="F663" s="41"/>
      <c r="G663" s="41"/>
      <c r="H663" s="41"/>
      <c r="I663" s="41"/>
    </row>
    <row r="664" spans="2:9" hidden="1" x14ac:dyDescent="0.25">
      <c r="B664" s="41"/>
      <c r="C664" s="41"/>
      <c r="D664" s="41"/>
      <c r="E664" s="41"/>
      <c r="F664" s="41"/>
      <c r="G664" s="41"/>
      <c r="H664" s="41"/>
      <c r="I664" s="41"/>
    </row>
    <row r="665" spans="2:9" hidden="1" x14ac:dyDescent="0.25">
      <c r="B665" s="41"/>
      <c r="C665" s="41"/>
      <c r="D665" s="41"/>
      <c r="E665" s="41"/>
      <c r="F665" s="41"/>
      <c r="G665" s="41"/>
      <c r="H665" s="41"/>
      <c r="I665" s="41"/>
    </row>
    <row r="666" spans="2:9" hidden="1" x14ac:dyDescent="0.25">
      <c r="B666" s="41"/>
      <c r="C666" s="41"/>
      <c r="D666" s="41"/>
      <c r="E666" s="41"/>
      <c r="F666" s="41"/>
      <c r="G666" s="41"/>
      <c r="H666" s="41"/>
      <c r="I666" s="41"/>
    </row>
    <row r="667" spans="2:9" hidden="1" x14ac:dyDescent="0.25">
      <c r="B667" s="41"/>
      <c r="C667" s="41"/>
      <c r="D667" s="41"/>
      <c r="E667" s="41"/>
      <c r="F667" s="41"/>
      <c r="G667" s="41"/>
      <c r="H667" s="41"/>
      <c r="I667" s="41"/>
    </row>
    <row r="668" spans="2:9" hidden="1" x14ac:dyDescent="0.25">
      <c r="B668" s="41"/>
      <c r="C668" s="41"/>
      <c r="D668" s="41"/>
      <c r="E668" s="41"/>
      <c r="F668" s="41"/>
      <c r="G668" s="41"/>
      <c r="H668" s="41"/>
      <c r="I668" s="41"/>
    </row>
    <row r="669" spans="2:9" hidden="1" x14ac:dyDescent="0.25">
      <c r="B669" s="41"/>
      <c r="C669" s="41"/>
      <c r="D669" s="41"/>
      <c r="E669" s="41"/>
      <c r="F669" s="41"/>
      <c r="G669" s="41"/>
      <c r="H669" s="41"/>
      <c r="I669" s="41"/>
    </row>
    <row r="670" spans="2:9" hidden="1" x14ac:dyDescent="0.25">
      <c r="B670" s="41"/>
      <c r="C670" s="41"/>
      <c r="D670" s="41"/>
      <c r="E670" s="41"/>
      <c r="F670" s="41"/>
      <c r="G670" s="41"/>
      <c r="H670" s="41"/>
      <c r="I670" s="41"/>
    </row>
    <row r="671" spans="2:9" hidden="1" x14ac:dyDescent="0.25">
      <c r="B671" s="41"/>
      <c r="C671" s="41"/>
      <c r="D671" s="41"/>
      <c r="E671" s="41"/>
      <c r="F671" s="41"/>
      <c r="G671" s="41"/>
      <c r="H671" s="41"/>
      <c r="I671" s="41"/>
    </row>
    <row r="672" spans="2:9" hidden="1" x14ac:dyDescent="0.25">
      <c r="B672" s="41"/>
      <c r="C672" s="41"/>
      <c r="D672" s="41"/>
      <c r="E672" s="41"/>
      <c r="F672" s="41"/>
      <c r="G672" s="41"/>
      <c r="H672" s="41"/>
      <c r="I672" s="41"/>
    </row>
    <row r="673" spans="2:9" hidden="1" x14ac:dyDescent="0.25">
      <c r="B673" s="41"/>
      <c r="C673" s="41"/>
      <c r="D673" s="41"/>
      <c r="E673" s="41"/>
      <c r="F673" s="41"/>
      <c r="G673" s="41"/>
      <c r="H673" s="41"/>
      <c r="I673" s="41"/>
    </row>
    <row r="674" spans="2:9" hidden="1" x14ac:dyDescent="0.25">
      <c r="B674" s="41"/>
      <c r="C674" s="41"/>
      <c r="D674" s="41"/>
      <c r="E674" s="41"/>
      <c r="F674" s="41"/>
      <c r="G674" s="41"/>
      <c r="H674" s="41"/>
      <c r="I674" s="41"/>
    </row>
    <row r="675" spans="2:9" hidden="1" x14ac:dyDescent="0.25">
      <c r="B675" s="41"/>
      <c r="C675" s="41"/>
      <c r="D675" s="41"/>
      <c r="E675" s="41"/>
      <c r="F675" s="41"/>
      <c r="G675" s="41"/>
      <c r="H675" s="41"/>
      <c r="I675" s="41"/>
    </row>
    <row r="676" spans="2:9" hidden="1" x14ac:dyDescent="0.25">
      <c r="B676" s="41"/>
      <c r="C676" s="41"/>
      <c r="D676" s="41"/>
      <c r="E676" s="41"/>
      <c r="F676" s="41"/>
      <c r="G676" s="41"/>
      <c r="H676" s="41"/>
      <c r="I676" s="41"/>
    </row>
    <row r="677" spans="2:9" hidden="1" x14ac:dyDescent="0.25">
      <c r="B677" s="41"/>
      <c r="C677" s="41"/>
      <c r="D677" s="41"/>
      <c r="E677" s="41"/>
      <c r="F677" s="41"/>
      <c r="G677" s="41"/>
      <c r="H677" s="41"/>
      <c r="I677" s="41"/>
    </row>
    <row r="678" spans="2:9" hidden="1" x14ac:dyDescent="0.25">
      <c r="B678" s="41"/>
      <c r="C678" s="41"/>
      <c r="D678" s="41"/>
      <c r="E678" s="41"/>
      <c r="F678" s="41"/>
      <c r="G678" s="41"/>
      <c r="H678" s="41"/>
      <c r="I678" s="41"/>
    </row>
    <row r="679" spans="2:9" hidden="1" x14ac:dyDescent="0.25">
      <c r="B679" s="41"/>
      <c r="C679" s="41"/>
      <c r="D679" s="41"/>
      <c r="E679" s="41"/>
      <c r="F679" s="41"/>
      <c r="G679" s="41"/>
      <c r="H679" s="41"/>
      <c r="I679" s="41"/>
    </row>
    <row r="680" spans="2:9" hidden="1" x14ac:dyDescent="0.25">
      <c r="B680" s="41"/>
      <c r="C680" s="41"/>
      <c r="D680" s="41"/>
      <c r="E680" s="41"/>
      <c r="F680" s="41"/>
      <c r="G680" s="41"/>
      <c r="H680" s="41"/>
      <c r="I680" s="41"/>
    </row>
    <row r="681" spans="2:9" hidden="1" x14ac:dyDescent="0.25">
      <c r="B681" s="41"/>
      <c r="C681" s="41"/>
      <c r="D681" s="41"/>
      <c r="E681" s="41"/>
      <c r="F681" s="41"/>
      <c r="G681" s="41"/>
      <c r="H681" s="41"/>
      <c r="I681" s="41"/>
    </row>
    <row r="682" spans="2:9" hidden="1" x14ac:dyDescent="0.25">
      <c r="B682" s="41"/>
      <c r="C682" s="41"/>
      <c r="D682" s="41"/>
      <c r="E682" s="41"/>
      <c r="F682" s="41"/>
      <c r="G682" s="41"/>
      <c r="H682" s="41"/>
      <c r="I682" s="41"/>
    </row>
    <row r="683" spans="2:9" hidden="1" x14ac:dyDescent="0.25">
      <c r="B683" s="41"/>
      <c r="C683" s="41"/>
      <c r="D683" s="41"/>
      <c r="E683" s="41"/>
      <c r="F683" s="41"/>
      <c r="G683" s="41"/>
      <c r="H683" s="41"/>
      <c r="I683" s="41"/>
    </row>
    <row r="684" spans="2:9" hidden="1" x14ac:dyDescent="0.25">
      <c r="B684" s="41"/>
      <c r="C684" s="41"/>
      <c r="D684" s="41"/>
      <c r="E684" s="41"/>
      <c r="F684" s="41"/>
      <c r="G684" s="41"/>
      <c r="H684" s="41"/>
      <c r="I684" s="41"/>
    </row>
    <row r="685" spans="2:9" hidden="1" x14ac:dyDescent="0.25">
      <c r="B685" s="41"/>
      <c r="C685" s="41"/>
      <c r="D685" s="41"/>
      <c r="E685" s="41"/>
      <c r="F685" s="41"/>
      <c r="G685" s="41"/>
      <c r="H685" s="41"/>
      <c r="I685" s="41"/>
    </row>
    <row r="686" spans="2:9" hidden="1" x14ac:dyDescent="0.25">
      <c r="B686" s="41"/>
      <c r="C686" s="41"/>
      <c r="D686" s="41"/>
      <c r="E686" s="41"/>
      <c r="F686" s="41"/>
      <c r="G686" s="41"/>
      <c r="H686" s="41"/>
      <c r="I686" s="41"/>
    </row>
    <row r="687" spans="2:9" hidden="1" x14ac:dyDescent="0.25">
      <c r="B687" s="41"/>
      <c r="C687" s="41"/>
      <c r="D687" s="41"/>
      <c r="E687" s="41"/>
      <c r="F687" s="41"/>
      <c r="G687" s="41"/>
      <c r="H687" s="41"/>
      <c r="I687" s="41"/>
    </row>
    <row r="688" spans="2:9" hidden="1" x14ac:dyDescent="0.25">
      <c r="B688" s="41"/>
      <c r="C688" s="41"/>
      <c r="D688" s="41"/>
      <c r="E688" s="41"/>
      <c r="F688" s="41"/>
      <c r="G688" s="41"/>
      <c r="H688" s="41"/>
      <c r="I688" s="41"/>
    </row>
    <row r="689" spans="2:9" hidden="1" x14ac:dyDescent="0.25">
      <c r="B689" s="41"/>
      <c r="C689" s="41"/>
      <c r="D689" s="41"/>
      <c r="E689" s="41"/>
      <c r="F689" s="41"/>
      <c r="G689" s="41"/>
      <c r="H689" s="41"/>
      <c r="I689" s="41"/>
    </row>
    <row r="690" spans="2:9" hidden="1" x14ac:dyDescent="0.25">
      <c r="B690" s="41"/>
      <c r="C690" s="41"/>
      <c r="D690" s="41"/>
      <c r="E690" s="41"/>
      <c r="F690" s="41"/>
      <c r="G690" s="41"/>
      <c r="H690" s="41"/>
      <c r="I690" s="41"/>
    </row>
    <row r="691" spans="2:9" hidden="1" x14ac:dyDescent="0.25">
      <c r="B691" s="41"/>
      <c r="C691" s="41"/>
      <c r="D691" s="41"/>
      <c r="E691" s="41"/>
      <c r="F691" s="41"/>
      <c r="G691" s="41"/>
      <c r="H691" s="41"/>
      <c r="I691" s="41"/>
    </row>
    <row r="692" spans="2:9" hidden="1" x14ac:dyDescent="0.25">
      <c r="B692" s="41"/>
      <c r="C692" s="41"/>
      <c r="D692" s="41"/>
      <c r="E692" s="41"/>
      <c r="F692" s="41"/>
      <c r="G692" s="41"/>
      <c r="H692" s="41"/>
      <c r="I692" s="41"/>
    </row>
    <row r="693" spans="2:9" hidden="1" x14ac:dyDescent="0.25">
      <c r="B693" s="41"/>
      <c r="C693" s="41"/>
      <c r="D693" s="41"/>
      <c r="E693" s="41"/>
      <c r="F693" s="41"/>
      <c r="G693" s="41"/>
      <c r="H693" s="41"/>
      <c r="I693" s="41"/>
    </row>
    <row r="694" spans="2:9" hidden="1" x14ac:dyDescent="0.25">
      <c r="B694" s="41"/>
      <c r="C694" s="41"/>
      <c r="D694" s="41"/>
      <c r="E694" s="41"/>
      <c r="F694" s="41"/>
      <c r="G694" s="41"/>
      <c r="H694" s="41"/>
      <c r="I694" s="41"/>
    </row>
    <row r="695" spans="2:9" hidden="1" x14ac:dyDescent="0.25">
      <c r="B695" s="41"/>
      <c r="C695" s="41"/>
      <c r="D695" s="41"/>
      <c r="E695" s="41"/>
      <c r="F695" s="41"/>
      <c r="G695" s="41"/>
      <c r="H695" s="41"/>
      <c r="I695" s="41"/>
    </row>
    <row r="696" spans="2:9" hidden="1" x14ac:dyDescent="0.25">
      <c r="B696" s="41"/>
      <c r="C696" s="41"/>
      <c r="D696" s="41"/>
      <c r="E696" s="41"/>
      <c r="F696" s="41"/>
      <c r="G696" s="41"/>
      <c r="H696" s="41"/>
      <c r="I696" s="41"/>
    </row>
    <row r="697" spans="2:9" hidden="1" x14ac:dyDescent="0.25">
      <c r="B697" s="41"/>
      <c r="C697" s="41"/>
      <c r="D697" s="41"/>
      <c r="E697" s="41"/>
      <c r="F697" s="41"/>
      <c r="G697" s="41"/>
      <c r="H697" s="41"/>
      <c r="I697" s="41"/>
    </row>
    <row r="698" spans="2:9" hidden="1" x14ac:dyDescent="0.25">
      <c r="B698" s="41"/>
      <c r="C698" s="41"/>
      <c r="D698" s="41"/>
      <c r="E698" s="41"/>
      <c r="F698" s="41"/>
      <c r="G698" s="41"/>
      <c r="H698" s="41"/>
      <c r="I698" s="41"/>
    </row>
    <row r="699" spans="2:9" hidden="1" x14ac:dyDescent="0.25">
      <c r="B699" s="41"/>
      <c r="C699" s="41"/>
      <c r="D699" s="41"/>
      <c r="E699" s="41"/>
      <c r="F699" s="41"/>
      <c r="G699" s="41"/>
      <c r="H699" s="41"/>
      <c r="I699" s="41"/>
    </row>
    <row r="700" spans="2:9" hidden="1" x14ac:dyDescent="0.25">
      <c r="B700" s="41"/>
      <c r="C700" s="41"/>
      <c r="D700" s="41"/>
      <c r="E700" s="41"/>
      <c r="F700" s="41"/>
      <c r="G700" s="41"/>
      <c r="H700" s="41"/>
      <c r="I700" s="41"/>
    </row>
    <row r="701" spans="2:9" hidden="1" x14ac:dyDescent="0.25">
      <c r="B701" s="41"/>
      <c r="C701" s="41"/>
      <c r="D701" s="41"/>
      <c r="E701" s="41"/>
      <c r="F701" s="41"/>
      <c r="G701" s="41"/>
      <c r="H701" s="41"/>
      <c r="I701" s="41"/>
    </row>
    <row r="702" spans="2:9" hidden="1" x14ac:dyDescent="0.25">
      <c r="B702" s="41"/>
      <c r="C702" s="41"/>
      <c r="D702" s="41"/>
      <c r="E702" s="41"/>
      <c r="F702" s="41"/>
      <c r="G702" s="41"/>
      <c r="H702" s="41"/>
      <c r="I702" s="41"/>
    </row>
    <row r="703" spans="2:9" hidden="1" x14ac:dyDescent="0.25">
      <c r="B703" s="41"/>
      <c r="C703" s="41"/>
      <c r="D703" s="41"/>
      <c r="E703" s="41"/>
      <c r="F703" s="41"/>
      <c r="G703" s="41"/>
      <c r="H703" s="41"/>
      <c r="I703" s="41"/>
    </row>
    <row r="704" spans="2:9" hidden="1" x14ac:dyDescent="0.25">
      <c r="B704" s="41"/>
      <c r="C704" s="41"/>
      <c r="D704" s="41"/>
      <c r="E704" s="41"/>
      <c r="F704" s="41"/>
      <c r="G704" s="41"/>
      <c r="H704" s="41"/>
      <c r="I704" s="41"/>
    </row>
    <row r="705" spans="2:9" hidden="1" x14ac:dyDescent="0.25">
      <c r="B705" s="41"/>
      <c r="C705" s="41"/>
      <c r="D705" s="41"/>
      <c r="E705" s="41"/>
      <c r="F705" s="41"/>
      <c r="G705" s="41"/>
      <c r="H705" s="41"/>
      <c r="I705" s="41"/>
    </row>
    <row r="706" spans="2:9" hidden="1" x14ac:dyDescent="0.25">
      <c r="B706" s="41"/>
      <c r="C706" s="41"/>
      <c r="D706" s="41"/>
      <c r="E706" s="41"/>
      <c r="F706" s="41"/>
      <c r="G706" s="41"/>
      <c r="H706" s="41"/>
      <c r="I706" s="41"/>
    </row>
    <row r="707" spans="2:9" hidden="1" x14ac:dyDescent="0.25">
      <c r="B707" s="41"/>
      <c r="C707" s="41"/>
      <c r="D707" s="41"/>
      <c r="E707" s="41"/>
      <c r="F707" s="41"/>
      <c r="G707" s="41"/>
      <c r="H707" s="41"/>
      <c r="I707" s="41"/>
    </row>
    <row r="708" spans="2:9" hidden="1" x14ac:dyDescent="0.25">
      <c r="B708" s="41"/>
      <c r="C708" s="41"/>
      <c r="D708" s="41"/>
      <c r="E708" s="41"/>
      <c r="F708" s="41"/>
      <c r="G708" s="41"/>
      <c r="H708" s="41"/>
      <c r="I708" s="41"/>
    </row>
    <row r="709" spans="2:9" hidden="1" x14ac:dyDescent="0.25">
      <c r="B709" s="41"/>
      <c r="C709" s="41"/>
      <c r="D709" s="41"/>
      <c r="E709" s="41"/>
      <c r="F709" s="41"/>
      <c r="G709" s="41"/>
      <c r="H709" s="41"/>
      <c r="I709" s="41"/>
    </row>
    <row r="710" spans="2:9" hidden="1" x14ac:dyDescent="0.25">
      <c r="B710" s="41"/>
      <c r="C710" s="41"/>
      <c r="D710" s="41"/>
      <c r="E710" s="41"/>
      <c r="F710" s="41"/>
      <c r="G710" s="41"/>
      <c r="H710" s="41"/>
      <c r="I710" s="41"/>
    </row>
    <row r="711" spans="2:9" hidden="1" x14ac:dyDescent="0.25">
      <c r="B711" s="41"/>
      <c r="C711" s="41"/>
      <c r="D711" s="41"/>
      <c r="E711" s="41"/>
      <c r="F711" s="41"/>
      <c r="G711" s="41"/>
      <c r="H711" s="41"/>
      <c r="I711" s="41"/>
    </row>
    <row r="712" spans="2:9" hidden="1" x14ac:dyDescent="0.25">
      <c r="B712" s="41"/>
      <c r="C712" s="41"/>
      <c r="D712" s="41"/>
      <c r="E712" s="41"/>
      <c r="F712" s="41"/>
      <c r="G712" s="41"/>
      <c r="H712" s="41"/>
      <c r="I712" s="41"/>
    </row>
    <row r="713" spans="2:9" hidden="1" x14ac:dyDescent="0.25">
      <c r="B713" s="41"/>
      <c r="C713" s="41"/>
      <c r="D713" s="41"/>
      <c r="E713" s="41"/>
      <c r="F713" s="41"/>
      <c r="G713" s="41"/>
      <c r="H713" s="41"/>
      <c r="I713" s="41"/>
    </row>
    <row r="714" spans="2:9" hidden="1" x14ac:dyDescent="0.25">
      <c r="B714" s="41"/>
      <c r="C714" s="41"/>
      <c r="D714" s="41"/>
      <c r="E714" s="41"/>
      <c r="F714" s="41"/>
      <c r="G714" s="41"/>
      <c r="H714" s="41"/>
      <c r="I714" s="41"/>
    </row>
    <row r="715" spans="2:9" hidden="1" x14ac:dyDescent="0.25">
      <c r="B715" s="41"/>
      <c r="C715" s="41"/>
      <c r="D715" s="41"/>
      <c r="E715" s="41"/>
      <c r="F715" s="41"/>
      <c r="G715" s="41"/>
      <c r="H715" s="41"/>
      <c r="I715" s="41"/>
    </row>
    <row r="716" spans="2:9" hidden="1" x14ac:dyDescent="0.25">
      <c r="B716" s="41"/>
      <c r="C716" s="41"/>
      <c r="D716" s="41"/>
      <c r="E716" s="41"/>
      <c r="F716" s="41"/>
      <c r="G716" s="41"/>
      <c r="H716" s="41"/>
      <c r="I716" s="41"/>
    </row>
    <row r="717" spans="2:9" hidden="1" x14ac:dyDescent="0.25">
      <c r="B717" s="41"/>
      <c r="C717" s="41"/>
      <c r="D717" s="41"/>
      <c r="E717" s="41"/>
      <c r="F717" s="41"/>
      <c r="G717" s="41"/>
      <c r="H717" s="41"/>
      <c r="I717" s="41"/>
    </row>
    <row r="718" spans="2:9" hidden="1" x14ac:dyDescent="0.25">
      <c r="B718" s="41"/>
      <c r="C718" s="41"/>
      <c r="D718" s="41"/>
      <c r="E718" s="41"/>
      <c r="F718" s="41"/>
      <c r="G718" s="41"/>
      <c r="H718" s="41"/>
      <c r="I718" s="41"/>
    </row>
    <row r="719" spans="2:9" hidden="1" x14ac:dyDescent="0.25">
      <c r="B719" s="41"/>
      <c r="C719" s="41"/>
      <c r="D719" s="41"/>
      <c r="E719" s="41"/>
      <c r="F719" s="41"/>
      <c r="G719" s="41"/>
      <c r="H719" s="41"/>
      <c r="I719" s="41"/>
    </row>
    <row r="720" spans="2:9" hidden="1" x14ac:dyDescent="0.25">
      <c r="B720" s="41"/>
      <c r="C720" s="41"/>
      <c r="D720" s="41"/>
      <c r="E720" s="41"/>
      <c r="F720" s="41"/>
      <c r="G720" s="41"/>
      <c r="H720" s="41"/>
      <c r="I720" s="41"/>
    </row>
    <row r="721" spans="2:9" hidden="1" x14ac:dyDescent="0.25">
      <c r="B721" s="41"/>
      <c r="C721" s="41"/>
      <c r="D721" s="41"/>
      <c r="E721" s="41"/>
      <c r="F721" s="41"/>
      <c r="G721" s="41"/>
      <c r="H721" s="41"/>
      <c r="I721" s="41"/>
    </row>
    <row r="722" spans="2:9" hidden="1" x14ac:dyDescent="0.25">
      <c r="B722" s="41"/>
      <c r="C722" s="41"/>
      <c r="D722" s="41"/>
      <c r="E722" s="41"/>
      <c r="F722" s="41"/>
      <c r="G722" s="41"/>
      <c r="H722" s="41"/>
      <c r="I722" s="41"/>
    </row>
    <row r="723" spans="2:9" hidden="1" x14ac:dyDescent="0.25">
      <c r="B723" s="41"/>
      <c r="C723" s="41"/>
      <c r="D723" s="41"/>
      <c r="E723" s="41"/>
      <c r="F723" s="41"/>
      <c r="G723" s="41"/>
      <c r="H723" s="41"/>
      <c r="I723" s="41"/>
    </row>
    <row r="724" spans="2:9" hidden="1" x14ac:dyDescent="0.25">
      <c r="B724" s="41"/>
      <c r="C724" s="41"/>
      <c r="D724" s="41"/>
      <c r="E724" s="41"/>
      <c r="F724" s="41"/>
      <c r="G724" s="41"/>
      <c r="H724" s="41"/>
      <c r="I724" s="41"/>
    </row>
    <row r="725" spans="2:9" hidden="1" x14ac:dyDescent="0.25">
      <c r="B725" s="41"/>
      <c r="C725" s="41"/>
      <c r="D725" s="41"/>
      <c r="E725" s="41"/>
      <c r="F725" s="41"/>
      <c r="G725" s="41"/>
      <c r="H725" s="41"/>
      <c r="I725" s="41"/>
    </row>
    <row r="726" spans="2:9" hidden="1" x14ac:dyDescent="0.25">
      <c r="B726" s="41"/>
      <c r="C726" s="41"/>
      <c r="D726" s="41"/>
      <c r="E726" s="41"/>
      <c r="F726" s="41"/>
      <c r="G726" s="41"/>
      <c r="H726" s="41"/>
      <c r="I726" s="41"/>
    </row>
    <row r="727" spans="2:9" hidden="1" x14ac:dyDescent="0.25">
      <c r="B727" s="41"/>
      <c r="C727" s="41"/>
      <c r="D727" s="41"/>
      <c r="E727" s="41"/>
      <c r="F727" s="41"/>
      <c r="G727" s="41"/>
      <c r="H727" s="41"/>
      <c r="I727" s="41"/>
    </row>
    <row r="728" spans="2:9" hidden="1" x14ac:dyDescent="0.25">
      <c r="B728" s="41"/>
      <c r="C728" s="41"/>
      <c r="D728" s="41"/>
      <c r="E728" s="41"/>
      <c r="F728" s="41"/>
      <c r="G728" s="41"/>
      <c r="H728" s="41"/>
      <c r="I728" s="41"/>
    </row>
    <row r="729" spans="2:9" hidden="1" x14ac:dyDescent="0.25">
      <c r="B729" s="41"/>
      <c r="C729" s="41"/>
      <c r="D729" s="41"/>
      <c r="E729" s="41"/>
      <c r="F729" s="41"/>
      <c r="G729" s="41"/>
      <c r="H729" s="41"/>
      <c r="I729" s="41"/>
    </row>
    <row r="730" spans="2:9" hidden="1" x14ac:dyDescent="0.25">
      <c r="B730" s="41"/>
      <c r="C730" s="41"/>
      <c r="D730" s="41"/>
      <c r="E730" s="41"/>
      <c r="F730" s="41"/>
      <c r="G730" s="41"/>
      <c r="H730" s="41"/>
      <c r="I730" s="41"/>
    </row>
    <row r="731" spans="2:9" hidden="1" x14ac:dyDescent="0.25">
      <c r="B731" s="41"/>
      <c r="C731" s="41"/>
      <c r="D731" s="41"/>
      <c r="E731" s="41"/>
      <c r="F731" s="41"/>
      <c r="G731" s="41"/>
      <c r="H731" s="41"/>
      <c r="I731" s="41"/>
    </row>
    <row r="732" spans="2:9" hidden="1" x14ac:dyDescent="0.25">
      <c r="B732" s="41"/>
      <c r="C732" s="41"/>
      <c r="D732" s="41"/>
      <c r="E732" s="41"/>
      <c r="F732" s="41"/>
      <c r="G732" s="41"/>
      <c r="H732" s="41"/>
      <c r="I732" s="41"/>
    </row>
    <row r="733" spans="2:9" hidden="1" x14ac:dyDescent="0.25">
      <c r="B733" s="41"/>
      <c r="C733" s="41"/>
      <c r="D733" s="41"/>
      <c r="E733" s="41"/>
      <c r="F733" s="41"/>
      <c r="G733" s="41"/>
      <c r="H733" s="41"/>
      <c r="I733" s="41"/>
    </row>
    <row r="734" spans="2:9" hidden="1" x14ac:dyDescent="0.25">
      <c r="B734" s="41"/>
      <c r="C734" s="41"/>
      <c r="D734" s="41"/>
      <c r="E734" s="41"/>
      <c r="F734" s="41"/>
      <c r="G734" s="41"/>
      <c r="H734" s="41"/>
      <c r="I734" s="41"/>
    </row>
    <row r="735" spans="2:9" hidden="1" x14ac:dyDescent="0.25">
      <c r="B735" s="41"/>
      <c r="C735" s="41"/>
      <c r="D735" s="41"/>
      <c r="E735" s="41"/>
      <c r="F735" s="41"/>
      <c r="G735" s="41"/>
      <c r="H735" s="41"/>
      <c r="I735" s="41"/>
    </row>
    <row r="736" spans="2:9" hidden="1" x14ac:dyDescent="0.25">
      <c r="B736" s="41"/>
      <c r="C736" s="41"/>
      <c r="D736" s="41"/>
      <c r="E736" s="41"/>
      <c r="F736" s="41"/>
      <c r="G736" s="41"/>
      <c r="H736" s="41"/>
      <c r="I736" s="41"/>
    </row>
    <row r="737" spans="2:9" hidden="1" x14ac:dyDescent="0.25">
      <c r="B737" s="41"/>
      <c r="C737" s="41"/>
      <c r="D737" s="41"/>
      <c r="E737" s="41"/>
      <c r="F737" s="41"/>
      <c r="G737" s="41"/>
      <c r="H737" s="41"/>
      <c r="I737" s="41"/>
    </row>
    <row r="738" spans="2:9" hidden="1" x14ac:dyDescent="0.25">
      <c r="B738" s="41"/>
      <c r="C738" s="41"/>
      <c r="D738" s="41"/>
      <c r="E738" s="41"/>
      <c r="F738" s="41"/>
      <c r="G738" s="41"/>
      <c r="H738" s="41"/>
      <c r="I738" s="41"/>
    </row>
    <row r="739" spans="2:9" hidden="1" x14ac:dyDescent="0.25">
      <c r="B739" s="41"/>
      <c r="C739" s="41"/>
      <c r="D739" s="41"/>
      <c r="E739" s="41"/>
      <c r="F739" s="41"/>
      <c r="G739" s="41"/>
      <c r="H739" s="41"/>
      <c r="I739" s="41"/>
    </row>
    <row r="740" spans="2:9" hidden="1" x14ac:dyDescent="0.25">
      <c r="B740" s="41"/>
      <c r="C740" s="41"/>
      <c r="D740" s="41"/>
      <c r="E740" s="41"/>
      <c r="F740" s="41"/>
      <c r="G740" s="41"/>
      <c r="H740" s="41"/>
      <c r="I740" s="41"/>
    </row>
    <row r="741" spans="2:9" hidden="1" x14ac:dyDescent="0.25">
      <c r="B741" s="41"/>
      <c r="C741" s="41"/>
      <c r="D741" s="41"/>
      <c r="E741" s="41"/>
      <c r="F741" s="41"/>
      <c r="G741" s="41"/>
      <c r="H741" s="41"/>
      <c r="I741" s="41"/>
    </row>
    <row r="742" spans="2:9" hidden="1" x14ac:dyDescent="0.25">
      <c r="B742" s="41"/>
      <c r="C742" s="41"/>
      <c r="D742" s="41"/>
      <c r="E742" s="41"/>
      <c r="F742" s="41"/>
      <c r="G742" s="41"/>
      <c r="H742" s="41"/>
      <c r="I742" s="41"/>
    </row>
    <row r="743" spans="2:9" hidden="1" x14ac:dyDescent="0.25">
      <c r="B743" s="41"/>
      <c r="C743" s="41"/>
      <c r="D743" s="41"/>
      <c r="E743" s="41"/>
      <c r="F743" s="41"/>
      <c r="G743" s="41"/>
      <c r="H743" s="41"/>
      <c r="I743" s="41"/>
    </row>
    <row r="744" spans="2:9" hidden="1" x14ac:dyDescent="0.25">
      <c r="B744" s="41"/>
      <c r="C744" s="41"/>
      <c r="D744" s="41"/>
      <c r="E744" s="41"/>
      <c r="F744" s="41"/>
      <c r="G744" s="41"/>
      <c r="H744" s="41"/>
      <c r="I744" s="41"/>
    </row>
    <row r="745" spans="2:9" hidden="1" x14ac:dyDescent="0.25">
      <c r="B745" s="41"/>
      <c r="C745" s="41"/>
      <c r="D745" s="41"/>
      <c r="E745" s="41"/>
      <c r="F745" s="41"/>
      <c r="G745" s="41"/>
      <c r="H745" s="41"/>
      <c r="I745" s="41"/>
    </row>
    <row r="746" spans="2:9" hidden="1" x14ac:dyDescent="0.25">
      <c r="B746" s="41"/>
      <c r="C746" s="41"/>
      <c r="D746" s="41"/>
      <c r="E746" s="41"/>
      <c r="F746" s="41"/>
      <c r="G746" s="41"/>
      <c r="H746" s="41"/>
      <c r="I746" s="41"/>
    </row>
    <row r="747" spans="2:9" hidden="1" x14ac:dyDescent="0.25">
      <c r="B747" s="41"/>
      <c r="C747" s="41"/>
      <c r="D747" s="41"/>
      <c r="E747" s="41"/>
      <c r="F747" s="41"/>
      <c r="G747" s="41"/>
      <c r="H747" s="41"/>
      <c r="I747" s="41"/>
    </row>
    <row r="748" spans="2:9" hidden="1" x14ac:dyDescent="0.25">
      <c r="B748" s="41"/>
      <c r="C748" s="41"/>
      <c r="D748" s="41"/>
      <c r="E748" s="41"/>
      <c r="F748" s="41"/>
      <c r="G748" s="41"/>
      <c r="H748" s="41"/>
      <c r="I748" s="41"/>
    </row>
    <row r="749" spans="2:9" hidden="1" x14ac:dyDescent="0.25">
      <c r="B749" s="41"/>
      <c r="C749" s="41"/>
      <c r="D749" s="41"/>
      <c r="E749" s="41"/>
      <c r="F749" s="41"/>
      <c r="G749" s="41"/>
      <c r="H749" s="41"/>
      <c r="I749" s="41"/>
    </row>
    <row r="750" spans="2:9" hidden="1" x14ac:dyDescent="0.25">
      <c r="B750" s="41"/>
      <c r="C750" s="41"/>
      <c r="D750" s="41"/>
      <c r="E750" s="41"/>
      <c r="F750" s="41"/>
      <c r="G750" s="41"/>
      <c r="H750" s="41"/>
      <c r="I750" s="41"/>
    </row>
    <row r="751" spans="2:9" hidden="1" x14ac:dyDescent="0.25">
      <c r="B751" s="41"/>
      <c r="C751" s="41"/>
      <c r="D751" s="41"/>
      <c r="E751" s="41"/>
      <c r="F751" s="41"/>
      <c r="G751" s="41"/>
      <c r="H751" s="41"/>
      <c r="I751" s="41"/>
    </row>
    <row r="752" spans="2:9" hidden="1" x14ac:dyDescent="0.25">
      <c r="B752" s="41"/>
      <c r="C752" s="41"/>
      <c r="D752" s="41"/>
      <c r="E752" s="41"/>
      <c r="F752" s="41"/>
      <c r="G752" s="41"/>
      <c r="H752" s="41"/>
      <c r="I752" s="41"/>
    </row>
    <row r="753" spans="2:9" hidden="1" x14ac:dyDescent="0.25">
      <c r="B753" s="41"/>
      <c r="C753" s="41"/>
      <c r="D753" s="41"/>
      <c r="E753" s="41"/>
      <c r="F753" s="41"/>
      <c r="G753" s="41"/>
      <c r="H753" s="41"/>
      <c r="I753" s="41"/>
    </row>
    <row r="754" spans="2:9" hidden="1" x14ac:dyDescent="0.25">
      <c r="B754" s="41"/>
      <c r="C754" s="41"/>
      <c r="D754" s="41"/>
      <c r="E754" s="41"/>
      <c r="F754" s="41"/>
      <c r="G754" s="41"/>
      <c r="H754" s="41"/>
      <c r="I754" s="41"/>
    </row>
    <row r="755" spans="2:9" hidden="1" x14ac:dyDescent="0.25">
      <c r="B755" s="41"/>
      <c r="C755" s="41"/>
      <c r="D755" s="41"/>
      <c r="E755" s="41"/>
      <c r="F755" s="41"/>
      <c r="G755" s="41"/>
      <c r="H755" s="41"/>
      <c r="I755" s="41"/>
    </row>
    <row r="756" spans="2:9" hidden="1" x14ac:dyDescent="0.25">
      <c r="B756" s="41"/>
      <c r="C756" s="41"/>
      <c r="D756" s="41"/>
      <c r="E756" s="41"/>
      <c r="F756" s="41"/>
      <c r="G756" s="41"/>
      <c r="H756" s="41"/>
      <c r="I756" s="41"/>
    </row>
    <row r="757" spans="2:9" hidden="1" x14ac:dyDescent="0.25">
      <c r="B757" s="41"/>
      <c r="C757" s="41"/>
      <c r="D757" s="41"/>
      <c r="E757" s="41"/>
      <c r="F757" s="41"/>
      <c r="G757" s="41"/>
      <c r="H757" s="41"/>
      <c r="I757" s="41"/>
    </row>
    <row r="758" spans="2:9" hidden="1" x14ac:dyDescent="0.25">
      <c r="B758" s="41"/>
      <c r="C758" s="41"/>
      <c r="D758" s="41"/>
      <c r="E758" s="41"/>
      <c r="F758" s="41"/>
      <c r="G758" s="41"/>
      <c r="H758" s="41"/>
      <c r="I758" s="41"/>
    </row>
    <row r="759" spans="2:9" hidden="1" x14ac:dyDescent="0.25">
      <c r="B759" s="41"/>
      <c r="C759" s="41"/>
      <c r="D759" s="41"/>
      <c r="E759" s="41"/>
      <c r="F759" s="41"/>
      <c r="G759" s="41"/>
      <c r="H759" s="41"/>
      <c r="I759" s="41"/>
    </row>
    <row r="760" spans="2:9" hidden="1" x14ac:dyDescent="0.25">
      <c r="B760" s="41"/>
      <c r="C760" s="41"/>
      <c r="D760" s="41"/>
      <c r="E760" s="41"/>
      <c r="F760" s="41"/>
      <c r="G760" s="41"/>
      <c r="H760" s="41"/>
      <c r="I760" s="41"/>
    </row>
    <row r="761" spans="2:9" hidden="1" x14ac:dyDescent="0.25">
      <c r="B761" s="41"/>
      <c r="C761" s="41"/>
      <c r="D761" s="41"/>
      <c r="E761" s="41"/>
      <c r="F761" s="41"/>
      <c r="G761" s="41"/>
      <c r="H761" s="41"/>
      <c r="I761" s="41"/>
    </row>
    <row r="762" spans="2:9" hidden="1" x14ac:dyDescent="0.25">
      <c r="B762" s="41"/>
      <c r="C762" s="41"/>
      <c r="D762" s="41"/>
      <c r="E762" s="41"/>
      <c r="F762" s="41"/>
      <c r="G762" s="41"/>
      <c r="H762" s="41"/>
      <c r="I762" s="41"/>
    </row>
    <row r="763" spans="2:9" hidden="1" x14ac:dyDescent="0.25">
      <c r="B763" s="41"/>
      <c r="C763" s="41"/>
      <c r="D763" s="41"/>
      <c r="E763" s="41"/>
      <c r="F763" s="41"/>
      <c r="G763" s="41"/>
      <c r="H763" s="41"/>
      <c r="I763" s="41"/>
    </row>
    <row r="764" spans="2:9" hidden="1" x14ac:dyDescent="0.25">
      <c r="B764" s="41"/>
      <c r="C764" s="41"/>
      <c r="D764" s="41"/>
      <c r="E764" s="41"/>
      <c r="F764" s="41"/>
      <c r="G764" s="41"/>
      <c r="H764" s="41"/>
      <c r="I764" s="41"/>
    </row>
    <row r="765" spans="2:9" hidden="1" x14ac:dyDescent="0.25">
      <c r="B765" s="41"/>
      <c r="C765" s="41"/>
      <c r="D765" s="41"/>
      <c r="E765" s="41"/>
      <c r="F765" s="41"/>
      <c r="G765" s="41"/>
      <c r="H765" s="41"/>
      <c r="I765" s="41"/>
    </row>
    <row r="766" spans="2:9" hidden="1" x14ac:dyDescent="0.25">
      <c r="B766" s="41"/>
      <c r="C766" s="41"/>
      <c r="D766" s="41"/>
      <c r="E766" s="41"/>
      <c r="F766" s="41"/>
      <c r="G766" s="41"/>
      <c r="H766" s="41"/>
      <c r="I766" s="41"/>
    </row>
    <row r="767" spans="2:9" hidden="1" x14ac:dyDescent="0.25">
      <c r="B767" s="41"/>
      <c r="C767" s="41"/>
      <c r="D767" s="41"/>
      <c r="E767" s="41"/>
      <c r="F767" s="41"/>
      <c r="G767" s="41"/>
      <c r="H767" s="41"/>
      <c r="I767" s="41"/>
    </row>
    <row r="768" spans="2:9" hidden="1" x14ac:dyDescent="0.25">
      <c r="B768" s="41"/>
      <c r="C768" s="41"/>
      <c r="D768" s="41"/>
      <c r="E768" s="41"/>
      <c r="F768" s="41"/>
      <c r="G768" s="41"/>
      <c r="H768" s="41"/>
      <c r="I768" s="41"/>
    </row>
    <row r="769" spans="2:9" hidden="1" x14ac:dyDescent="0.25">
      <c r="B769" s="41"/>
      <c r="C769" s="41"/>
      <c r="D769" s="41"/>
      <c r="E769" s="41"/>
      <c r="F769" s="41"/>
      <c r="G769" s="41"/>
      <c r="H769" s="41"/>
      <c r="I769" s="41"/>
    </row>
    <row r="770" spans="2:9" hidden="1" x14ac:dyDescent="0.25">
      <c r="B770" s="41"/>
      <c r="C770" s="41"/>
      <c r="D770" s="41"/>
      <c r="E770" s="41"/>
      <c r="F770" s="41"/>
      <c r="G770" s="41"/>
      <c r="H770" s="41"/>
      <c r="I770" s="41"/>
    </row>
    <row r="771" spans="2:9" hidden="1" x14ac:dyDescent="0.25">
      <c r="B771" s="41"/>
      <c r="C771" s="41"/>
      <c r="D771" s="41"/>
      <c r="E771" s="41"/>
      <c r="F771" s="41"/>
      <c r="G771" s="41"/>
      <c r="H771" s="41"/>
      <c r="I771" s="41"/>
    </row>
    <row r="772" spans="2:9" hidden="1" x14ac:dyDescent="0.25">
      <c r="B772" s="41"/>
      <c r="C772" s="41"/>
      <c r="D772" s="41"/>
      <c r="E772" s="41"/>
      <c r="F772" s="41"/>
      <c r="G772" s="41"/>
      <c r="H772" s="41"/>
      <c r="I772" s="41"/>
    </row>
    <row r="773" spans="2:9" hidden="1" x14ac:dyDescent="0.25">
      <c r="B773" s="41"/>
      <c r="C773" s="41"/>
      <c r="D773" s="41"/>
      <c r="E773" s="41"/>
      <c r="F773" s="41"/>
      <c r="G773" s="41"/>
      <c r="H773" s="41"/>
      <c r="I773" s="41"/>
    </row>
    <row r="774" spans="2:9" hidden="1" x14ac:dyDescent="0.25">
      <c r="B774" s="41"/>
      <c r="C774" s="41"/>
      <c r="D774" s="41"/>
      <c r="E774" s="41"/>
      <c r="F774" s="41"/>
      <c r="G774" s="41"/>
      <c r="H774" s="41"/>
      <c r="I774" s="41"/>
    </row>
    <row r="775" spans="2:9" hidden="1" x14ac:dyDescent="0.25">
      <c r="B775" s="41"/>
      <c r="C775" s="41"/>
      <c r="D775" s="41"/>
      <c r="E775" s="41"/>
      <c r="F775" s="41"/>
      <c r="G775" s="41"/>
      <c r="H775" s="41"/>
      <c r="I775" s="41"/>
    </row>
    <row r="776" spans="2:9" hidden="1" x14ac:dyDescent="0.25">
      <c r="B776" s="41"/>
      <c r="C776" s="41"/>
      <c r="D776" s="41"/>
      <c r="E776" s="41"/>
      <c r="F776" s="41"/>
      <c r="G776" s="41"/>
      <c r="H776" s="41"/>
      <c r="I776" s="41"/>
    </row>
    <row r="777" spans="2:9" hidden="1" x14ac:dyDescent="0.25">
      <c r="B777" s="41"/>
      <c r="C777" s="41"/>
      <c r="D777" s="41"/>
      <c r="E777" s="41"/>
      <c r="F777" s="41"/>
      <c r="G777" s="41"/>
      <c r="H777" s="41"/>
      <c r="I777" s="41"/>
    </row>
    <row r="778" spans="2:9" hidden="1" x14ac:dyDescent="0.25">
      <c r="B778" s="41"/>
      <c r="C778" s="41"/>
      <c r="D778" s="41"/>
      <c r="E778" s="41"/>
      <c r="F778" s="41"/>
      <c r="G778" s="41"/>
      <c r="H778" s="41"/>
      <c r="I778" s="41"/>
    </row>
    <row r="779" spans="2:9" hidden="1" x14ac:dyDescent="0.25">
      <c r="B779" s="41"/>
      <c r="C779" s="41"/>
      <c r="D779" s="41"/>
      <c r="E779" s="41"/>
      <c r="F779" s="41"/>
      <c r="G779" s="41"/>
      <c r="H779" s="41"/>
      <c r="I779" s="41"/>
    </row>
    <row r="780" spans="2:9" hidden="1" x14ac:dyDescent="0.25">
      <c r="B780" s="41"/>
      <c r="C780" s="41"/>
      <c r="D780" s="41"/>
      <c r="E780" s="41"/>
      <c r="F780" s="41"/>
      <c r="G780" s="41"/>
      <c r="H780" s="41"/>
      <c r="I780" s="41"/>
    </row>
    <row r="781" spans="2:9" hidden="1" x14ac:dyDescent="0.25">
      <c r="B781" s="41"/>
      <c r="C781" s="41"/>
      <c r="D781" s="41"/>
      <c r="E781" s="41"/>
      <c r="F781" s="41"/>
      <c r="G781" s="41"/>
      <c r="H781" s="41"/>
      <c r="I781" s="41"/>
    </row>
    <row r="782" spans="2:9" hidden="1" x14ac:dyDescent="0.25">
      <c r="B782" s="41"/>
      <c r="C782" s="41"/>
      <c r="D782" s="41"/>
      <c r="E782" s="41"/>
      <c r="F782" s="41"/>
      <c r="G782" s="41"/>
      <c r="H782" s="41"/>
      <c r="I782" s="41"/>
    </row>
    <row r="783" spans="2:9" hidden="1" x14ac:dyDescent="0.25">
      <c r="B783" s="41"/>
      <c r="C783" s="41"/>
      <c r="D783" s="41"/>
      <c r="E783" s="41"/>
      <c r="F783" s="41"/>
      <c r="G783" s="41"/>
      <c r="H783" s="41"/>
      <c r="I783" s="41"/>
    </row>
    <row r="784" spans="2:9" hidden="1" x14ac:dyDescent="0.25">
      <c r="B784" s="41"/>
      <c r="C784" s="41"/>
      <c r="D784" s="41"/>
      <c r="E784" s="41"/>
      <c r="F784" s="41"/>
      <c r="G784" s="41"/>
      <c r="H784" s="41"/>
      <c r="I784" s="41"/>
    </row>
    <row r="785" spans="2:9" hidden="1" x14ac:dyDescent="0.25">
      <c r="B785" s="41"/>
      <c r="C785" s="41"/>
      <c r="D785" s="41"/>
      <c r="E785" s="41"/>
      <c r="F785" s="41"/>
      <c r="G785" s="41"/>
      <c r="H785" s="41"/>
      <c r="I785" s="41"/>
    </row>
    <row r="786" spans="2:9" hidden="1" x14ac:dyDescent="0.25">
      <c r="B786" s="41"/>
      <c r="C786" s="41"/>
      <c r="D786" s="41"/>
      <c r="E786" s="41"/>
      <c r="F786" s="41"/>
      <c r="G786" s="41"/>
      <c r="H786" s="41"/>
      <c r="I786" s="41"/>
    </row>
    <row r="787" spans="2:9" hidden="1" x14ac:dyDescent="0.25">
      <c r="B787" s="41"/>
      <c r="C787" s="41"/>
      <c r="D787" s="41"/>
      <c r="E787" s="41"/>
      <c r="F787" s="41"/>
      <c r="G787" s="41"/>
      <c r="H787" s="41"/>
      <c r="I787" s="41"/>
    </row>
    <row r="788" spans="2:9" hidden="1" x14ac:dyDescent="0.25">
      <c r="B788" s="41"/>
      <c r="C788" s="41"/>
      <c r="D788" s="41"/>
      <c r="E788" s="41"/>
      <c r="F788" s="41"/>
      <c r="G788" s="41"/>
      <c r="H788" s="41"/>
      <c r="I788" s="41"/>
    </row>
    <row r="789" spans="2:9" hidden="1" x14ac:dyDescent="0.25">
      <c r="B789" s="41"/>
      <c r="C789" s="41"/>
      <c r="D789" s="41"/>
      <c r="E789" s="41"/>
      <c r="F789" s="41"/>
      <c r="G789" s="41"/>
      <c r="H789" s="41"/>
      <c r="I789" s="41"/>
    </row>
    <row r="790" spans="2:9" hidden="1" x14ac:dyDescent="0.25">
      <c r="B790" s="41"/>
      <c r="C790" s="41"/>
      <c r="D790" s="41"/>
      <c r="E790" s="41"/>
      <c r="F790" s="41"/>
      <c r="G790" s="41"/>
      <c r="H790" s="41"/>
      <c r="I790" s="41"/>
    </row>
    <row r="791" spans="2:9" hidden="1" x14ac:dyDescent="0.25">
      <c r="B791" s="41"/>
      <c r="C791" s="41"/>
      <c r="D791" s="41"/>
      <c r="E791" s="41"/>
      <c r="F791" s="41"/>
      <c r="G791" s="41"/>
      <c r="H791" s="41"/>
      <c r="I791" s="41"/>
    </row>
    <row r="792" spans="2:9" hidden="1" x14ac:dyDescent="0.25">
      <c r="B792" s="41"/>
      <c r="C792" s="41"/>
      <c r="D792" s="41"/>
      <c r="E792" s="41"/>
      <c r="F792" s="41"/>
      <c r="G792" s="41"/>
      <c r="H792" s="41"/>
      <c r="I792" s="41"/>
    </row>
    <row r="793" spans="2:9" hidden="1" x14ac:dyDescent="0.25">
      <c r="B793" s="41"/>
      <c r="C793" s="41"/>
      <c r="D793" s="41"/>
      <c r="E793" s="41"/>
      <c r="F793" s="41"/>
      <c r="G793" s="41"/>
      <c r="H793" s="41"/>
      <c r="I793" s="41"/>
    </row>
    <row r="794" spans="2:9" hidden="1" x14ac:dyDescent="0.25">
      <c r="B794" s="41"/>
      <c r="C794" s="41"/>
      <c r="D794" s="41"/>
      <c r="E794" s="41"/>
      <c r="F794" s="41"/>
      <c r="G794" s="41"/>
      <c r="H794" s="41"/>
      <c r="I794" s="41"/>
    </row>
    <row r="795" spans="2:9" hidden="1" x14ac:dyDescent="0.25">
      <c r="B795" s="41"/>
      <c r="C795" s="41"/>
      <c r="D795" s="41"/>
      <c r="E795" s="41"/>
      <c r="F795" s="41"/>
      <c r="G795" s="41"/>
      <c r="H795" s="41"/>
      <c r="I795" s="41"/>
    </row>
    <row r="796" spans="2:9" hidden="1" x14ac:dyDescent="0.25">
      <c r="B796" s="41"/>
      <c r="C796" s="41"/>
      <c r="D796" s="41"/>
      <c r="E796" s="41"/>
      <c r="F796" s="41"/>
      <c r="G796" s="41"/>
      <c r="H796" s="41"/>
      <c r="I796" s="41"/>
    </row>
    <row r="797" spans="2:9" hidden="1" x14ac:dyDescent="0.25">
      <c r="B797" s="41"/>
      <c r="C797" s="41"/>
      <c r="D797" s="41"/>
      <c r="E797" s="41"/>
      <c r="F797" s="41"/>
      <c r="G797" s="41"/>
      <c r="H797" s="41"/>
      <c r="I797" s="41"/>
    </row>
    <row r="798" spans="2:9" hidden="1" x14ac:dyDescent="0.25">
      <c r="B798" s="41"/>
      <c r="C798" s="41"/>
      <c r="D798" s="41"/>
      <c r="E798" s="41"/>
      <c r="F798" s="41"/>
      <c r="G798" s="41"/>
      <c r="H798" s="41"/>
      <c r="I798" s="41"/>
    </row>
    <row r="799" spans="2:9" hidden="1" x14ac:dyDescent="0.25">
      <c r="B799" s="41"/>
      <c r="C799" s="41"/>
      <c r="D799" s="41"/>
      <c r="E799" s="41"/>
      <c r="F799" s="41"/>
      <c r="G799" s="41"/>
      <c r="H799" s="41"/>
      <c r="I799" s="41"/>
    </row>
    <row r="800" spans="2:9" hidden="1" x14ac:dyDescent="0.25">
      <c r="B800" s="41"/>
      <c r="C800" s="41"/>
      <c r="D800" s="41"/>
      <c r="E800" s="41"/>
      <c r="F800" s="41"/>
      <c r="G800" s="41"/>
      <c r="H800" s="41"/>
      <c r="I800" s="41"/>
    </row>
    <row r="801" spans="2:9" hidden="1" x14ac:dyDescent="0.25">
      <c r="B801" s="41"/>
      <c r="C801" s="41"/>
      <c r="D801" s="41"/>
      <c r="E801" s="41"/>
      <c r="F801" s="41"/>
      <c r="G801" s="41"/>
      <c r="H801" s="41"/>
      <c r="I801" s="41"/>
    </row>
    <row r="802" spans="2:9" hidden="1" x14ac:dyDescent="0.25">
      <c r="B802" s="41"/>
      <c r="C802" s="41"/>
      <c r="D802" s="41"/>
      <c r="E802" s="41"/>
      <c r="F802" s="41"/>
      <c r="G802" s="41"/>
      <c r="H802" s="41"/>
      <c r="I802" s="41"/>
    </row>
    <row r="803" spans="2:9" hidden="1" x14ac:dyDescent="0.25">
      <c r="B803" s="41"/>
      <c r="C803" s="41"/>
      <c r="D803" s="41"/>
      <c r="E803" s="41"/>
      <c r="F803" s="41"/>
      <c r="G803" s="41"/>
      <c r="H803" s="41"/>
      <c r="I803" s="41"/>
    </row>
    <row r="804" spans="2:9" hidden="1" x14ac:dyDescent="0.25">
      <c r="B804" s="41"/>
      <c r="C804" s="41"/>
      <c r="D804" s="41"/>
      <c r="E804" s="41"/>
      <c r="F804" s="41"/>
      <c r="G804" s="41"/>
      <c r="H804" s="41"/>
      <c r="I804" s="41"/>
    </row>
    <row r="805" spans="2:9" hidden="1" x14ac:dyDescent="0.25">
      <c r="B805" s="41"/>
      <c r="C805" s="41"/>
      <c r="D805" s="41"/>
      <c r="E805" s="41"/>
      <c r="F805" s="41"/>
      <c r="G805" s="41"/>
      <c r="H805" s="41"/>
      <c r="I805" s="41"/>
    </row>
    <row r="806" spans="2:9" hidden="1" x14ac:dyDescent="0.25">
      <c r="B806" s="41"/>
      <c r="C806" s="41"/>
      <c r="D806" s="41"/>
      <c r="E806" s="41"/>
      <c r="F806" s="41"/>
      <c r="G806" s="41"/>
      <c r="H806" s="41"/>
      <c r="I806" s="41"/>
    </row>
    <row r="807" spans="2:9" hidden="1" x14ac:dyDescent="0.25">
      <c r="B807" s="41"/>
      <c r="C807" s="41"/>
      <c r="D807" s="41"/>
      <c r="E807" s="41"/>
      <c r="F807" s="41"/>
      <c r="G807" s="41"/>
      <c r="H807" s="41"/>
      <c r="I807" s="41"/>
    </row>
    <row r="808" spans="2:9" hidden="1" x14ac:dyDescent="0.25">
      <c r="B808" s="41"/>
      <c r="C808" s="41"/>
      <c r="D808" s="41"/>
      <c r="E808" s="41"/>
      <c r="F808" s="41"/>
      <c r="G808" s="41"/>
      <c r="H808" s="41"/>
      <c r="I808" s="41"/>
    </row>
    <row r="809" spans="2:9" hidden="1" x14ac:dyDescent="0.25">
      <c r="B809" s="41"/>
      <c r="C809" s="41"/>
      <c r="D809" s="41"/>
      <c r="E809" s="41"/>
      <c r="F809" s="41"/>
      <c r="G809" s="41"/>
      <c r="H809" s="41"/>
      <c r="I809" s="41"/>
    </row>
    <row r="810" spans="2:9" hidden="1" x14ac:dyDescent="0.25">
      <c r="B810" s="41"/>
      <c r="C810" s="41"/>
      <c r="D810" s="41"/>
      <c r="E810" s="41"/>
      <c r="F810" s="41"/>
      <c r="G810" s="41"/>
      <c r="H810" s="41"/>
      <c r="I810" s="41"/>
    </row>
    <row r="811" spans="2:9" hidden="1" x14ac:dyDescent="0.25">
      <c r="B811" s="41"/>
      <c r="C811" s="41"/>
      <c r="D811" s="41"/>
      <c r="E811" s="41"/>
      <c r="F811" s="41"/>
      <c r="G811" s="41"/>
      <c r="H811" s="41"/>
      <c r="I811" s="41"/>
    </row>
    <row r="812" spans="2:9" hidden="1" x14ac:dyDescent="0.25">
      <c r="B812" s="41"/>
      <c r="C812" s="41"/>
      <c r="D812" s="41"/>
      <c r="E812" s="41"/>
      <c r="F812" s="41"/>
      <c r="G812" s="41"/>
      <c r="H812" s="41"/>
      <c r="I812" s="41"/>
    </row>
    <row r="813" spans="2:9" hidden="1" x14ac:dyDescent="0.25">
      <c r="B813" s="41"/>
      <c r="C813" s="41"/>
      <c r="D813" s="41"/>
      <c r="E813" s="41"/>
      <c r="F813" s="41"/>
      <c r="G813" s="41"/>
      <c r="H813" s="41"/>
      <c r="I813" s="41"/>
    </row>
    <row r="814" spans="2:9" hidden="1" x14ac:dyDescent="0.25">
      <c r="B814" s="41"/>
      <c r="C814" s="41"/>
      <c r="D814" s="41"/>
      <c r="E814" s="41"/>
      <c r="F814" s="41"/>
      <c r="G814" s="41"/>
      <c r="H814" s="41"/>
      <c r="I814" s="41"/>
    </row>
    <row r="815" spans="2:9" hidden="1" x14ac:dyDescent="0.25">
      <c r="B815" s="41"/>
      <c r="C815" s="41"/>
      <c r="D815" s="41"/>
      <c r="E815" s="41"/>
      <c r="F815" s="41"/>
      <c r="G815" s="41"/>
      <c r="H815" s="41"/>
      <c r="I815" s="41"/>
    </row>
    <row r="816" spans="2:9" hidden="1" x14ac:dyDescent="0.25">
      <c r="B816" s="41"/>
      <c r="C816" s="41"/>
      <c r="D816" s="41"/>
      <c r="E816" s="41"/>
      <c r="F816" s="41"/>
      <c r="G816" s="41"/>
      <c r="H816" s="41"/>
      <c r="I816" s="41"/>
    </row>
    <row r="817" spans="2:9" hidden="1" x14ac:dyDescent="0.25">
      <c r="B817" s="41"/>
      <c r="C817" s="41"/>
      <c r="D817" s="41"/>
      <c r="E817" s="41"/>
      <c r="F817" s="41"/>
      <c r="G817" s="41"/>
      <c r="H817" s="41"/>
      <c r="I817" s="41"/>
    </row>
    <row r="818" spans="2:9" hidden="1" x14ac:dyDescent="0.25">
      <c r="B818" s="41"/>
      <c r="C818" s="41"/>
      <c r="D818" s="41"/>
      <c r="E818" s="41"/>
      <c r="F818" s="41"/>
      <c r="G818" s="41"/>
      <c r="H818" s="41"/>
      <c r="I818" s="41"/>
    </row>
    <row r="819" spans="2:9" hidden="1" x14ac:dyDescent="0.25">
      <c r="B819" s="41"/>
      <c r="C819" s="41"/>
      <c r="D819" s="41"/>
      <c r="E819" s="41"/>
      <c r="F819" s="41"/>
      <c r="G819" s="41"/>
      <c r="H819" s="41"/>
      <c r="I819" s="41"/>
    </row>
    <row r="820" spans="2:9" hidden="1" x14ac:dyDescent="0.25">
      <c r="B820" s="41"/>
      <c r="C820" s="41"/>
      <c r="D820" s="41"/>
      <c r="E820" s="41"/>
      <c r="F820" s="41"/>
      <c r="G820" s="41"/>
      <c r="H820" s="41"/>
      <c r="I820" s="41"/>
    </row>
    <row r="821" spans="2:9" hidden="1" x14ac:dyDescent="0.25">
      <c r="B821" s="41"/>
      <c r="C821" s="41"/>
      <c r="D821" s="41"/>
      <c r="E821" s="41"/>
      <c r="F821" s="41"/>
      <c r="G821" s="41"/>
      <c r="H821" s="41"/>
      <c r="I821" s="41"/>
    </row>
    <row r="822" spans="2:9" hidden="1" x14ac:dyDescent="0.25">
      <c r="B822" s="41"/>
      <c r="C822" s="41"/>
      <c r="D822" s="41"/>
      <c r="E822" s="41"/>
      <c r="F822" s="41"/>
      <c r="G822" s="41"/>
      <c r="H822" s="41"/>
      <c r="I822" s="41"/>
    </row>
    <row r="823" spans="2:9" hidden="1" x14ac:dyDescent="0.25">
      <c r="B823" s="41"/>
      <c r="C823" s="41"/>
      <c r="D823" s="41"/>
      <c r="E823" s="41"/>
      <c r="F823" s="41"/>
      <c r="G823" s="41"/>
      <c r="H823" s="41"/>
      <c r="I823" s="41"/>
    </row>
    <row r="824" spans="2:9" hidden="1" x14ac:dyDescent="0.25">
      <c r="B824" s="41"/>
      <c r="C824" s="41"/>
      <c r="D824" s="41"/>
      <c r="E824" s="41"/>
      <c r="F824" s="41"/>
      <c r="G824" s="41"/>
      <c r="H824" s="41"/>
      <c r="I824" s="41"/>
    </row>
    <row r="825" spans="2:9" hidden="1" x14ac:dyDescent="0.25">
      <c r="B825" s="41"/>
      <c r="C825" s="41"/>
      <c r="D825" s="41"/>
      <c r="E825" s="41"/>
      <c r="F825" s="41"/>
      <c r="G825" s="41"/>
      <c r="H825" s="41"/>
      <c r="I825" s="41"/>
    </row>
    <row r="826" spans="2:9" hidden="1" x14ac:dyDescent="0.25">
      <c r="B826" s="41"/>
      <c r="C826" s="41"/>
      <c r="D826" s="41"/>
      <c r="E826" s="41"/>
      <c r="F826" s="41"/>
      <c r="G826" s="41"/>
      <c r="H826" s="41"/>
      <c r="I826" s="41"/>
    </row>
    <row r="827" spans="2:9" hidden="1" x14ac:dyDescent="0.25">
      <c r="B827" s="41"/>
      <c r="C827" s="41"/>
      <c r="D827" s="41"/>
      <c r="E827" s="41"/>
      <c r="F827" s="41"/>
      <c r="G827" s="41"/>
      <c r="H827" s="41"/>
      <c r="I827" s="41"/>
    </row>
    <row r="828" spans="2:9" hidden="1" x14ac:dyDescent="0.25">
      <c r="B828" s="41"/>
      <c r="C828" s="41"/>
      <c r="D828" s="41"/>
      <c r="E828" s="41"/>
      <c r="F828" s="41"/>
      <c r="G828" s="41"/>
      <c r="H828" s="41"/>
      <c r="I828" s="41"/>
    </row>
    <row r="829" spans="2:9" hidden="1" x14ac:dyDescent="0.25">
      <c r="B829" s="41"/>
      <c r="C829" s="41"/>
      <c r="D829" s="41"/>
      <c r="E829" s="41"/>
      <c r="F829" s="41"/>
      <c r="G829" s="41"/>
      <c r="H829" s="41"/>
      <c r="I829" s="41"/>
    </row>
    <row r="830" spans="2:9" hidden="1" x14ac:dyDescent="0.25">
      <c r="B830" s="41"/>
      <c r="C830" s="41"/>
      <c r="D830" s="41"/>
      <c r="E830" s="41"/>
      <c r="F830" s="41"/>
      <c r="G830" s="41"/>
      <c r="H830" s="41"/>
      <c r="I830" s="41"/>
    </row>
    <row r="831" spans="2:9" hidden="1" x14ac:dyDescent="0.25">
      <c r="B831" s="41"/>
      <c r="C831" s="41"/>
      <c r="D831" s="41"/>
      <c r="E831" s="41"/>
      <c r="F831" s="41"/>
      <c r="G831" s="41"/>
      <c r="H831" s="41"/>
      <c r="I831" s="41"/>
    </row>
    <row r="832" spans="2:9" hidden="1" x14ac:dyDescent="0.25">
      <c r="B832" s="41"/>
      <c r="C832" s="41"/>
      <c r="D832" s="41"/>
      <c r="E832" s="41"/>
      <c r="F832" s="41"/>
      <c r="G832" s="41"/>
      <c r="H832" s="41"/>
      <c r="I832" s="41"/>
    </row>
    <row r="833" spans="2:9" hidden="1" x14ac:dyDescent="0.25">
      <c r="B833" s="41"/>
      <c r="C833" s="41"/>
      <c r="D833" s="41"/>
      <c r="E833" s="41"/>
      <c r="F833" s="41"/>
      <c r="G833" s="41"/>
      <c r="H833" s="41"/>
      <c r="I833" s="41"/>
    </row>
    <row r="834" spans="2:9" hidden="1" x14ac:dyDescent="0.25">
      <c r="B834" s="41"/>
      <c r="C834" s="41"/>
      <c r="D834" s="41"/>
      <c r="E834" s="41"/>
      <c r="F834" s="41"/>
      <c r="G834" s="41"/>
      <c r="H834" s="41"/>
      <c r="I834" s="41"/>
    </row>
    <row r="835" spans="2:9" hidden="1" x14ac:dyDescent="0.25">
      <c r="B835" s="41"/>
      <c r="C835" s="41"/>
      <c r="D835" s="41"/>
      <c r="E835" s="41"/>
      <c r="F835" s="41"/>
      <c r="G835" s="41"/>
      <c r="H835" s="41"/>
      <c r="I835" s="41"/>
    </row>
    <row r="836" spans="2:9" hidden="1" x14ac:dyDescent="0.25">
      <c r="B836" s="41"/>
      <c r="C836" s="41"/>
      <c r="D836" s="41"/>
      <c r="E836" s="41"/>
      <c r="F836" s="41"/>
      <c r="G836" s="41"/>
      <c r="H836" s="41"/>
      <c r="I836" s="41"/>
    </row>
    <row r="837" spans="2:9" hidden="1" x14ac:dyDescent="0.25">
      <c r="B837" s="41"/>
      <c r="C837" s="41"/>
      <c r="D837" s="41"/>
      <c r="E837" s="41"/>
      <c r="F837" s="41"/>
      <c r="G837" s="41"/>
      <c r="H837" s="41"/>
      <c r="I837" s="41"/>
    </row>
    <row r="838" spans="2:9" hidden="1" x14ac:dyDescent="0.25">
      <c r="B838" s="41"/>
      <c r="C838" s="41"/>
      <c r="D838" s="41"/>
      <c r="E838" s="41"/>
      <c r="F838" s="41"/>
      <c r="G838" s="41"/>
      <c r="H838" s="41"/>
      <c r="I838" s="41"/>
    </row>
    <row r="839" spans="2:9" hidden="1" x14ac:dyDescent="0.25">
      <c r="B839" s="41"/>
      <c r="C839" s="41"/>
      <c r="D839" s="41"/>
      <c r="E839" s="41"/>
      <c r="F839" s="41"/>
      <c r="G839" s="41"/>
      <c r="H839" s="41"/>
      <c r="I839" s="41"/>
    </row>
    <row r="840" spans="2:9" hidden="1" x14ac:dyDescent="0.25">
      <c r="B840" s="41"/>
      <c r="C840" s="41"/>
      <c r="D840" s="41"/>
      <c r="E840" s="41"/>
      <c r="F840" s="41"/>
      <c r="G840" s="41"/>
      <c r="H840" s="41"/>
      <c r="I840" s="41"/>
    </row>
    <row r="841" spans="2:9" hidden="1" x14ac:dyDescent="0.25">
      <c r="B841" s="41"/>
      <c r="C841" s="41"/>
      <c r="D841" s="41"/>
      <c r="E841" s="41"/>
      <c r="F841" s="41"/>
      <c r="G841" s="41"/>
      <c r="H841" s="41"/>
      <c r="I841" s="41"/>
    </row>
    <row r="842" spans="2:9" hidden="1" x14ac:dyDescent="0.25">
      <c r="B842" s="41"/>
      <c r="C842" s="41"/>
      <c r="D842" s="41"/>
      <c r="E842" s="41"/>
      <c r="F842" s="41"/>
      <c r="G842" s="41"/>
      <c r="H842" s="41"/>
      <c r="I842" s="41"/>
    </row>
    <row r="843" spans="2:9" hidden="1" x14ac:dyDescent="0.25">
      <c r="B843" s="41"/>
      <c r="C843" s="41"/>
      <c r="D843" s="41"/>
      <c r="E843" s="41"/>
      <c r="F843" s="41"/>
      <c r="G843" s="41"/>
      <c r="H843" s="41"/>
      <c r="I843" s="41"/>
    </row>
    <row r="844" spans="2:9" hidden="1" x14ac:dyDescent="0.25">
      <c r="B844" s="41"/>
      <c r="C844" s="41"/>
      <c r="D844" s="41"/>
      <c r="E844" s="41"/>
      <c r="F844" s="41"/>
      <c r="G844" s="41"/>
      <c r="H844" s="41"/>
      <c r="I844" s="41"/>
    </row>
    <row r="845" spans="2:9" hidden="1" x14ac:dyDescent="0.25">
      <c r="B845" s="41"/>
      <c r="C845" s="41"/>
      <c r="D845" s="41"/>
      <c r="E845" s="41"/>
      <c r="F845" s="41"/>
      <c r="G845" s="41"/>
      <c r="H845" s="41"/>
      <c r="I845" s="41"/>
    </row>
    <row r="846" spans="2:9" hidden="1" x14ac:dyDescent="0.25">
      <c r="B846" s="41"/>
      <c r="C846" s="41"/>
      <c r="D846" s="41"/>
      <c r="E846" s="41"/>
      <c r="F846" s="41"/>
      <c r="G846" s="41"/>
      <c r="H846" s="41"/>
      <c r="I846" s="41"/>
    </row>
    <row r="847" spans="2:9" hidden="1" x14ac:dyDescent="0.25">
      <c r="B847" s="41"/>
      <c r="C847" s="41"/>
      <c r="D847" s="41"/>
      <c r="E847" s="41"/>
      <c r="F847" s="41"/>
      <c r="G847" s="41"/>
      <c r="H847" s="41"/>
      <c r="I847" s="41"/>
    </row>
    <row r="848" spans="2:9" hidden="1" x14ac:dyDescent="0.25">
      <c r="B848" s="41"/>
      <c r="C848" s="41"/>
      <c r="D848" s="41"/>
      <c r="E848" s="41"/>
      <c r="F848" s="41"/>
      <c r="G848" s="41"/>
      <c r="H848" s="41"/>
      <c r="I848" s="41"/>
    </row>
    <row r="849" spans="2:9" hidden="1" x14ac:dyDescent="0.25">
      <c r="B849" s="41"/>
      <c r="C849" s="41"/>
      <c r="D849" s="41"/>
      <c r="E849" s="41"/>
      <c r="F849" s="41"/>
      <c r="G849" s="41"/>
      <c r="H849" s="41"/>
      <c r="I849" s="41"/>
    </row>
    <row r="850" spans="2:9" hidden="1" x14ac:dyDescent="0.25">
      <c r="B850" s="41"/>
      <c r="C850" s="41"/>
      <c r="D850" s="41"/>
      <c r="E850" s="41"/>
      <c r="F850" s="41"/>
      <c r="G850" s="41"/>
      <c r="H850" s="41"/>
      <c r="I850" s="41"/>
    </row>
    <row r="851" spans="2:9" hidden="1" x14ac:dyDescent="0.25">
      <c r="B851" s="41"/>
      <c r="C851" s="41"/>
      <c r="D851" s="41"/>
      <c r="E851" s="41"/>
      <c r="F851" s="41"/>
      <c r="G851" s="41"/>
      <c r="H851" s="41"/>
      <c r="I851" s="41"/>
    </row>
    <row r="852" spans="2:9" hidden="1" x14ac:dyDescent="0.25">
      <c r="B852" s="41"/>
      <c r="C852" s="41"/>
      <c r="D852" s="41"/>
      <c r="E852" s="41"/>
      <c r="F852" s="41"/>
      <c r="G852" s="41"/>
      <c r="H852" s="41"/>
      <c r="I852" s="41"/>
    </row>
    <row r="853" spans="2:9" hidden="1" x14ac:dyDescent="0.25">
      <c r="B853" s="41"/>
      <c r="C853" s="41"/>
      <c r="D853" s="41"/>
      <c r="E853" s="41"/>
      <c r="F853" s="41"/>
      <c r="G853" s="41"/>
      <c r="H853" s="41"/>
      <c r="I853" s="41"/>
    </row>
    <row r="854" spans="2:9" hidden="1" x14ac:dyDescent="0.25">
      <c r="B854" s="41"/>
      <c r="C854" s="41"/>
      <c r="D854" s="41"/>
      <c r="E854" s="41"/>
      <c r="F854" s="41"/>
      <c r="G854" s="41"/>
      <c r="H854" s="41"/>
      <c r="I854" s="41"/>
    </row>
    <row r="855" spans="2:9" hidden="1" x14ac:dyDescent="0.25">
      <c r="B855" s="41"/>
      <c r="C855" s="41"/>
      <c r="D855" s="41"/>
      <c r="E855" s="41"/>
      <c r="F855" s="41"/>
      <c r="G855" s="41"/>
      <c r="H855" s="41"/>
      <c r="I855" s="41"/>
    </row>
    <row r="856" spans="2:9" hidden="1" x14ac:dyDescent="0.25">
      <c r="B856" s="41"/>
      <c r="C856" s="41"/>
      <c r="D856" s="41"/>
      <c r="E856" s="41"/>
      <c r="F856" s="41"/>
      <c r="G856" s="41"/>
      <c r="H856" s="41"/>
      <c r="I856" s="41"/>
    </row>
    <row r="857" spans="2:9" hidden="1" x14ac:dyDescent="0.25">
      <c r="B857" s="41"/>
      <c r="C857" s="41"/>
      <c r="D857" s="41"/>
      <c r="E857" s="41"/>
      <c r="F857" s="41"/>
      <c r="G857" s="41"/>
      <c r="H857" s="41"/>
      <c r="I857" s="41"/>
    </row>
    <row r="858" spans="2:9" hidden="1" x14ac:dyDescent="0.25">
      <c r="B858" s="41"/>
      <c r="C858" s="41"/>
      <c r="D858" s="41"/>
      <c r="E858" s="41"/>
      <c r="F858" s="41"/>
      <c r="G858" s="41"/>
      <c r="H858" s="41"/>
      <c r="I858" s="41"/>
    </row>
    <row r="859" spans="2:9" hidden="1" x14ac:dyDescent="0.25">
      <c r="B859" s="41"/>
      <c r="C859" s="41"/>
      <c r="D859" s="41"/>
      <c r="E859" s="41"/>
      <c r="F859" s="41"/>
      <c r="G859" s="41"/>
      <c r="H859" s="41"/>
      <c r="I859" s="41"/>
    </row>
    <row r="860" spans="2:9" hidden="1" x14ac:dyDescent="0.25">
      <c r="B860" s="41"/>
      <c r="C860" s="41"/>
      <c r="D860" s="41"/>
      <c r="E860" s="41"/>
      <c r="F860" s="41"/>
      <c r="G860" s="41"/>
      <c r="H860" s="41"/>
      <c r="I860" s="41"/>
    </row>
    <row r="861" spans="2:9" hidden="1" x14ac:dyDescent="0.25">
      <c r="B861" s="41"/>
      <c r="C861" s="41"/>
      <c r="D861" s="41"/>
      <c r="E861" s="41"/>
      <c r="F861" s="41"/>
      <c r="G861" s="41"/>
      <c r="H861" s="41"/>
      <c r="I861" s="41"/>
    </row>
    <row r="862" spans="2:9" hidden="1" x14ac:dyDescent="0.25">
      <c r="B862" s="41"/>
      <c r="C862" s="41"/>
      <c r="D862" s="41"/>
      <c r="E862" s="41"/>
      <c r="F862" s="41"/>
      <c r="G862" s="41"/>
      <c r="H862" s="41"/>
      <c r="I862" s="41"/>
    </row>
    <row r="863" spans="2:9" hidden="1" x14ac:dyDescent="0.25">
      <c r="B863" s="41"/>
      <c r="C863" s="41"/>
      <c r="D863" s="41"/>
      <c r="E863" s="41"/>
      <c r="F863" s="41"/>
      <c r="G863" s="41"/>
      <c r="H863" s="41"/>
      <c r="I863" s="41"/>
    </row>
    <row r="864" spans="2:9" hidden="1" x14ac:dyDescent="0.25">
      <c r="B864" s="41"/>
      <c r="C864" s="41"/>
      <c r="D864" s="41"/>
      <c r="E864" s="41"/>
      <c r="F864" s="41"/>
      <c r="G864" s="41"/>
      <c r="H864" s="41"/>
      <c r="I864" s="41"/>
    </row>
    <row r="865" spans="2:9" hidden="1" x14ac:dyDescent="0.25">
      <c r="B865" s="41"/>
      <c r="C865" s="41"/>
      <c r="D865" s="41"/>
      <c r="E865" s="41"/>
      <c r="F865" s="41"/>
      <c r="G865" s="41"/>
      <c r="H865" s="41"/>
      <c r="I865" s="41"/>
    </row>
    <row r="866" spans="2:9" hidden="1" x14ac:dyDescent="0.25">
      <c r="B866" s="41"/>
      <c r="C866" s="41"/>
      <c r="D866" s="41"/>
      <c r="E866" s="41"/>
      <c r="F866" s="41"/>
      <c r="G866" s="41"/>
      <c r="H866" s="41"/>
      <c r="I866" s="41"/>
    </row>
    <row r="867" spans="2:9" hidden="1" x14ac:dyDescent="0.25">
      <c r="B867" s="41"/>
      <c r="C867" s="41"/>
      <c r="D867" s="41"/>
      <c r="E867" s="41"/>
      <c r="F867" s="41"/>
      <c r="G867" s="41"/>
      <c r="H867" s="41"/>
      <c r="I867" s="41"/>
    </row>
    <row r="868" spans="2:9" hidden="1" x14ac:dyDescent="0.25">
      <c r="B868" s="41"/>
      <c r="C868" s="41"/>
      <c r="D868" s="41"/>
      <c r="E868" s="41"/>
      <c r="F868" s="41"/>
      <c r="G868" s="41"/>
      <c r="H868" s="41"/>
      <c r="I868" s="41"/>
    </row>
    <row r="869" spans="2:9" hidden="1" x14ac:dyDescent="0.25">
      <c r="B869" s="41"/>
      <c r="C869" s="41"/>
      <c r="D869" s="41"/>
      <c r="E869" s="41"/>
      <c r="F869" s="41"/>
      <c r="G869" s="41"/>
      <c r="H869" s="41"/>
      <c r="I869" s="41"/>
    </row>
    <row r="870" spans="2:9" hidden="1" x14ac:dyDescent="0.25">
      <c r="B870" s="41"/>
      <c r="C870" s="41"/>
      <c r="D870" s="41"/>
      <c r="E870" s="41"/>
      <c r="F870" s="41"/>
      <c r="G870" s="41"/>
      <c r="H870" s="41"/>
      <c r="I870" s="41"/>
    </row>
    <row r="871" spans="2:9" hidden="1" x14ac:dyDescent="0.25">
      <c r="B871" s="41"/>
      <c r="C871" s="41"/>
      <c r="D871" s="41"/>
      <c r="E871" s="41"/>
      <c r="F871" s="41"/>
      <c r="G871" s="41"/>
      <c r="H871" s="41"/>
      <c r="I871" s="41"/>
    </row>
    <row r="872" spans="2:9" hidden="1" x14ac:dyDescent="0.25">
      <c r="B872" s="41"/>
      <c r="C872" s="41"/>
      <c r="D872" s="41"/>
      <c r="E872" s="41"/>
      <c r="F872" s="41"/>
      <c r="G872" s="41"/>
      <c r="H872" s="41"/>
      <c r="I872" s="41"/>
    </row>
    <row r="873" spans="2:9" hidden="1" x14ac:dyDescent="0.25">
      <c r="B873" s="41"/>
      <c r="C873" s="41"/>
      <c r="D873" s="41"/>
      <c r="E873" s="41"/>
      <c r="F873" s="41"/>
      <c r="G873" s="41"/>
      <c r="H873" s="41"/>
      <c r="I873" s="41"/>
    </row>
    <row r="874" spans="2:9" hidden="1" x14ac:dyDescent="0.25">
      <c r="B874" s="41"/>
      <c r="C874" s="41"/>
      <c r="D874" s="41"/>
      <c r="E874" s="41"/>
      <c r="F874" s="41"/>
      <c r="G874" s="41"/>
      <c r="H874" s="41"/>
      <c r="I874" s="41"/>
    </row>
    <row r="875" spans="2:9" hidden="1" x14ac:dyDescent="0.25">
      <c r="B875" s="41"/>
      <c r="C875" s="41"/>
      <c r="D875" s="41"/>
      <c r="E875" s="41"/>
      <c r="F875" s="41"/>
      <c r="G875" s="41"/>
      <c r="H875" s="41"/>
      <c r="I875" s="41"/>
    </row>
    <row r="876" spans="2:9" hidden="1" x14ac:dyDescent="0.25">
      <c r="B876" s="41"/>
      <c r="C876" s="41"/>
      <c r="D876" s="41"/>
      <c r="E876" s="41"/>
      <c r="F876" s="41"/>
      <c r="G876" s="41"/>
      <c r="H876" s="41"/>
      <c r="I876" s="41"/>
    </row>
    <row r="877" spans="2:9" hidden="1" x14ac:dyDescent="0.25">
      <c r="B877" s="41"/>
      <c r="C877" s="41"/>
      <c r="D877" s="41"/>
      <c r="E877" s="41"/>
      <c r="F877" s="41"/>
      <c r="G877" s="41"/>
      <c r="H877" s="41"/>
      <c r="I877" s="41"/>
    </row>
    <row r="878" spans="2:9" hidden="1" x14ac:dyDescent="0.25">
      <c r="B878" s="41"/>
      <c r="C878" s="41"/>
      <c r="D878" s="41"/>
      <c r="E878" s="41"/>
      <c r="F878" s="41"/>
      <c r="G878" s="41"/>
      <c r="H878" s="41"/>
      <c r="I878" s="41"/>
    </row>
    <row r="879" spans="2:9" hidden="1" x14ac:dyDescent="0.25">
      <c r="B879" s="41"/>
      <c r="C879" s="41"/>
      <c r="D879" s="41"/>
      <c r="E879" s="41"/>
      <c r="F879" s="41"/>
      <c r="G879" s="41"/>
      <c r="H879" s="41"/>
      <c r="I879" s="41"/>
    </row>
    <row r="880" spans="2:9" hidden="1" x14ac:dyDescent="0.25">
      <c r="B880" s="41"/>
      <c r="C880" s="41"/>
      <c r="D880" s="41"/>
      <c r="E880" s="41"/>
      <c r="F880" s="41"/>
      <c r="G880" s="41"/>
      <c r="H880" s="41"/>
      <c r="I880" s="41"/>
    </row>
    <row r="881" spans="2:9" hidden="1" x14ac:dyDescent="0.25">
      <c r="B881" s="41"/>
      <c r="C881" s="41"/>
      <c r="D881" s="41"/>
      <c r="E881" s="41"/>
      <c r="F881" s="41"/>
      <c r="G881" s="41"/>
      <c r="H881" s="41"/>
      <c r="I881" s="41"/>
    </row>
    <row r="882" spans="2:9" hidden="1" x14ac:dyDescent="0.25">
      <c r="B882" s="41"/>
      <c r="C882" s="41"/>
      <c r="D882" s="41"/>
      <c r="E882" s="41"/>
      <c r="F882" s="41"/>
      <c r="G882" s="41"/>
      <c r="H882" s="41"/>
      <c r="I882" s="41"/>
    </row>
    <row r="883" spans="2:9" hidden="1" x14ac:dyDescent="0.25">
      <c r="B883" s="41"/>
      <c r="C883" s="41"/>
      <c r="D883" s="41"/>
      <c r="E883" s="41"/>
      <c r="F883" s="41"/>
      <c r="G883" s="41"/>
      <c r="H883" s="41"/>
      <c r="I883" s="41"/>
    </row>
    <row r="884" spans="2:9" hidden="1" x14ac:dyDescent="0.25">
      <c r="B884" s="41"/>
      <c r="C884" s="41"/>
      <c r="D884" s="41"/>
      <c r="E884" s="41"/>
      <c r="F884" s="41"/>
      <c r="G884" s="41"/>
      <c r="H884" s="41"/>
      <c r="I884" s="41"/>
    </row>
    <row r="885" spans="2:9" hidden="1" x14ac:dyDescent="0.25">
      <c r="B885" s="41"/>
      <c r="C885" s="41"/>
      <c r="D885" s="41"/>
      <c r="E885" s="41"/>
      <c r="F885" s="41"/>
      <c r="G885" s="41"/>
      <c r="H885" s="41"/>
      <c r="I885" s="41"/>
    </row>
    <row r="886" spans="2:9" hidden="1" x14ac:dyDescent="0.25">
      <c r="B886" s="41"/>
      <c r="C886" s="41"/>
      <c r="D886" s="41"/>
      <c r="E886" s="41"/>
      <c r="F886" s="41"/>
      <c r="G886" s="41"/>
      <c r="H886" s="41"/>
      <c r="I886" s="41"/>
    </row>
    <row r="887" spans="2:9" hidden="1" x14ac:dyDescent="0.25">
      <c r="B887" s="41"/>
      <c r="C887" s="41"/>
      <c r="D887" s="41"/>
      <c r="E887" s="41"/>
      <c r="F887" s="41"/>
      <c r="G887" s="41"/>
      <c r="H887" s="41"/>
      <c r="I887" s="41"/>
    </row>
    <row r="888" spans="2:9" hidden="1" x14ac:dyDescent="0.25">
      <c r="B888" s="41"/>
      <c r="C888" s="41"/>
      <c r="D888" s="41"/>
      <c r="E888" s="41"/>
      <c r="F888" s="41"/>
      <c r="G888" s="41"/>
      <c r="H888" s="41"/>
      <c r="I888" s="41"/>
    </row>
    <row r="889" spans="2:9" hidden="1" x14ac:dyDescent="0.25">
      <c r="B889" s="41"/>
      <c r="C889" s="41"/>
      <c r="D889" s="41"/>
      <c r="E889" s="41"/>
      <c r="F889" s="41"/>
      <c r="G889" s="41"/>
      <c r="H889" s="41"/>
      <c r="I889" s="41"/>
    </row>
    <row r="890" spans="2:9" hidden="1" x14ac:dyDescent="0.25">
      <c r="B890" s="41"/>
      <c r="C890" s="41"/>
      <c r="D890" s="41"/>
      <c r="E890" s="41"/>
      <c r="F890" s="41"/>
      <c r="G890" s="41"/>
      <c r="H890" s="41"/>
      <c r="I890" s="41"/>
    </row>
    <row r="891" spans="2:9" hidden="1" x14ac:dyDescent="0.25">
      <c r="B891" s="41"/>
      <c r="C891" s="41"/>
      <c r="D891" s="41"/>
      <c r="E891" s="41"/>
      <c r="F891" s="41"/>
      <c r="G891" s="41"/>
      <c r="H891" s="41"/>
      <c r="I891" s="41"/>
    </row>
    <row r="892" spans="2:9" hidden="1" x14ac:dyDescent="0.25">
      <c r="B892" s="41"/>
      <c r="C892" s="41"/>
      <c r="D892" s="41"/>
      <c r="E892" s="41"/>
      <c r="F892" s="41"/>
      <c r="G892" s="41"/>
      <c r="H892" s="41"/>
      <c r="I892" s="41"/>
    </row>
    <row r="893" spans="2:9" hidden="1" x14ac:dyDescent="0.25">
      <c r="B893" s="41"/>
      <c r="C893" s="41"/>
      <c r="D893" s="41"/>
      <c r="E893" s="41"/>
      <c r="F893" s="41"/>
      <c r="G893" s="41"/>
      <c r="H893" s="41"/>
      <c r="I893" s="41"/>
    </row>
    <row r="894" spans="2:9" hidden="1" x14ac:dyDescent="0.25">
      <c r="B894" s="41"/>
      <c r="C894" s="41"/>
      <c r="D894" s="41"/>
      <c r="E894" s="41"/>
      <c r="F894" s="41"/>
      <c r="G894" s="41"/>
      <c r="H894" s="41"/>
      <c r="I894" s="41"/>
    </row>
    <row r="895" spans="2:9" hidden="1" x14ac:dyDescent="0.25">
      <c r="B895" s="41"/>
      <c r="C895" s="41"/>
      <c r="D895" s="41"/>
      <c r="E895" s="41"/>
      <c r="F895" s="41"/>
      <c r="G895" s="41"/>
      <c r="H895" s="41"/>
      <c r="I895" s="41"/>
    </row>
    <row r="896" spans="2:9" hidden="1" x14ac:dyDescent="0.25">
      <c r="B896" s="41"/>
      <c r="C896" s="41"/>
      <c r="D896" s="41"/>
      <c r="E896" s="41"/>
      <c r="F896" s="41"/>
      <c r="G896" s="41"/>
      <c r="H896" s="41"/>
      <c r="I896" s="41"/>
    </row>
    <row r="897" spans="2:9" hidden="1" x14ac:dyDescent="0.25">
      <c r="B897" s="41"/>
      <c r="C897" s="41"/>
      <c r="D897" s="41"/>
      <c r="E897" s="41"/>
      <c r="F897" s="41"/>
      <c r="G897" s="41"/>
      <c r="H897" s="41"/>
      <c r="I897" s="41"/>
    </row>
    <row r="898" spans="2:9" hidden="1" x14ac:dyDescent="0.25">
      <c r="B898" s="41"/>
      <c r="C898" s="41"/>
      <c r="D898" s="41"/>
      <c r="E898" s="41"/>
      <c r="F898" s="41"/>
      <c r="G898" s="41"/>
    </row>
  </sheetData>
  <mergeCells count="16">
    <mergeCell ref="B5:I5"/>
    <mergeCell ref="B2:B4"/>
    <mergeCell ref="C2:I2"/>
    <mergeCell ref="C3:F3"/>
    <mergeCell ref="G3:I3"/>
    <mergeCell ref="C4:I4"/>
    <mergeCell ref="B6:I6"/>
    <mergeCell ref="C8:I8"/>
    <mergeCell ref="C9:G9"/>
    <mergeCell ref="B10:D10"/>
    <mergeCell ref="E10:I10"/>
    <mergeCell ref="C19:I19"/>
    <mergeCell ref="C21:G21"/>
    <mergeCell ref="C22:D22"/>
    <mergeCell ref="E22:F22"/>
    <mergeCell ref="H22:I2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61"/>
  <sheetViews>
    <sheetView topLeftCell="AP8" workbookViewId="0">
      <selection activeCell="AW8" sqref="AW8:AZ8"/>
    </sheetView>
  </sheetViews>
  <sheetFormatPr baseColWidth="10" defaultColWidth="11.42578125" defaultRowHeight="11.25" x14ac:dyDescent="0.25"/>
  <cols>
    <col min="1" max="1" width="4.28515625" style="223" customWidth="1"/>
    <col min="2" max="2" width="20.7109375" style="223" customWidth="1"/>
    <col min="3" max="3" width="7.7109375" style="223" customWidth="1"/>
    <col min="4" max="4" width="32.42578125" style="223" customWidth="1"/>
    <col min="5" max="5" width="36.7109375" style="223" customWidth="1"/>
    <col min="6" max="10" width="13.5703125" style="223" customWidth="1"/>
    <col min="11" max="11" width="30.85546875" style="223" customWidth="1"/>
    <col min="12" max="12" width="26.7109375" style="223" customWidth="1"/>
    <col min="13" max="13" width="26.7109375" style="223" hidden="1" customWidth="1"/>
    <col min="14" max="14" width="14.140625" style="223" customWidth="1" collapsed="1"/>
    <col min="15" max="15" width="14.140625" style="223" customWidth="1"/>
    <col min="16" max="16" width="14.140625" style="223" hidden="1" customWidth="1"/>
    <col min="17" max="17" width="14.140625" style="223" customWidth="1"/>
    <col min="18" max="18" width="15.85546875" style="223" hidden="1" customWidth="1"/>
    <col min="19" max="19" width="28.85546875" style="223" customWidth="1" collapsed="1"/>
    <col min="20" max="20" width="23.140625" style="223" customWidth="1"/>
    <col min="21" max="21" width="34.42578125" style="223" customWidth="1"/>
    <col min="22" max="22" width="23.28515625" style="223" hidden="1" customWidth="1"/>
    <col min="23" max="23" width="34.5703125" style="223" customWidth="1"/>
    <col min="24" max="24" width="23.28515625" style="223" hidden="1" customWidth="1"/>
    <col min="25" max="25" width="39.7109375" style="223" customWidth="1"/>
    <col min="26" max="26" width="23.28515625" style="223" hidden="1" customWidth="1"/>
    <col min="27" max="27" width="39.7109375" style="223" customWidth="1"/>
    <col min="28" max="28" width="23.28515625" style="223" hidden="1" customWidth="1"/>
    <col min="29" max="29" width="36.28515625" style="223" customWidth="1"/>
    <col min="30" max="30" width="23.28515625" style="223" hidden="1" customWidth="1"/>
    <col min="31" max="31" width="39.7109375" style="223" customWidth="1"/>
    <col min="32" max="32" width="20" style="223" hidden="1" customWidth="1"/>
    <col min="33" max="33" width="34.5703125" style="223" customWidth="1"/>
    <col min="34" max="34" width="20" style="223" hidden="1" customWidth="1"/>
    <col min="35" max="35" width="14.5703125" style="223" customWidth="1"/>
    <col min="36" max="36" width="20" style="223" customWidth="1"/>
    <col min="37" max="37" width="23" style="223" customWidth="1"/>
    <col min="38" max="38" width="22.42578125" style="223" customWidth="1"/>
    <col min="39" max="39" width="17.28515625" style="223" hidden="1" customWidth="1"/>
    <col min="40" max="41" width="17.28515625" style="223" customWidth="1"/>
    <col min="42" max="42" width="12.28515625" style="223" customWidth="1"/>
    <col min="43" max="43" width="14.5703125" style="223" customWidth="1"/>
    <col min="44" max="45" width="23.28515625" style="223" customWidth="1"/>
    <col min="46" max="46" width="17.28515625" style="223" hidden="1" customWidth="1"/>
    <col min="47" max="48" width="20" style="223" customWidth="1"/>
    <col min="49" max="49" width="25.5703125" style="223" customWidth="1"/>
    <col min="50" max="50" width="23" style="223" customWidth="1"/>
    <col min="51" max="51" width="19.7109375" style="223" hidden="1" customWidth="1"/>
    <col min="52" max="53" width="19.7109375" style="223" customWidth="1"/>
    <col min="54" max="54" width="45.7109375" style="223" customWidth="1"/>
    <col min="55" max="56" width="20.42578125" style="223" customWidth="1"/>
    <col min="57" max="59" width="27.28515625" style="223" customWidth="1"/>
    <col min="60" max="60" width="22.7109375" style="223" customWidth="1"/>
    <col min="61" max="61" width="21.5703125" style="223" customWidth="1"/>
    <col min="62" max="62" width="15.28515625" style="223" customWidth="1"/>
    <col min="63" max="16384" width="11.42578125" style="223"/>
  </cols>
  <sheetData>
    <row r="1" spans="2:62" ht="12" thickBot="1" x14ac:dyDescent="0.3"/>
    <row r="2" spans="2:62" ht="41.25" customHeight="1" x14ac:dyDescent="0.25">
      <c r="B2" s="448" t="s">
        <v>213</v>
      </c>
      <c r="C2" s="449"/>
      <c r="D2" s="449"/>
      <c r="E2" s="449"/>
      <c r="F2" s="449"/>
      <c r="G2" s="449"/>
      <c r="H2" s="449"/>
      <c r="I2" s="449"/>
      <c r="J2" s="449"/>
      <c r="K2" s="449"/>
      <c r="L2" s="449"/>
      <c r="M2" s="449"/>
      <c r="N2" s="449"/>
      <c r="O2" s="449"/>
      <c r="P2" s="449"/>
      <c r="Q2" s="449"/>
      <c r="R2" s="449"/>
      <c r="S2" s="449"/>
      <c r="T2" s="450"/>
      <c r="U2" s="451" t="str">
        <f>B2</f>
        <v>OBJETIVO DEL PROCESO</v>
      </c>
      <c r="V2" s="452"/>
      <c r="W2" s="452"/>
      <c r="X2" s="452"/>
      <c r="Y2" s="452"/>
      <c r="Z2" s="452"/>
      <c r="AA2" s="452"/>
      <c r="AB2" s="452"/>
      <c r="AC2" s="452"/>
      <c r="AD2" s="452"/>
      <c r="AE2" s="452"/>
      <c r="AF2" s="452"/>
      <c r="AG2" s="452"/>
      <c r="AH2" s="452"/>
      <c r="AI2" s="452"/>
      <c r="AJ2" s="452"/>
      <c r="AK2" s="452"/>
      <c r="AL2" s="452"/>
      <c r="AM2" s="452"/>
      <c r="AN2" s="452"/>
      <c r="AO2" s="452"/>
      <c r="AP2" s="452"/>
      <c r="AQ2" s="453"/>
      <c r="AR2" s="451" t="str">
        <f>B2</f>
        <v>OBJETIVO DEL PROCESO</v>
      </c>
      <c r="AS2" s="452"/>
      <c r="AT2" s="452"/>
      <c r="AU2" s="452"/>
      <c r="AV2" s="452"/>
      <c r="AW2" s="452"/>
      <c r="AX2" s="452"/>
      <c r="AY2" s="452"/>
      <c r="AZ2" s="452"/>
      <c r="BA2" s="452"/>
      <c r="BB2" s="452"/>
      <c r="BC2" s="452"/>
      <c r="BD2" s="452"/>
      <c r="BE2" s="452"/>
      <c r="BF2" s="452"/>
      <c r="BG2" s="452"/>
      <c r="BH2" s="452"/>
      <c r="BI2" s="452"/>
      <c r="BJ2" s="453"/>
    </row>
    <row r="3" spans="2:62" ht="18.75" customHeight="1" x14ac:dyDescent="0.25">
      <c r="B3" s="454" t="s">
        <v>214</v>
      </c>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455"/>
      <c r="AO3" s="455"/>
      <c r="AP3" s="455"/>
      <c r="AQ3" s="456"/>
      <c r="AR3" s="460" t="str">
        <f>B3</f>
        <v>Representar, asesorar y prestar apoyo jurídico de manera oportuna y eficaz en aspectos legales a la UAERMV, de acuerdo a las normas jurídicas y/o adminsitrativas vigentes.</v>
      </c>
      <c r="AS3" s="461"/>
      <c r="AT3" s="461"/>
      <c r="AU3" s="461"/>
      <c r="AV3" s="461"/>
      <c r="AW3" s="461"/>
      <c r="AX3" s="461"/>
      <c r="AY3" s="461"/>
      <c r="AZ3" s="461"/>
      <c r="BA3" s="461"/>
      <c r="BB3" s="461"/>
      <c r="BC3" s="461"/>
      <c r="BD3" s="461"/>
      <c r="BE3" s="461"/>
      <c r="BF3" s="461"/>
      <c r="BG3" s="461"/>
      <c r="BH3" s="461"/>
      <c r="BI3" s="461"/>
      <c r="BJ3" s="462"/>
    </row>
    <row r="4" spans="2:62" ht="18.75" customHeight="1" thickBot="1" x14ac:dyDescent="0.3">
      <c r="B4" s="457"/>
      <c r="C4" s="458"/>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c r="AI4" s="458"/>
      <c r="AJ4" s="458"/>
      <c r="AK4" s="458"/>
      <c r="AL4" s="458"/>
      <c r="AM4" s="458"/>
      <c r="AN4" s="458"/>
      <c r="AO4" s="458"/>
      <c r="AP4" s="458"/>
      <c r="AQ4" s="459"/>
      <c r="AR4" s="463"/>
      <c r="AS4" s="464"/>
      <c r="AT4" s="464"/>
      <c r="AU4" s="464"/>
      <c r="AV4" s="464"/>
      <c r="AW4" s="464"/>
      <c r="AX4" s="464"/>
      <c r="AY4" s="464"/>
      <c r="AZ4" s="464"/>
      <c r="BA4" s="464"/>
      <c r="BB4" s="464"/>
      <c r="BC4" s="464"/>
      <c r="BD4" s="464"/>
      <c r="BE4" s="464"/>
      <c r="BF4" s="464"/>
      <c r="BG4" s="464"/>
      <c r="BH4" s="464"/>
      <c r="BI4" s="464"/>
      <c r="BJ4" s="465"/>
    </row>
    <row r="7" spans="2:62" s="224" customFormat="1" x14ac:dyDescent="0.25">
      <c r="M7" s="225"/>
      <c r="P7" s="226"/>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row>
    <row r="8" spans="2:62" s="224" customFormat="1" ht="25.5" customHeight="1" x14ac:dyDescent="0.25">
      <c r="B8" s="447" t="s">
        <v>215</v>
      </c>
      <c r="C8" s="447" t="s">
        <v>216</v>
      </c>
      <c r="D8" s="447" t="s">
        <v>217</v>
      </c>
      <c r="E8" s="447" t="s">
        <v>218</v>
      </c>
      <c r="F8" s="447" t="s">
        <v>219</v>
      </c>
      <c r="G8" s="447" t="s">
        <v>220</v>
      </c>
      <c r="H8" s="447" t="s">
        <v>221</v>
      </c>
      <c r="I8" s="447" t="s">
        <v>222</v>
      </c>
      <c r="J8" s="447" t="s">
        <v>223</v>
      </c>
      <c r="K8" s="447" t="s">
        <v>224</v>
      </c>
      <c r="L8" s="447" t="s">
        <v>225</v>
      </c>
      <c r="M8" s="466"/>
      <c r="N8" s="447" t="s">
        <v>226</v>
      </c>
      <c r="O8" s="447"/>
      <c r="P8" s="466"/>
      <c r="Q8" s="228" t="s">
        <v>227</v>
      </c>
      <c r="R8" s="447" t="s">
        <v>228</v>
      </c>
      <c r="S8" s="447" t="s">
        <v>229</v>
      </c>
      <c r="T8" s="447"/>
      <c r="U8" s="447"/>
      <c r="V8" s="447"/>
      <c r="W8" s="447"/>
      <c r="X8" s="447"/>
      <c r="Y8" s="447"/>
      <c r="Z8" s="447"/>
      <c r="AA8" s="447"/>
      <c r="AB8" s="447"/>
      <c r="AC8" s="447"/>
      <c r="AD8" s="447"/>
      <c r="AE8" s="447"/>
      <c r="AF8" s="447"/>
      <c r="AG8" s="447"/>
      <c r="AH8" s="447"/>
      <c r="AI8" s="447"/>
      <c r="AJ8" s="447"/>
      <c r="AK8" s="447"/>
      <c r="AL8" s="447"/>
      <c r="AM8" s="447"/>
      <c r="AN8" s="447"/>
      <c r="AO8" s="447"/>
      <c r="AP8" s="447"/>
      <c r="AQ8" s="447"/>
      <c r="AR8" s="447"/>
      <c r="AS8" s="447"/>
      <c r="AT8" s="447"/>
      <c r="AU8" s="447"/>
      <c r="AV8" s="447"/>
      <c r="AW8" s="467" t="s">
        <v>230</v>
      </c>
      <c r="AX8" s="468"/>
      <c r="AY8" s="468"/>
      <c r="AZ8" s="469"/>
      <c r="BA8" s="470" t="s">
        <v>231</v>
      </c>
      <c r="BB8" s="447" t="s">
        <v>232</v>
      </c>
      <c r="BC8" s="447"/>
      <c r="BD8" s="447"/>
      <c r="BE8" s="447"/>
      <c r="BF8" s="447"/>
      <c r="BG8" s="447" t="s">
        <v>233</v>
      </c>
      <c r="BH8" s="447"/>
      <c r="BI8" s="447"/>
      <c r="BJ8" s="447"/>
    </row>
    <row r="9" spans="2:62" s="224" customFormat="1" ht="33.75" customHeight="1" x14ac:dyDescent="0.25">
      <c r="B9" s="447"/>
      <c r="C9" s="447"/>
      <c r="D9" s="447"/>
      <c r="E9" s="447"/>
      <c r="F9" s="447"/>
      <c r="G9" s="447"/>
      <c r="H9" s="447"/>
      <c r="I9" s="447"/>
      <c r="J9" s="447"/>
      <c r="K9" s="447"/>
      <c r="L9" s="447"/>
      <c r="M9" s="466"/>
      <c r="N9" s="447" t="s">
        <v>234</v>
      </c>
      <c r="O9" s="447" t="s">
        <v>235</v>
      </c>
      <c r="P9" s="466"/>
      <c r="Q9" s="470" t="s">
        <v>236</v>
      </c>
      <c r="R9" s="447"/>
      <c r="S9" s="447" t="s">
        <v>237</v>
      </c>
      <c r="T9" s="447"/>
      <c r="U9" s="447" t="s">
        <v>238</v>
      </c>
      <c r="V9" s="229"/>
      <c r="W9" s="447" t="s">
        <v>239</v>
      </c>
      <c r="X9" s="229"/>
      <c r="Y9" s="447" t="s">
        <v>240</v>
      </c>
      <c r="Z9" s="229"/>
      <c r="AA9" s="447" t="s">
        <v>241</v>
      </c>
      <c r="AB9" s="229"/>
      <c r="AC9" s="447" t="s">
        <v>242</v>
      </c>
      <c r="AD9" s="229"/>
      <c r="AE9" s="447" t="s">
        <v>243</v>
      </c>
      <c r="AF9" s="229"/>
      <c r="AG9" s="447" t="s">
        <v>244</v>
      </c>
      <c r="AH9" s="229"/>
      <c r="AI9" s="447" t="s">
        <v>245</v>
      </c>
      <c r="AJ9" s="447" t="s">
        <v>246</v>
      </c>
      <c r="AK9" s="447" t="s">
        <v>247</v>
      </c>
      <c r="AL9" s="447"/>
      <c r="AM9" s="230"/>
      <c r="AN9" s="447" t="s">
        <v>248</v>
      </c>
      <c r="AO9" s="447"/>
      <c r="AP9" s="447" t="s">
        <v>249</v>
      </c>
      <c r="AQ9" s="447"/>
      <c r="AR9" s="447" t="s">
        <v>250</v>
      </c>
      <c r="AS9" s="447" t="s">
        <v>251</v>
      </c>
      <c r="AT9" s="229"/>
      <c r="AU9" s="447" t="s">
        <v>252</v>
      </c>
      <c r="AV9" s="447"/>
      <c r="AW9" s="447" t="s">
        <v>234</v>
      </c>
      <c r="AX9" s="447" t="s">
        <v>235</v>
      </c>
      <c r="AY9" s="466"/>
      <c r="AZ9" s="447" t="s">
        <v>236</v>
      </c>
      <c r="BA9" s="471"/>
      <c r="BB9" s="447" t="s">
        <v>253</v>
      </c>
      <c r="BC9" s="447" t="s">
        <v>254</v>
      </c>
      <c r="BD9" s="447" t="s">
        <v>255</v>
      </c>
      <c r="BE9" s="447" t="s">
        <v>256</v>
      </c>
      <c r="BF9" s="447" t="s">
        <v>257</v>
      </c>
      <c r="BG9" s="447" t="s">
        <v>258</v>
      </c>
      <c r="BH9" s="447" t="s">
        <v>254</v>
      </c>
      <c r="BI9" s="447" t="s">
        <v>255</v>
      </c>
      <c r="BJ9" s="447" t="s">
        <v>256</v>
      </c>
    </row>
    <row r="10" spans="2:62" s="224" customFormat="1" ht="32.25" customHeight="1" x14ac:dyDescent="0.25">
      <c r="B10" s="447"/>
      <c r="C10" s="447"/>
      <c r="D10" s="447"/>
      <c r="E10" s="447"/>
      <c r="F10" s="447"/>
      <c r="G10" s="447"/>
      <c r="H10" s="447"/>
      <c r="I10" s="447"/>
      <c r="J10" s="447"/>
      <c r="K10" s="447"/>
      <c r="L10" s="447"/>
      <c r="M10" s="466"/>
      <c r="N10" s="447"/>
      <c r="O10" s="447"/>
      <c r="P10" s="466"/>
      <c r="Q10" s="472"/>
      <c r="R10" s="447"/>
      <c r="S10" s="447"/>
      <c r="T10" s="447"/>
      <c r="U10" s="447"/>
      <c r="V10" s="230"/>
      <c r="W10" s="447"/>
      <c r="X10" s="230"/>
      <c r="Y10" s="447"/>
      <c r="Z10" s="230"/>
      <c r="AA10" s="447"/>
      <c r="AB10" s="230"/>
      <c r="AC10" s="447"/>
      <c r="AD10" s="230"/>
      <c r="AE10" s="447"/>
      <c r="AF10" s="230"/>
      <c r="AG10" s="447"/>
      <c r="AH10" s="230"/>
      <c r="AI10" s="447"/>
      <c r="AJ10" s="447"/>
      <c r="AK10" s="447"/>
      <c r="AL10" s="447"/>
      <c r="AM10" s="229"/>
      <c r="AN10" s="447"/>
      <c r="AO10" s="447"/>
      <c r="AP10" s="447"/>
      <c r="AQ10" s="447"/>
      <c r="AR10" s="447"/>
      <c r="AS10" s="447"/>
      <c r="AT10" s="229"/>
      <c r="AU10" s="231" t="s">
        <v>259</v>
      </c>
      <c r="AV10" s="231" t="s">
        <v>260</v>
      </c>
      <c r="AW10" s="447"/>
      <c r="AX10" s="447"/>
      <c r="AY10" s="466"/>
      <c r="AZ10" s="447"/>
      <c r="BA10" s="472"/>
      <c r="BB10" s="447"/>
      <c r="BC10" s="447"/>
      <c r="BD10" s="447"/>
      <c r="BE10" s="447"/>
      <c r="BF10" s="447"/>
      <c r="BG10" s="447"/>
      <c r="BH10" s="447"/>
      <c r="BI10" s="447"/>
      <c r="BJ10" s="447"/>
    </row>
    <row r="11" spans="2:62" s="239" customFormat="1" ht="183.75" customHeight="1" x14ac:dyDescent="0.25">
      <c r="B11" s="473" t="s">
        <v>261</v>
      </c>
      <c r="C11" s="474">
        <v>1</v>
      </c>
      <c r="D11" s="476" t="s">
        <v>262</v>
      </c>
      <c r="E11" s="476" t="s">
        <v>263</v>
      </c>
      <c r="F11" s="474" t="s">
        <v>264</v>
      </c>
      <c r="G11" s="474" t="s">
        <v>265</v>
      </c>
      <c r="H11" s="476" t="s">
        <v>266</v>
      </c>
      <c r="I11" s="501" t="s">
        <v>267</v>
      </c>
      <c r="J11" s="501"/>
      <c r="K11" s="232" t="s">
        <v>187</v>
      </c>
      <c r="L11" s="233" t="s">
        <v>268</v>
      </c>
      <c r="M11" s="234" t="str">
        <f>IF(F11="gestion","impacto",IF(F11="corrupcion","impactocorrupcion",IF(F11="seguridad_de_la_informacion","impacto","")))</f>
        <v>impactocorrupcion</v>
      </c>
      <c r="N11" s="474" t="s">
        <v>269</v>
      </c>
      <c r="O11" s="474" t="s">
        <v>105</v>
      </c>
      <c r="P11" s="234" t="str">
        <f>N11&amp;O11</f>
        <v>ImprobableModerado</v>
      </c>
      <c r="Q11" s="483" t="str">
        <f>IFERROR(VLOOKUP(P11,[1]FORMULAS!$B$38:$C$62,2,FALSE),"")</f>
        <v>Riesgo moderado</v>
      </c>
      <c r="R11" s="483" t="s">
        <v>270</v>
      </c>
      <c r="S11" s="494" t="s">
        <v>189</v>
      </c>
      <c r="T11" s="495"/>
      <c r="U11" s="235" t="s">
        <v>90</v>
      </c>
      <c r="V11" s="236">
        <f>IF(U11="Asignado",15,0)</f>
        <v>15</v>
      </c>
      <c r="W11" s="235" t="s">
        <v>91</v>
      </c>
      <c r="X11" s="236">
        <f>IF(W11="Adecuado",15,0)</f>
        <v>15</v>
      </c>
      <c r="Y11" s="235" t="s">
        <v>92</v>
      </c>
      <c r="Z11" s="236">
        <f>IF(Y11="Oportuna",15,0)</f>
        <v>15</v>
      </c>
      <c r="AA11" s="235" t="s">
        <v>93</v>
      </c>
      <c r="AB11" s="236">
        <f>IF(AA11="Prevenir",15,IF(AA11="Detectar",10,0))</f>
        <v>15</v>
      </c>
      <c r="AC11" s="235" t="s">
        <v>96</v>
      </c>
      <c r="AD11" s="236">
        <f>IF(AC11="Confiable",15,0)</f>
        <v>15</v>
      </c>
      <c r="AE11" s="235" t="s">
        <v>94</v>
      </c>
      <c r="AF11" s="236">
        <f>IF(AE11="Se investigan y resuelven oportunamente",15,0)</f>
        <v>15</v>
      </c>
      <c r="AG11" s="235" t="s">
        <v>95</v>
      </c>
      <c r="AH11" s="236">
        <f>IF(AG11="Completa",10,IF(AG11="incompleta",5,0))</f>
        <v>10</v>
      </c>
      <c r="AI11" s="237">
        <f t="shared" ref="AI11:AI36" si="0">V11+X11+Z11+AB11+AD11+AF11+AH11</f>
        <v>100</v>
      </c>
      <c r="AJ11" s="237" t="str">
        <f t="shared" ref="AJ11:AJ20" si="1">IF(AI11&gt;=96,"Fuerte",IF(AI11&gt;=86,"Moderado",IF(AI11&gt;=1,"Débil","")))</f>
        <v>Fuerte</v>
      </c>
      <c r="AK11" s="238" t="s">
        <v>271</v>
      </c>
      <c r="AL11" s="237" t="str">
        <f>IF(AK11="Siempre se ejecuta","Fuerte",IF(AK11="Algunas veces","Moderado",IF(AK11="no se ejecuta","Débil","")))</f>
        <v>Fuerte</v>
      </c>
      <c r="AM11" s="237" t="str">
        <f>AJ11&amp;AL11</f>
        <v>FuerteFuerte</v>
      </c>
      <c r="AN11" s="237" t="str">
        <f>IFERROR(VLOOKUP(AM11,[1]FORMULAS!$B$70:$D$78,3,FALSE),"")</f>
        <v>Fuerte</v>
      </c>
      <c r="AO11" s="237">
        <f>IF(AN11="fuerte",100,IF(AN11="Moderado",50,IF(AN11="débil",0,"")))</f>
        <v>100</v>
      </c>
      <c r="AP11" s="487">
        <f>IFERROR(AVERAGE(AO11:AO12),0)</f>
        <v>100</v>
      </c>
      <c r="AQ11" s="487" t="str">
        <f>IF(AP11&gt;=100,"Fuerte",IF(AP11&gt;=50,"Moderado",IF(AP11&gt;=1,"Débil","")))</f>
        <v>Fuerte</v>
      </c>
      <c r="AR11" s="496" t="s">
        <v>272</v>
      </c>
      <c r="AS11" s="496" t="s">
        <v>273</v>
      </c>
      <c r="AT11" s="487" t="str">
        <f>+AQ11&amp;AR11&amp;AS11</f>
        <v>FuerteDirectamenteNo disminuye</v>
      </c>
      <c r="AU11" s="487">
        <f>IFERROR(VLOOKUP(AT11,[1]FORMULAS!$B$95:$D$102,2,FALSE),0)</f>
        <v>2</v>
      </c>
      <c r="AV11" s="487">
        <f>IFERROR(VLOOKUP(AT11,[1]FORMULAS!$B$95:$D$102,3,FALSE),0)</f>
        <v>0</v>
      </c>
      <c r="AW11" s="474" t="s">
        <v>274</v>
      </c>
      <c r="AX11" s="474" t="s">
        <v>105</v>
      </c>
      <c r="AY11" s="490" t="str">
        <f>AW11&amp;AX11</f>
        <v>Rara vezModerado</v>
      </c>
      <c r="AZ11" s="492" t="str">
        <f>IFERROR(VLOOKUP(AY11,[1]FORMULAS!$B$38:$C$62,2,FALSE),"")</f>
        <v>Riesgo moderado</v>
      </c>
      <c r="BA11" s="483" t="s">
        <v>270</v>
      </c>
      <c r="BB11" s="485" t="s">
        <v>275</v>
      </c>
      <c r="BC11" s="485" t="s">
        <v>276</v>
      </c>
      <c r="BD11" s="485" t="s">
        <v>277</v>
      </c>
      <c r="BE11" s="478" t="s">
        <v>278</v>
      </c>
      <c r="BF11" s="478" t="s">
        <v>279</v>
      </c>
      <c r="BG11" s="485" t="s">
        <v>280</v>
      </c>
      <c r="BH11" s="485" t="s">
        <v>281</v>
      </c>
      <c r="BI11" s="485" t="s">
        <v>277</v>
      </c>
      <c r="BJ11" s="478" t="s">
        <v>282</v>
      </c>
    </row>
    <row r="12" spans="2:62" s="239" customFormat="1" ht="172.5" customHeight="1" x14ac:dyDescent="0.25">
      <c r="B12" s="473"/>
      <c r="C12" s="475"/>
      <c r="D12" s="477"/>
      <c r="E12" s="477"/>
      <c r="F12" s="475"/>
      <c r="G12" s="475"/>
      <c r="H12" s="477"/>
      <c r="I12" s="502"/>
      <c r="J12" s="502"/>
      <c r="K12" s="232" t="s">
        <v>188</v>
      </c>
      <c r="L12" s="233" t="s">
        <v>283</v>
      </c>
      <c r="M12" s="240"/>
      <c r="N12" s="475"/>
      <c r="O12" s="475"/>
      <c r="P12" s="240"/>
      <c r="Q12" s="503"/>
      <c r="R12" s="503"/>
      <c r="S12" s="480" t="s">
        <v>190</v>
      </c>
      <c r="T12" s="481"/>
      <c r="U12" s="235" t="s">
        <v>90</v>
      </c>
      <c r="V12" s="236">
        <f t="shared" ref="V12" si="2">IF(U12="Asignado",15,0)</f>
        <v>15</v>
      </c>
      <c r="W12" s="235" t="s">
        <v>91</v>
      </c>
      <c r="X12" s="236">
        <f t="shared" ref="X12" si="3">IF(W12="Adecuado",15,0)</f>
        <v>15</v>
      </c>
      <c r="Y12" s="235" t="s">
        <v>92</v>
      </c>
      <c r="Z12" s="236">
        <f t="shared" ref="Z12" si="4">IF(Y12="Oportuna",15,0)</f>
        <v>15</v>
      </c>
      <c r="AA12" s="235" t="s">
        <v>93</v>
      </c>
      <c r="AB12" s="236">
        <f t="shared" ref="AB12" si="5">IF(AA12="Prevenir",15,IF(AA12="Detectar",10,0))</f>
        <v>15</v>
      </c>
      <c r="AC12" s="235" t="s">
        <v>96</v>
      </c>
      <c r="AD12" s="236">
        <f t="shared" ref="AD12" si="6">IF(AC12="Confiable",15,0)</f>
        <v>15</v>
      </c>
      <c r="AE12" s="235" t="s">
        <v>94</v>
      </c>
      <c r="AF12" s="236">
        <f t="shared" ref="AF12" si="7">IF(AE12="Se investigan y resuelven oportunamente",15,0)</f>
        <v>15</v>
      </c>
      <c r="AG12" s="235" t="s">
        <v>95</v>
      </c>
      <c r="AH12" s="236">
        <f t="shared" ref="AH12" si="8">IF(AG12="Completa",10,IF(AG12="incompleta",5,0))</f>
        <v>10</v>
      </c>
      <c r="AI12" s="237">
        <f t="shared" si="0"/>
        <v>100</v>
      </c>
      <c r="AJ12" s="237" t="str">
        <f t="shared" si="1"/>
        <v>Fuerte</v>
      </c>
      <c r="AK12" s="238" t="s">
        <v>271</v>
      </c>
      <c r="AL12" s="237" t="str">
        <f t="shared" ref="AL12" si="9">IF(AK12="Siempre se ejecuta","Fuerte",IF(AK12="Algunas veces","Moderado",IF(AK12="no se ejecuta","Débil","")))</f>
        <v>Fuerte</v>
      </c>
      <c r="AM12" s="237" t="str">
        <f t="shared" ref="AM12" si="10">AJ12&amp;AL12</f>
        <v>FuerteFuerte</v>
      </c>
      <c r="AN12" s="237" t="str">
        <f>IFERROR(VLOOKUP(AM12,[1]FORMULAS!$B$70:$D$78,3,FALSE),"")</f>
        <v>Fuerte</v>
      </c>
      <c r="AO12" s="237">
        <f t="shared" ref="AO12" si="11">IF(AN12="fuerte",100,IF(AN12="Moderado",50,IF(AN12="débil",0,"")))</f>
        <v>100</v>
      </c>
      <c r="AP12" s="488"/>
      <c r="AQ12" s="488"/>
      <c r="AR12" s="497"/>
      <c r="AS12" s="497"/>
      <c r="AT12" s="488"/>
      <c r="AU12" s="488"/>
      <c r="AV12" s="488"/>
      <c r="AW12" s="489"/>
      <c r="AX12" s="489"/>
      <c r="AY12" s="491"/>
      <c r="AZ12" s="493"/>
      <c r="BA12" s="484"/>
      <c r="BB12" s="486"/>
      <c r="BC12" s="486"/>
      <c r="BD12" s="486"/>
      <c r="BE12" s="479"/>
      <c r="BF12" s="479"/>
      <c r="BG12" s="486"/>
      <c r="BH12" s="486"/>
      <c r="BI12" s="486"/>
      <c r="BJ12" s="479"/>
    </row>
    <row r="13" spans="2:62" s="239" customFormat="1" ht="123.75" customHeight="1" x14ac:dyDescent="0.25">
      <c r="B13" s="473" t="s">
        <v>261</v>
      </c>
      <c r="C13" s="473">
        <v>2</v>
      </c>
      <c r="D13" s="482" t="s">
        <v>284</v>
      </c>
      <c r="E13" s="476" t="s">
        <v>285</v>
      </c>
      <c r="F13" s="473" t="s">
        <v>286</v>
      </c>
      <c r="G13" s="473" t="s">
        <v>287</v>
      </c>
      <c r="H13" s="498" t="s">
        <v>288</v>
      </c>
      <c r="I13" s="499"/>
      <c r="J13" s="499"/>
      <c r="K13" s="232" t="s">
        <v>193</v>
      </c>
      <c r="L13" s="232" t="s">
        <v>289</v>
      </c>
      <c r="M13" s="500" t="str">
        <f t="shared" ref="M13" si="12">IF(F13="gestion","impacto",IF(F13="corrupcion","impactocorrupcion",IF(F13="seguridad_de_la_informacion","impacto","")))</f>
        <v>impacto</v>
      </c>
      <c r="N13" s="473" t="s">
        <v>290</v>
      </c>
      <c r="O13" s="473" t="s">
        <v>291</v>
      </c>
      <c r="P13" s="500" t="str">
        <f t="shared" ref="P13" si="13">N13&amp;O13</f>
        <v>PosibleMenor</v>
      </c>
      <c r="Q13" s="504" t="str">
        <f>IFERROR(VLOOKUP(P13,[1]FORMULAS!$B$38:$C$62,2,FALSE),"")</f>
        <v>Riesgo moderado</v>
      </c>
      <c r="R13" s="507" t="s">
        <v>270</v>
      </c>
      <c r="S13" s="494" t="s">
        <v>195</v>
      </c>
      <c r="T13" s="495"/>
      <c r="U13" s="235" t="s">
        <v>90</v>
      </c>
      <c r="V13" s="236">
        <f>IF(U13="Asignado",15,0)</f>
        <v>15</v>
      </c>
      <c r="W13" s="235" t="s">
        <v>91</v>
      </c>
      <c r="X13" s="236">
        <f>IF(W13="Adecuado",15,0)</f>
        <v>15</v>
      </c>
      <c r="Y13" s="235" t="s">
        <v>92</v>
      </c>
      <c r="Z13" s="236">
        <f>IF(Y13="Oportuna",15,0)</f>
        <v>15</v>
      </c>
      <c r="AA13" s="235" t="s">
        <v>93</v>
      </c>
      <c r="AB13" s="236">
        <f>IF(AA13="Prevenir",15,IF(AA13="Detectar",10,0))</f>
        <v>15</v>
      </c>
      <c r="AC13" s="235" t="s">
        <v>96</v>
      </c>
      <c r="AD13" s="236">
        <f>IF(AC13="Confiable",15,0)</f>
        <v>15</v>
      </c>
      <c r="AE13" s="235" t="s">
        <v>94</v>
      </c>
      <c r="AF13" s="236">
        <f>IF(AE13="Se investigan y resuelven oportunamente",15,0)</f>
        <v>15</v>
      </c>
      <c r="AG13" s="235" t="s">
        <v>95</v>
      </c>
      <c r="AH13" s="236">
        <f>IF(AG13="Completa",10,IF(AG13="incompleta",5,0))</f>
        <v>10</v>
      </c>
      <c r="AI13" s="237">
        <f t="shared" si="0"/>
        <v>100</v>
      </c>
      <c r="AJ13" s="237" t="str">
        <f t="shared" si="1"/>
        <v>Fuerte</v>
      </c>
      <c r="AK13" s="238" t="s">
        <v>271</v>
      </c>
      <c r="AL13" s="237" t="str">
        <f>IF(AK13="Siempre se ejecuta","Fuerte",IF(AK13="Algunas veces","Moderado",IF(AK13="no se ejecuta","Débil","")))</f>
        <v>Fuerte</v>
      </c>
      <c r="AM13" s="237" t="str">
        <f>AJ13&amp;AL13</f>
        <v>FuerteFuerte</v>
      </c>
      <c r="AN13" s="237" t="str">
        <f>IFERROR(VLOOKUP(AM13,[1]FORMULAS!$B$70:$D$78,3,FALSE),"")</f>
        <v>Fuerte</v>
      </c>
      <c r="AO13" s="237">
        <f>IF(AN13="fuerte",100,IF(AN13="Moderado",50,IF(AN13="débil",0,"")))</f>
        <v>100</v>
      </c>
      <c r="AP13" s="505">
        <f>IFERROR(AVERAGE(AO13:AO14),0)</f>
        <v>100</v>
      </c>
      <c r="AQ13" s="505" t="str">
        <f>IF(AP13&gt;=100,"Fuerte",IF(AP13&gt;=50,"Moderado",IF(AP13&gt;=1,"Débil","")))</f>
        <v>Fuerte</v>
      </c>
      <c r="AR13" s="506" t="s">
        <v>272</v>
      </c>
      <c r="AS13" s="506" t="s">
        <v>292</v>
      </c>
      <c r="AT13" s="505" t="str">
        <f>+AQ13&amp;AR13&amp;AS13</f>
        <v>FuerteDirectamenteIndirectamente</v>
      </c>
      <c r="AU13" s="505">
        <f>IFERROR(VLOOKUP(AT13,[1]FORMULAS!$B$95:$D$102,2,FALSE),0)</f>
        <v>2</v>
      </c>
      <c r="AV13" s="505">
        <f>IFERROR(VLOOKUP(AT13,[1]FORMULAS!$B$95:$D$102,3,FALSE),0)</f>
        <v>1</v>
      </c>
      <c r="AW13" s="473" t="s">
        <v>274</v>
      </c>
      <c r="AX13" s="473" t="s">
        <v>291</v>
      </c>
      <c r="AY13" s="500" t="str">
        <f>AW13&amp;AX13</f>
        <v>Rara vezMenor</v>
      </c>
      <c r="AZ13" s="510" t="str">
        <f>IFERROR(VLOOKUP(AY13,[1]FORMULAS!$B$38:$C$62,2,FALSE),"")</f>
        <v>Riesgo bajo</v>
      </c>
      <c r="BA13" s="504" t="s">
        <v>293</v>
      </c>
      <c r="BB13" s="485" t="s">
        <v>294</v>
      </c>
      <c r="BC13" s="485" t="s">
        <v>295</v>
      </c>
      <c r="BD13" s="485" t="s">
        <v>296</v>
      </c>
      <c r="BE13" s="478" t="s">
        <v>297</v>
      </c>
      <c r="BF13" s="478" t="s">
        <v>298</v>
      </c>
      <c r="BG13" s="485" t="s">
        <v>299</v>
      </c>
      <c r="BH13" s="485" t="s">
        <v>300</v>
      </c>
      <c r="BI13" s="485" t="s">
        <v>277</v>
      </c>
      <c r="BJ13" s="478" t="s">
        <v>282</v>
      </c>
    </row>
    <row r="14" spans="2:62" s="239" customFormat="1" ht="167.25" customHeight="1" x14ac:dyDescent="0.25">
      <c r="B14" s="473"/>
      <c r="C14" s="473"/>
      <c r="D14" s="477"/>
      <c r="E14" s="477"/>
      <c r="F14" s="473"/>
      <c r="G14" s="473"/>
      <c r="H14" s="498"/>
      <c r="I14" s="499"/>
      <c r="J14" s="499"/>
      <c r="K14" s="232" t="s">
        <v>194</v>
      </c>
      <c r="L14" s="232" t="s">
        <v>301</v>
      </c>
      <c r="M14" s="500"/>
      <c r="N14" s="473"/>
      <c r="O14" s="473"/>
      <c r="P14" s="500"/>
      <c r="Q14" s="504"/>
      <c r="R14" s="507"/>
      <c r="S14" s="508" t="s">
        <v>302</v>
      </c>
      <c r="T14" s="509"/>
      <c r="U14" s="235" t="s">
        <v>90</v>
      </c>
      <c r="V14" s="236">
        <f t="shared" ref="V14" si="14">IF(U14="Asignado",15,0)</f>
        <v>15</v>
      </c>
      <c r="W14" s="235" t="s">
        <v>91</v>
      </c>
      <c r="X14" s="236">
        <f t="shared" ref="X14" si="15">IF(W14="Adecuado",15,0)</f>
        <v>15</v>
      </c>
      <c r="Y14" s="235" t="s">
        <v>92</v>
      </c>
      <c r="Z14" s="236">
        <f t="shared" ref="Z14" si="16">IF(Y14="Oportuna",15,0)</f>
        <v>15</v>
      </c>
      <c r="AA14" s="235" t="s">
        <v>93</v>
      </c>
      <c r="AB14" s="236">
        <f t="shared" ref="AB14" si="17">IF(AA14="Prevenir",15,IF(AA14="Detectar",10,0))</f>
        <v>15</v>
      </c>
      <c r="AC14" s="235" t="s">
        <v>96</v>
      </c>
      <c r="AD14" s="236">
        <f t="shared" ref="AD14" si="18">IF(AC14="Confiable",15,0)</f>
        <v>15</v>
      </c>
      <c r="AE14" s="235" t="s">
        <v>94</v>
      </c>
      <c r="AF14" s="236">
        <f t="shared" ref="AF14" si="19">IF(AE14="Se investigan y resuelven oportunamente",15,0)</f>
        <v>15</v>
      </c>
      <c r="AG14" s="235" t="s">
        <v>95</v>
      </c>
      <c r="AH14" s="236">
        <f t="shared" ref="AH14" si="20">IF(AG14="Completa",10,IF(AG14="incompleta",5,0))</f>
        <v>10</v>
      </c>
      <c r="AI14" s="237">
        <f t="shared" si="0"/>
        <v>100</v>
      </c>
      <c r="AJ14" s="237" t="str">
        <f t="shared" si="1"/>
        <v>Fuerte</v>
      </c>
      <c r="AK14" s="238" t="s">
        <v>271</v>
      </c>
      <c r="AL14" s="237" t="str">
        <f t="shared" ref="AL14" si="21">IF(AK14="Siempre se ejecuta","Fuerte",IF(AK14="Algunas veces","Moderado",IF(AK14="no se ejecuta","Débil","")))</f>
        <v>Fuerte</v>
      </c>
      <c r="AM14" s="237" t="str">
        <f t="shared" ref="AM14" si="22">AJ14&amp;AL14</f>
        <v>FuerteFuerte</v>
      </c>
      <c r="AN14" s="237" t="str">
        <f>IFERROR(VLOOKUP(AM14,[1]FORMULAS!$B$70:$D$78,3,FALSE),"")</f>
        <v>Fuerte</v>
      </c>
      <c r="AO14" s="237">
        <f t="shared" ref="AO14" si="23">IF(AN14="fuerte",100,IF(AN14="Moderado",50,IF(AN14="débil",0,"")))</f>
        <v>100</v>
      </c>
      <c r="AP14" s="505"/>
      <c r="AQ14" s="505"/>
      <c r="AR14" s="506"/>
      <c r="AS14" s="506"/>
      <c r="AT14" s="505"/>
      <c r="AU14" s="505"/>
      <c r="AV14" s="505"/>
      <c r="AW14" s="473"/>
      <c r="AX14" s="473"/>
      <c r="AY14" s="500"/>
      <c r="AZ14" s="510"/>
      <c r="BA14" s="504"/>
      <c r="BB14" s="486"/>
      <c r="BC14" s="486"/>
      <c r="BD14" s="486"/>
      <c r="BE14" s="479"/>
      <c r="BF14" s="479"/>
      <c r="BG14" s="486"/>
      <c r="BH14" s="486"/>
      <c r="BI14" s="486"/>
      <c r="BJ14" s="479"/>
    </row>
    <row r="15" spans="2:62" s="239" customFormat="1" ht="12" x14ac:dyDescent="0.25">
      <c r="B15" s="473"/>
      <c r="C15" s="473"/>
      <c r="D15" s="498"/>
      <c r="E15" s="498"/>
      <c r="F15" s="473"/>
      <c r="G15" s="473"/>
      <c r="H15" s="498"/>
      <c r="I15" s="499"/>
      <c r="J15" s="499"/>
      <c r="K15" s="241"/>
      <c r="L15" s="241"/>
      <c r="M15" s="500" t="str">
        <f t="shared" ref="M15" si="24">IF(F15="gestion","impacto",IF(F15="corrupcion","impactocorrupcion",IF(F15="seguridad_de_la_informacion","impacto","")))</f>
        <v/>
      </c>
      <c r="N15" s="473"/>
      <c r="O15" s="473"/>
      <c r="P15" s="500" t="str">
        <f t="shared" ref="P15" si="25">N15&amp;O15</f>
        <v/>
      </c>
      <c r="Q15" s="504" t="str">
        <f>IFERROR(VLOOKUP(P15,[1]FORMULAS!$B$38:$C$62,2,FALSE),"")</f>
        <v/>
      </c>
      <c r="R15" s="504"/>
      <c r="S15" s="498"/>
      <c r="T15" s="498"/>
      <c r="U15" s="235"/>
      <c r="V15" s="236">
        <f>IF(U15="Asignado",15,0)</f>
        <v>0</v>
      </c>
      <c r="W15" s="235"/>
      <c r="X15" s="236">
        <f>IF(W15="Adecuado",15,0)</f>
        <v>0</v>
      </c>
      <c r="Y15" s="235"/>
      <c r="Z15" s="236">
        <f>IF(Y15="Oportuna",15,0)</f>
        <v>0</v>
      </c>
      <c r="AA15" s="235"/>
      <c r="AB15" s="236">
        <f>IF(AA15="Prevenir",15,IF(AA15="Detectar",10,0))</f>
        <v>0</v>
      </c>
      <c r="AC15" s="235"/>
      <c r="AD15" s="236">
        <f>IF(AC15="Confiable",15,0)</f>
        <v>0</v>
      </c>
      <c r="AE15" s="235"/>
      <c r="AF15" s="236">
        <f>IF(AE15="Se investigan y resuelven oportunamente",15,0)</f>
        <v>0</v>
      </c>
      <c r="AG15" s="235"/>
      <c r="AH15" s="236">
        <f>IF(AG15="Completa",10,IF(AG15="incompleta",5,0))</f>
        <v>0</v>
      </c>
      <c r="AI15" s="237">
        <f t="shared" si="0"/>
        <v>0</v>
      </c>
      <c r="AJ15" s="237" t="str">
        <f t="shared" si="1"/>
        <v/>
      </c>
      <c r="AK15" s="238"/>
      <c r="AL15" s="237" t="str">
        <f>IF(AK15="Siempre se ejecuta","Fuerte",IF(AK15="Algunas veces","Moderado",IF(AK15="no se ejecuta","Débil","")))</f>
        <v/>
      </c>
      <c r="AM15" s="237" t="str">
        <f>AJ15&amp;AL15</f>
        <v/>
      </c>
      <c r="AN15" s="237" t="str">
        <f>IFERROR(VLOOKUP(AM15,[1]FORMULAS!$B$70:$D$78,3,FALSE),"")</f>
        <v/>
      </c>
      <c r="AO15" s="237" t="str">
        <f>IF(AN15="fuerte",100,IF(AN15="Moderado",50,IF(AN15="débil",0,"")))</f>
        <v/>
      </c>
      <c r="AP15" s="505">
        <f>IFERROR(AVERAGE(AO15:AO16),0)</f>
        <v>0</v>
      </c>
      <c r="AQ15" s="505" t="str">
        <f>IF(AP15&gt;=100,"Fuerte",IF(AP15&gt;=50,"Moderado",IF(AP15&gt;=1,"Débil","")))</f>
        <v/>
      </c>
      <c r="AR15" s="506"/>
      <c r="AS15" s="506"/>
      <c r="AT15" s="505" t="str">
        <f>+AQ15&amp;AR15&amp;AS15</f>
        <v/>
      </c>
      <c r="AU15" s="505">
        <f>IFERROR(VLOOKUP(AT15,[1]FORMULAS!$B$95:$D$102,2,FALSE),0)</f>
        <v>0</v>
      </c>
      <c r="AV15" s="505">
        <f>IFERROR(VLOOKUP(AT15,[1]FORMULAS!$B$95:$D$102,3,FALSE),0)</f>
        <v>0</v>
      </c>
      <c r="AW15" s="473"/>
      <c r="AX15" s="473"/>
      <c r="AY15" s="500" t="str">
        <f>AW15&amp;AX15</f>
        <v/>
      </c>
      <c r="AZ15" s="510" t="str">
        <f>IFERROR(VLOOKUP(AY15,[1]FORMULAS!$B$38:$C$62,2,FALSE),"")</f>
        <v/>
      </c>
      <c r="BA15" s="504"/>
      <c r="BB15" s="242"/>
      <c r="BC15" s="243"/>
      <c r="BD15" s="243"/>
      <c r="BE15" s="244"/>
      <c r="BF15" s="245"/>
      <c r="BG15" s="246"/>
      <c r="BH15" s="243"/>
      <c r="BI15" s="243"/>
      <c r="BJ15" s="247"/>
    </row>
    <row r="16" spans="2:62" s="239" customFormat="1" ht="12" x14ac:dyDescent="0.25">
      <c r="B16" s="473"/>
      <c r="C16" s="473"/>
      <c r="D16" s="498"/>
      <c r="E16" s="498"/>
      <c r="F16" s="473"/>
      <c r="G16" s="473"/>
      <c r="H16" s="498"/>
      <c r="I16" s="499"/>
      <c r="J16" s="499"/>
      <c r="K16" s="241"/>
      <c r="L16" s="241"/>
      <c r="M16" s="500"/>
      <c r="N16" s="473"/>
      <c r="O16" s="473"/>
      <c r="P16" s="500"/>
      <c r="Q16" s="504"/>
      <c r="R16" s="504"/>
      <c r="S16" s="498"/>
      <c r="T16" s="498"/>
      <c r="U16" s="235"/>
      <c r="V16" s="236">
        <f t="shared" ref="V16" si="26">IF(U16="Asignado",15,0)</f>
        <v>0</v>
      </c>
      <c r="W16" s="235"/>
      <c r="X16" s="236">
        <f t="shared" ref="X16" si="27">IF(W16="Adecuado",15,0)</f>
        <v>0</v>
      </c>
      <c r="Y16" s="235"/>
      <c r="Z16" s="236">
        <f t="shared" ref="Z16" si="28">IF(Y16="Oportuna",15,0)</f>
        <v>0</v>
      </c>
      <c r="AA16" s="235"/>
      <c r="AB16" s="236">
        <f t="shared" ref="AB16" si="29">IF(AA16="Prevenir",15,IF(AA16="Detectar",10,0))</f>
        <v>0</v>
      </c>
      <c r="AC16" s="235"/>
      <c r="AD16" s="236">
        <f t="shared" ref="AD16" si="30">IF(AC16="Confiable",15,0)</f>
        <v>0</v>
      </c>
      <c r="AE16" s="235"/>
      <c r="AF16" s="236">
        <f t="shared" ref="AF16" si="31">IF(AE16="Se investigan y resuelven oportunamente",15,0)</f>
        <v>0</v>
      </c>
      <c r="AG16" s="235"/>
      <c r="AH16" s="236">
        <f t="shared" ref="AH16" si="32">IF(AG16="Completa",10,IF(AG16="incompleta",5,0))</f>
        <v>0</v>
      </c>
      <c r="AI16" s="237">
        <f t="shared" si="0"/>
        <v>0</v>
      </c>
      <c r="AJ16" s="237" t="str">
        <f t="shared" si="1"/>
        <v/>
      </c>
      <c r="AK16" s="238"/>
      <c r="AL16" s="237" t="str">
        <f t="shared" ref="AL16" si="33">IF(AK16="Siempre se ejecuta","Fuerte",IF(AK16="Algunas veces","Moderado",IF(AK16="no se ejecuta","Débil","")))</f>
        <v/>
      </c>
      <c r="AM16" s="237" t="str">
        <f t="shared" ref="AM16" si="34">AJ16&amp;AL16</f>
        <v/>
      </c>
      <c r="AN16" s="237" t="str">
        <f>IFERROR(VLOOKUP(AM16,[1]FORMULAS!$B$70:$D$78,3,FALSE),"")</f>
        <v/>
      </c>
      <c r="AO16" s="237" t="str">
        <f t="shared" ref="AO16" si="35">IF(AN16="fuerte",100,IF(AN16="Moderado",50,IF(AN16="débil",0,"")))</f>
        <v/>
      </c>
      <c r="AP16" s="505"/>
      <c r="AQ16" s="505"/>
      <c r="AR16" s="506"/>
      <c r="AS16" s="506"/>
      <c r="AT16" s="505"/>
      <c r="AU16" s="505"/>
      <c r="AV16" s="505"/>
      <c r="AW16" s="473"/>
      <c r="AX16" s="473"/>
      <c r="AY16" s="500"/>
      <c r="AZ16" s="510"/>
      <c r="BA16" s="504"/>
      <c r="BB16" s="242"/>
      <c r="BC16" s="243"/>
      <c r="BD16" s="243"/>
      <c r="BE16" s="244"/>
      <c r="BF16" s="245"/>
      <c r="BG16" s="246"/>
      <c r="BH16" s="243"/>
      <c r="BI16" s="243"/>
      <c r="BJ16" s="247"/>
    </row>
    <row r="17" spans="2:62" s="239" customFormat="1" ht="12" x14ac:dyDescent="0.25">
      <c r="B17" s="473"/>
      <c r="C17" s="473"/>
      <c r="D17" s="498"/>
      <c r="E17" s="498"/>
      <c r="F17" s="473"/>
      <c r="G17" s="473"/>
      <c r="H17" s="498"/>
      <c r="I17" s="499"/>
      <c r="J17" s="499"/>
      <c r="K17" s="241"/>
      <c r="L17" s="241"/>
      <c r="M17" s="500" t="str">
        <f t="shared" ref="M17" si="36">IF(F17="gestion","impacto",IF(F17="corrupcion","impactocorrupcion",IF(F17="seguridad_de_la_informacion","impacto","")))</f>
        <v/>
      </c>
      <c r="N17" s="473"/>
      <c r="O17" s="473"/>
      <c r="P17" s="500" t="str">
        <f t="shared" ref="P17" si="37">N17&amp;O17</f>
        <v/>
      </c>
      <c r="Q17" s="504" t="str">
        <f>IFERROR(VLOOKUP(P17,[1]FORMULAS!$B$38:$C$62,2,FALSE),"")</f>
        <v/>
      </c>
      <c r="R17" s="504"/>
      <c r="S17" s="498"/>
      <c r="T17" s="498"/>
      <c r="U17" s="235"/>
      <c r="V17" s="236">
        <f>IF(U17="Asignado",15,0)</f>
        <v>0</v>
      </c>
      <c r="W17" s="235"/>
      <c r="X17" s="236">
        <f>IF(W17="Adecuado",15,0)</f>
        <v>0</v>
      </c>
      <c r="Y17" s="235"/>
      <c r="Z17" s="236">
        <f>IF(Y17="Oportuna",15,0)</f>
        <v>0</v>
      </c>
      <c r="AA17" s="235"/>
      <c r="AB17" s="236">
        <f>IF(AA17="Prevenir",15,IF(AA17="Detectar",10,0))</f>
        <v>0</v>
      </c>
      <c r="AC17" s="235"/>
      <c r="AD17" s="236">
        <f>IF(AC17="Confiable",15,0)</f>
        <v>0</v>
      </c>
      <c r="AE17" s="235"/>
      <c r="AF17" s="236">
        <f>IF(AE17="Se investigan y resuelven oportunamente",15,0)</f>
        <v>0</v>
      </c>
      <c r="AG17" s="235"/>
      <c r="AH17" s="236">
        <f>IF(AG17="Completa",10,IF(AG17="incompleta",5,0))</f>
        <v>0</v>
      </c>
      <c r="AI17" s="237">
        <f t="shared" si="0"/>
        <v>0</v>
      </c>
      <c r="AJ17" s="237" t="str">
        <f t="shared" si="1"/>
        <v/>
      </c>
      <c r="AK17" s="238"/>
      <c r="AL17" s="237" t="str">
        <f>IF(AK17="Siempre se ejecuta","Fuerte",IF(AK17="Algunas veces","Moderado",IF(AK17="no se ejecuta","Débil","")))</f>
        <v/>
      </c>
      <c r="AM17" s="237" t="str">
        <f>AJ17&amp;AL17</f>
        <v/>
      </c>
      <c r="AN17" s="237" t="str">
        <f>IFERROR(VLOOKUP(AM17,[1]FORMULAS!$B$70:$D$78,3,FALSE),"")</f>
        <v/>
      </c>
      <c r="AO17" s="237" t="str">
        <f>IF(AN17="fuerte",100,IF(AN17="Moderado",50,IF(AN17="débil",0,"")))</f>
        <v/>
      </c>
      <c r="AP17" s="505">
        <f>IFERROR(AVERAGE(AO17:AO20),0)</f>
        <v>0</v>
      </c>
      <c r="AQ17" s="505" t="str">
        <f>IF(AP17&gt;=100,"Fuerte",IF(AP17&gt;=50,"Moderado",IF(AP17&gt;=1,"Débil","")))</f>
        <v/>
      </c>
      <c r="AR17" s="506"/>
      <c r="AS17" s="506"/>
      <c r="AT17" s="505" t="str">
        <f>+AQ17&amp;AR17&amp;AS17</f>
        <v/>
      </c>
      <c r="AU17" s="505">
        <f>IFERROR(VLOOKUP(AT17,[1]FORMULAS!$B$95:$D$102,2,FALSE),0)</f>
        <v>0</v>
      </c>
      <c r="AV17" s="505">
        <f>IFERROR(VLOOKUP(AT17,[1]FORMULAS!$B$95:$D$102,3,FALSE),0)</f>
        <v>0</v>
      </c>
      <c r="AW17" s="473"/>
      <c r="AX17" s="473"/>
      <c r="AY17" s="500" t="str">
        <f>AW17&amp;AX17</f>
        <v/>
      </c>
      <c r="AZ17" s="510" t="str">
        <f>IFERROR(VLOOKUP(AY17,[1]FORMULAS!$B$38:$C$62,2,FALSE),"")</f>
        <v/>
      </c>
      <c r="BA17" s="504"/>
      <c r="BB17" s="242"/>
      <c r="BC17" s="243"/>
      <c r="BD17" s="243"/>
      <c r="BE17" s="244"/>
      <c r="BF17" s="245"/>
      <c r="BG17" s="246"/>
      <c r="BH17" s="243"/>
      <c r="BI17" s="243"/>
      <c r="BJ17" s="247"/>
    </row>
    <row r="18" spans="2:62" s="239" customFormat="1" ht="12" x14ac:dyDescent="0.25">
      <c r="B18" s="473"/>
      <c r="C18" s="473"/>
      <c r="D18" s="498"/>
      <c r="E18" s="498"/>
      <c r="F18" s="473"/>
      <c r="G18" s="473"/>
      <c r="H18" s="498"/>
      <c r="I18" s="499"/>
      <c r="J18" s="499"/>
      <c r="K18" s="241"/>
      <c r="L18" s="241"/>
      <c r="M18" s="500"/>
      <c r="N18" s="473"/>
      <c r="O18" s="473"/>
      <c r="P18" s="500"/>
      <c r="Q18" s="504"/>
      <c r="R18" s="504"/>
      <c r="S18" s="498"/>
      <c r="T18" s="498"/>
      <c r="U18" s="235"/>
      <c r="V18" s="236">
        <f t="shared" ref="V18:V20" si="38">IF(U18="Asignado",15,0)</f>
        <v>0</v>
      </c>
      <c r="W18" s="235"/>
      <c r="X18" s="236">
        <f t="shared" ref="X18:X20" si="39">IF(W18="Adecuado",15,0)</f>
        <v>0</v>
      </c>
      <c r="Y18" s="235"/>
      <c r="Z18" s="236">
        <f t="shared" ref="Z18:Z20" si="40">IF(Y18="Oportuna",15,0)</f>
        <v>0</v>
      </c>
      <c r="AA18" s="235"/>
      <c r="AB18" s="236">
        <f t="shared" ref="AB18:AB20" si="41">IF(AA18="Prevenir",15,IF(AA18="Detectar",10,0))</f>
        <v>0</v>
      </c>
      <c r="AC18" s="235"/>
      <c r="AD18" s="236">
        <f t="shared" ref="AD18:AD20" si="42">IF(AC18="Confiable",15,0)</f>
        <v>0</v>
      </c>
      <c r="AE18" s="235"/>
      <c r="AF18" s="236">
        <f t="shared" ref="AF18:AF20" si="43">IF(AE18="Se investigan y resuelven oportunamente",15,0)</f>
        <v>0</v>
      </c>
      <c r="AG18" s="235"/>
      <c r="AH18" s="236">
        <f t="shared" ref="AH18:AH20" si="44">IF(AG18="Completa",10,IF(AG18="incompleta",5,0))</f>
        <v>0</v>
      </c>
      <c r="AI18" s="237">
        <f t="shared" si="0"/>
        <v>0</v>
      </c>
      <c r="AJ18" s="237" t="str">
        <f t="shared" si="1"/>
        <v/>
      </c>
      <c r="AK18" s="238"/>
      <c r="AL18" s="237" t="str">
        <f t="shared" ref="AL18:AL20" si="45">IF(AK18="Siempre se ejecuta","Fuerte",IF(AK18="Algunas veces","Moderado",IF(AK18="no se ejecuta","Débil","")))</f>
        <v/>
      </c>
      <c r="AM18" s="237" t="str">
        <f t="shared" ref="AM18:AM20" si="46">AJ18&amp;AL18</f>
        <v/>
      </c>
      <c r="AN18" s="237" t="str">
        <f>IFERROR(VLOOKUP(AM18,[1]FORMULAS!$B$70:$D$78,3,FALSE),"")</f>
        <v/>
      </c>
      <c r="AO18" s="237" t="str">
        <f t="shared" ref="AO18:AO20" si="47">IF(AN18="fuerte",100,IF(AN18="Moderado",50,IF(AN18="débil",0,"")))</f>
        <v/>
      </c>
      <c r="AP18" s="505"/>
      <c r="AQ18" s="505"/>
      <c r="AR18" s="506"/>
      <c r="AS18" s="506"/>
      <c r="AT18" s="505"/>
      <c r="AU18" s="505"/>
      <c r="AV18" s="505"/>
      <c r="AW18" s="473"/>
      <c r="AX18" s="473"/>
      <c r="AY18" s="500"/>
      <c r="AZ18" s="510"/>
      <c r="BA18" s="504"/>
      <c r="BB18" s="242"/>
      <c r="BC18" s="243"/>
      <c r="BD18" s="243"/>
      <c r="BE18" s="244"/>
      <c r="BF18" s="245"/>
      <c r="BG18" s="246"/>
      <c r="BH18" s="243"/>
      <c r="BI18" s="243"/>
      <c r="BJ18" s="247"/>
    </row>
    <row r="19" spans="2:62" s="239" customFormat="1" ht="12" x14ac:dyDescent="0.25">
      <c r="B19" s="473"/>
      <c r="C19" s="473"/>
      <c r="D19" s="498"/>
      <c r="E19" s="498"/>
      <c r="F19" s="473"/>
      <c r="G19" s="473"/>
      <c r="H19" s="498"/>
      <c r="I19" s="499"/>
      <c r="J19" s="499"/>
      <c r="K19" s="241"/>
      <c r="L19" s="241"/>
      <c r="M19" s="500"/>
      <c r="N19" s="473"/>
      <c r="O19" s="473"/>
      <c r="P19" s="500"/>
      <c r="Q19" s="504"/>
      <c r="R19" s="504"/>
      <c r="S19" s="498"/>
      <c r="T19" s="498"/>
      <c r="U19" s="235"/>
      <c r="V19" s="236">
        <f t="shared" si="38"/>
        <v>0</v>
      </c>
      <c r="W19" s="235"/>
      <c r="X19" s="236">
        <f t="shared" si="39"/>
        <v>0</v>
      </c>
      <c r="Y19" s="235"/>
      <c r="Z19" s="236">
        <f t="shared" si="40"/>
        <v>0</v>
      </c>
      <c r="AA19" s="235"/>
      <c r="AB19" s="236">
        <f t="shared" si="41"/>
        <v>0</v>
      </c>
      <c r="AC19" s="235"/>
      <c r="AD19" s="236">
        <f t="shared" si="42"/>
        <v>0</v>
      </c>
      <c r="AE19" s="235"/>
      <c r="AF19" s="236">
        <f t="shared" si="43"/>
        <v>0</v>
      </c>
      <c r="AG19" s="235"/>
      <c r="AH19" s="236">
        <f t="shared" si="44"/>
        <v>0</v>
      </c>
      <c r="AI19" s="237">
        <f t="shared" si="0"/>
        <v>0</v>
      </c>
      <c r="AJ19" s="237" t="str">
        <f t="shared" si="1"/>
        <v/>
      </c>
      <c r="AK19" s="238"/>
      <c r="AL19" s="237" t="str">
        <f t="shared" si="45"/>
        <v/>
      </c>
      <c r="AM19" s="237" t="str">
        <f t="shared" si="46"/>
        <v/>
      </c>
      <c r="AN19" s="237" t="str">
        <f>IFERROR(VLOOKUP(AM19,[1]FORMULAS!$B$70:$D$78,3,FALSE),"")</f>
        <v/>
      </c>
      <c r="AO19" s="237" t="str">
        <f t="shared" si="47"/>
        <v/>
      </c>
      <c r="AP19" s="505"/>
      <c r="AQ19" s="505"/>
      <c r="AR19" s="506"/>
      <c r="AS19" s="506"/>
      <c r="AT19" s="505"/>
      <c r="AU19" s="505"/>
      <c r="AV19" s="505"/>
      <c r="AW19" s="473"/>
      <c r="AX19" s="473"/>
      <c r="AY19" s="500"/>
      <c r="AZ19" s="510"/>
      <c r="BA19" s="504"/>
      <c r="BB19" s="242"/>
      <c r="BC19" s="243"/>
      <c r="BD19" s="243"/>
      <c r="BE19" s="244"/>
      <c r="BF19" s="245"/>
      <c r="BG19" s="246"/>
      <c r="BH19" s="243"/>
      <c r="BI19" s="243"/>
      <c r="BJ19" s="247"/>
    </row>
    <row r="20" spans="2:62" s="239" customFormat="1" ht="12" x14ac:dyDescent="0.25">
      <c r="B20" s="473"/>
      <c r="C20" s="473"/>
      <c r="D20" s="498"/>
      <c r="E20" s="498"/>
      <c r="F20" s="473"/>
      <c r="G20" s="473"/>
      <c r="H20" s="498"/>
      <c r="I20" s="499"/>
      <c r="J20" s="499"/>
      <c r="K20" s="241"/>
      <c r="L20" s="241"/>
      <c r="M20" s="500"/>
      <c r="N20" s="473"/>
      <c r="O20" s="473"/>
      <c r="P20" s="500"/>
      <c r="Q20" s="504"/>
      <c r="R20" s="504"/>
      <c r="S20" s="498"/>
      <c r="T20" s="498"/>
      <c r="U20" s="235"/>
      <c r="V20" s="236">
        <f t="shared" si="38"/>
        <v>0</v>
      </c>
      <c r="W20" s="235"/>
      <c r="X20" s="236">
        <f t="shared" si="39"/>
        <v>0</v>
      </c>
      <c r="Y20" s="235"/>
      <c r="Z20" s="236">
        <f t="shared" si="40"/>
        <v>0</v>
      </c>
      <c r="AA20" s="235"/>
      <c r="AB20" s="236">
        <f t="shared" si="41"/>
        <v>0</v>
      </c>
      <c r="AC20" s="235"/>
      <c r="AD20" s="236">
        <f t="shared" si="42"/>
        <v>0</v>
      </c>
      <c r="AE20" s="235"/>
      <c r="AF20" s="236">
        <f t="shared" si="43"/>
        <v>0</v>
      </c>
      <c r="AG20" s="235"/>
      <c r="AH20" s="236">
        <f t="shared" si="44"/>
        <v>0</v>
      </c>
      <c r="AI20" s="237">
        <f t="shared" si="0"/>
        <v>0</v>
      </c>
      <c r="AJ20" s="237" t="str">
        <f t="shared" si="1"/>
        <v/>
      </c>
      <c r="AK20" s="238"/>
      <c r="AL20" s="237" t="str">
        <f t="shared" si="45"/>
        <v/>
      </c>
      <c r="AM20" s="237" t="str">
        <f t="shared" si="46"/>
        <v/>
      </c>
      <c r="AN20" s="237" t="str">
        <f>IFERROR(VLOOKUP(AM20,[1]FORMULAS!$B$70:$D$78,3,FALSE),"")</f>
        <v/>
      </c>
      <c r="AO20" s="237" t="str">
        <f t="shared" si="47"/>
        <v/>
      </c>
      <c r="AP20" s="505"/>
      <c r="AQ20" s="505"/>
      <c r="AR20" s="506"/>
      <c r="AS20" s="506"/>
      <c r="AT20" s="505"/>
      <c r="AU20" s="505"/>
      <c r="AV20" s="505"/>
      <c r="AW20" s="473"/>
      <c r="AX20" s="473"/>
      <c r="AY20" s="500"/>
      <c r="AZ20" s="510"/>
      <c r="BA20" s="504"/>
      <c r="BB20" s="248"/>
      <c r="BC20" s="243"/>
      <c r="BD20" s="243"/>
      <c r="BE20" s="242"/>
      <c r="BF20" s="245"/>
      <c r="BG20" s="246"/>
      <c r="BH20" s="243"/>
      <c r="BI20" s="243"/>
      <c r="BJ20" s="247"/>
    </row>
    <row r="21" spans="2:62" s="239" customFormat="1" ht="12" x14ac:dyDescent="0.25">
      <c r="B21" s="473"/>
      <c r="C21" s="473"/>
      <c r="D21" s="498"/>
      <c r="E21" s="498"/>
      <c r="F21" s="473"/>
      <c r="G21" s="473"/>
      <c r="H21" s="498"/>
      <c r="I21" s="499"/>
      <c r="J21" s="499"/>
      <c r="K21" s="241"/>
      <c r="L21" s="241"/>
      <c r="M21" s="500" t="str">
        <f t="shared" ref="M21" si="48">IF(F21="gestion","impacto",IF(F21="corrupcion","impactocorrupcion",IF(F21="seguridad_de_la_informacion","impacto","")))</f>
        <v/>
      </c>
      <c r="N21" s="473"/>
      <c r="O21" s="473"/>
      <c r="P21" s="500" t="str">
        <f t="shared" ref="P21" si="49">N21&amp;O21</f>
        <v/>
      </c>
      <c r="Q21" s="504" t="str">
        <f>IFERROR(VLOOKUP(P21,[1]FORMULAS!$B$38:$C$62,2,FALSE),"")</f>
        <v/>
      </c>
      <c r="R21" s="504"/>
      <c r="S21" s="498"/>
      <c r="T21" s="498"/>
      <c r="U21" s="235"/>
      <c r="V21" s="236">
        <f>IF(U21="Asignado",15,0)</f>
        <v>0</v>
      </c>
      <c r="W21" s="235"/>
      <c r="X21" s="236">
        <f>IF(W21="Adecuado",15,0)</f>
        <v>0</v>
      </c>
      <c r="Y21" s="235"/>
      <c r="Z21" s="236">
        <f>IF(Y21="Oportuna",15,0)</f>
        <v>0</v>
      </c>
      <c r="AA21" s="235"/>
      <c r="AB21" s="236">
        <f>IF(AA21="Prevenir",15,IF(AA21="Detectar",10,0))</f>
        <v>0</v>
      </c>
      <c r="AC21" s="235"/>
      <c r="AD21" s="236">
        <f>IF(AC21="Confiable",15,0)</f>
        <v>0</v>
      </c>
      <c r="AE21" s="235"/>
      <c r="AF21" s="236">
        <f>IF(AE21="Se investigan y resuelven oportunamente",15,0)</f>
        <v>0</v>
      </c>
      <c r="AG21" s="235"/>
      <c r="AH21" s="236">
        <f>IF(AG21="Completa",10,IF(AG21="incompleta",5,0))</f>
        <v>0</v>
      </c>
      <c r="AI21" s="237">
        <f t="shared" si="0"/>
        <v>0</v>
      </c>
      <c r="AJ21" s="237" t="str">
        <f>IF(AI21&gt;=96,"Fuerte",IF(AI21&gt;=86,"Moderado",IF(AI21&gt;=1,"Débil","")))</f>
        <v/>
      </c>
      <c r="AK21" s="238"/>
      <c r="AL21" s="237" t="str">
        <f>IF(AK21="Siempre se ejecuta","Fuerte",IF(AK21="Algunas veces","Moderado",IF(AK21="no se ejecuta","Débil","")))</f>
        <v/>
      </c>
      <c r="AM21" s="237" t="str">
        <f>AJ21&amp;AL21</f>
        <v/>
      </c>
      <c r="AN21" s="237" t="str">
        <f>IFERROR(VLOOKUP(AM21,[1]FORMULAS!$B$70:$D$78,3,FALSE),"")</f>
        <v/>
      </c>
      <c r="AO21" s="237" t="str">
        <f>IF(AN21="fuerte",100,IF(AN21="Moderado",50,IF(AN21="débil",0,"")))</f>
        <v/>
      </c>
      <c r="AP21" s="505">
        <f>IFERROR(AVERAGE(AO21:AO24),0)</f>
        <v>0</v>
      </c>
      <c r="AQ21" s="505" t="str">
        <f>IF(AP21&gt;=100,"Fuerte",IF(AP21&gt;=50,"Moderado",IF(AP21&gt;=1,"Débil","")))</f>
        <v/>
      </c>
      <c r="AR21" s="506"/>
      <c r="AS21" s="506"/>
      <c r="AT21" s="505" t="str">
        <f>+AQ21&amp;AR21&amp;AS21</f>
        <v/>
      </c>
      <c r="AU21" s="505">
        <f>IFERROR(VLOOKUP(AT21,[1]FORMULAS!$B$95:$D$102,2,FALSE),0)</f>
        <v>0</v>
      </c>
      <c r="AV21" s="505">
        <f>IFERROR(VLOOKUP(AT21,[1]FORMULAS!$B$95:$D$102,3,FALSE),0)</f>
        <v>0</v>
      </c>
      <c r="AW21" s="473"/>
      <c r="AX21" s="473"/>
      <c r="AY21" s="500" t="str">
        <f>AW21&amp;AX21</f>
        <v/>
      </c>
      <c r="AZ21" s="510" t="str">
        <f>IFERROR(VLOOKUP(AY21,[1]FORMULAS!$B$38:$C$62,2,FALSE),"")</f>
        <v/>
      </c>
      <c r="BA21" s="504"/>
      <c r="BB21" s="242"/>
      <c r="BC21" s="243"/>
      <c r="BD21" s="243"/>
      <c r="BE21" s="244"/>
      <c r="BF21" s="245"/>
      <c r="BG21" s="246"/>
      <c r="BH21" s="243"/>
      <c r="BI21" s="243"/>
      <c r="BJ21" s="247"/>
    </row>
    <row r="22" spans="2:62" s="239" customFormat="1" ht="12" x14ac:dyDescent="0.25">
      <c r="B22" s="473"/>
      <c r="C22" s="473"/>
      <c r="D22" s="498"/>
      <c r="E22" s="498"/>
      <c r="F22" s="473"/>
      <c r="G22" s="473"/>
      <c r="H22" s="498"/>
      <c r="I22" s="499"/>
      <c r="J22" s="499"/>
      <c r="K22" s="241"/>
      <c r="L22" s="241"/>
      <c r="M22" s="500"/>
      <c r="N22" s="473"/>
      <c r="O22" s="473"/>
      <c r="P22" s="500"/>
      <c r="Q22" s="504"/>
      <c r="R22" s="504"/>
      <c r="S22" s="498"/>
      <c r="T22" s="498"/>
      <c r="U22" s="235"/>
      <c r="V22" s="236">
        <f t="shared" ref="V22:V24" si="50">IF(U22="Asignado",15,0)</f>
        <v>0</v>
      </c>
      <c r="W22" s="235"/>
      <c r="X22" s="236">
        <f t="shared" ref="X22:X24" si="51">IF(W22="Adecuado",15,0)</f>
        <v>0</v>
      </c>
      <c r="Y22" s="235"/>
      <c r="Z22" s="236">
        <f t="shared" ref="Z22:Z24" si="52">IF(Y22="Oportuna",15,0)</f>
        <v>0</v>
      </c>
      <c r="AA22" s="235"/>
      <c r="AB22" s="236">
        <f t="shared" ref="AB22:AB24" si="53">IF(AA22="Prevenir",15,IF(AA22="Detectar",10,0))</f>
        <v>0</v>
      </c>
      <c r="AC22" s="235"/>
      <c r="AD22" s="236">
        <f t="shared" ref="AD22:AD24" si="54">IF(AC22="Confiable",15,0)</f>
        <v>0</v>
      </c>
      <c r="AE22" s="235"/>
      <c r="AF22" s="236">
        <f t="shared" ref="AF22:AF24" si="55">IF(AE22="Se investigan y resuelven oportunamente",15,0)</f>
        <v>0</v>
      </c>
      <c r="AG22" s="235"/>
      <c r="AH22" s="236">
        <f t="shared" ref="AH22:AH24" si="56">IF(AG22="Completa",10,IF(AG22="incompleta",5,0))</f>
        <v>0</v>
      </c>
      <c r="AI22" s="237">
        <f t="shared" si="0"/>
        <v>0</v>
      </c>
      <c r="AJ22" s="237" t="str">
        <f>IF(AI22&gt;=96,"Fuerte",IF(AI22&gt;=86,"Moderado",IF(AI22&gt;=1,"Débil","")))</f>
        <v/>
      </c>
      <c r="AK22" s="238"/>
      <c r="AL22" s="237" t="str">
        <f t="shared" ref="AL22:AL24" si="57">IF(AK22="Siempre se ejecuta","Fuerte",IF(AK22="Algunas veces","Moderado",IF(AK22="no se ejecuta","Débil","")))</f>
        <v/>
      </c>
      <c r="AM22" s="237" t="str">
        <f t="shared" ref="AM22:AM24" si="58">AJ22&amp;AL22</f>
        <v/>
      </c>
      <c r="AN22" s="237" t="str">
        <f>IFERROR(VLOOKUP(AM22,[1]FORMULAS!$B$70:$D$78,3,FALSE),"")</f>
        <v/>
      </c>
      <c r="AO22" s="237" t="str">
        <f t="shared" ref="AO22:AO24" si="59">IF(AN22="fuerte",100,IF(AN22="Moderado",50,IF(AN22="débil",0,"")))</f>
        <v/>
      </c>
      <c r="AP22" s="505"/>
      <c r="AQ22" s="505"/>
      <c r="AR22" s="506"/>
      <c r="AS22" s="506"/>
      <c r="AT22" s="505"/>
      <c r="AU22" s="505"/>
      <c r="AV22" s="505"/>
      <c r="AW22" s="473"/>
      <c r="AX22" s="473"/>
      <c r="AY22" s="500"/>
      <c r="AZ22" s="510"/>
      <c r="BA22" s="504"/>
      <c r="BB22" s="242"/>
      <c r="BC22" s="243"/>
      <c r="BD22" s="243"/>
      <c r="BE22" s="244"/>
      <c r="BF22" s="245"/>
      <c r="BG22" s="246"/>
      <c r="BH22" s="243"/>
      <c r="BI22" s="243"/>
      <c r="BJ22" s="247"/>
    </row>
    <row r="23" spans="2:62" s="239" customFormat="1" ht="12" x14ac:dyDescent="0.25">
      <c r="B23" s="473"/>
      <c r="C23" s="473"/>
      <c r="D23" s="498"/>
      <c r="E23" s="498"/>
      <c r="F23" s="473"/>
      <c r="G23" s="473"/>
      <c r="H23" s="498"/>
      <c r="I23" s="499"/>
      <c r="J23" s="499"/>
      <c r="K23" s="241"/>
      <c r="L23" s="241"/>
      <c r="M23" s="500"/>
      <c r="N23" s="473"/>
      <c r="O23" s="473"/>
      <c r="P23" s="500"/>
      <c r="Q23" s="504"/>
      <c r="R23" s="504"/>
      <c r="S23" s="498"/>
      <c r="T23" s="498"/>
      <c r="U23" s="235"/>
      <c r="V23" s="236">
        <f t="shared" si="50"/>
        <v>0</v>
      </c>
      <c r="W23" s="235"/>
      <c r="X23" s="236">
        <f t="shared" si="51"/>
        <v>0</v>
      </c>
      <c r="Y23" s="235"/>
      <c r="Z23" s="236">
        <f t="shared" si="52"/>
        <v>0</v>
      </c>
      <c r="AA23" s="235"/>
      <c r="AB23" s="236">
        <f t="shared" si="53"/>
        <v>0</v>
      </c>
      <c r="AC23" s="235"/>
      <c r="AD23" s="236">
        <f t="shared" si="54"/>
        <v>0</v>
      </c>
      <c r="AE23" s="235"/>
      <c r="AF23" s="236">
        <f t="shared" si="55"/>
        <v>0</v>
      </c>
      <c r="AG23" s="235"/>
      <c r="AH23" s="236">
        <f t="shared" si="56"/>
        <v>0</v>
      </c>
      <c r="AI23" s="237">
        <f t="shared" si="0"/>
        <v>0</v>
      </c>
      <c r="AJ23" s="237" t="str">
        <f t="shared" ref="AJ23:AJ24" si="60">IF(AI23&gt;=96,"Fuerte",IF(AI23&gt;=86,"Moderado",IF(AI23&gt;=1,"Débil","")))</f>
        <v/>
      </c>
      <c r="AK23" s="238"/>
      <c r="AL23" s="237" t="str">
        <f t="shared" si="57"/>
        <v/>
      </c>
      <c r="AM23" s="237" t="str">
        <f t="shared" si="58"/>
        <v/>
      </c>
      <c r="AN23" s="237" t="str">
        <f>IFERROR(VLOOKUP(AM23,[1]FORMULAS!$B$70:$D$78,3,FALSE),"")</f>
        <v/>
      </c>
      <c r="AO23" s="237" t="str">
        <f t="shared" si="59"/>
        <v/>
      </c>
      <c r="AP23" s="505"/>
      <c r="AQ23" s="505"/>
      <c r="AR23" s="506"/>
      <c r="AS23" s="506"/>
      <c r="AT23" s="505"/>
      <c r="AU23" s="505"/>
      <c r="AV23" s="505"/>
      <c r="AW23" s="473"/>
      <c r="AX23" s="473"/>
      <c r="AY23" s="500"/>
      <c r="AZ23" s="510"/>
      <c r="BA23" s="504"/>
      <c r="BB23" s="242"/>
      <c r="BC23" s="243"/>
      <c r="BD23" s="243"/>
      <c r="BE23" s="244"/>
      <c r="BF23" s="245"/>
      <c r="BG23" s="246"/>
      <c r="BH23" s="243"/>
      <c r="BI23" s="243"/>
      <c r="BJ23" s="247"/>
    </row>
    <row r="24" spans="2:62" s="239" customFormat="1" ht="12" x14ac:dyDescent="0.25">
      <c r="B24" s="473"/>
      <c r="C24" s="473"/>
      <c r="D24" s="498"/>
      <c r="E24" s="498"/>
      <c r="F24" s="473"/>
      <c r="G24" s="473"/>
      <c r="H24" s="498"/>
      <c r="I24" s="499"/>
      <c r="J24" s="499"/>
      <c r="K24" s="241"/>
      <c r="L24" s="241"/>
      <c r="M24" s="500"/>
      <c r="N24" s="473"/>
      <c r="O24" s="473"/>
      <c r="P24" s="500"/>
      <c r="Q24" s="504"/>
      <c r="R24" s="504"/>
      <c r="S24" s="498"/>
      <c r="T24" s="498"/>
      <c r="U24" s="235"/>
      <c r="V24" s="236">
        <f t="shared" si="50"/>
        <v>0</v>
      </c>
      <c r="W24" s="235"/>
      <c r="X24" s="236">
        <f t="shared" si="51"/>
        <v>0</v>
      </c>
      <c r="Y24" s="235"/>
      <c r="Z24" s="236">
        <f t="shared" si="52"/>
        <v>0</v>
      </c>
      <c r="AA24" s="235"/>
      <c r="AB24" s="236">
        <f t="shared" si="53"/>
        <v>0</v>
      </c>
      <c r="AC24" s="235"/>
      <c r="AD24" s="236">
        <f t="shared" si="54"/>
        <v>0</v>
      </c>
      <c r="AE24" s="235"/>
      <c r="AF24" s="236">
        <f t="shared" si="55"/>
        <v>0</v>
      </c>
      <c r="AG24" s="235"/>
      <c r="AH24" s="236">
        <f t="shared" si="56"/>
        <v>0</v>
      </c>
      <c r="AI24" s="237">
        <f t="shared" si="0"/>
        <v>0</v>
      </c>
      <c r="AJ24" s="237" t="str">
        <f t="shared" si="60"/>
        <v/>
      </c>
      <c r="AK24" s="238"/>
      <c r="AL24" s="237" t="str">
        <f t="shared" si="57"/>
        <v/>
      </c>
      <c r="AM24" s="237" t="str">
        <f t="shared" si="58"/>
        <v/>
      </c>
      <c r="AN24" s="237" t="str">
        <f>IFERROR(VLOOKUP(AM24,[1]FORMULAS!$B$70:$D$78,3,FALSE),"")</f>
        <v/>
      </c>
      <c r="AO24" s="237" t="str">
        <f t="shared" si="59"/>
        <v/>
      </c>
      <c r="AP24" s="505"/>
      <c r="AQ24" s="505"/>
      <c r="AR24" s="506"/>
      <c r="AS24" s="506"/>
      <c r="AT24" s="505"/>
      <c r="AU24" s="505"/>
      <c r="AV24" s="505"/>
      <c r="AW24" s="473"/>
      <c r="AX24" s="473"/>
      <c r="AY24" s="500"/>
      <c r="AZ24" s="510"/>
      <c r="BA24" s="504"/>
      <c r="BB24" s="248"/>
      <c r="BC24" s="243"/>
      <c r="BD24" s="243"/>
      <c r="BE24" s="242"/>
      <c r="BF24" s="245"/>
      <c r="BG24" s="246"/>
      <c r="BH24" s="243"/>
      <c r="BI24" s="243"/>
      <c r="BJ24" s="247"/>
    </row>
    <row r="25" spans="2:62" s="239" customFormat="1" ht="12" x14ac:dyDescent="0.25">
      <c r="B25" s="473"/>
      <c r="C25" s="473"/>
      <c r="D25" s="498"/>
      <c r="E25" s="498"/>
      <c r="F25" s="473"/>
      <c r="G25" s="473"/>
      <c r="H25" s="498"/>
      <c r="I25" s="499"/>
      <c r="J25" s="499"/>
      <c r="K25" s="241"/>
      <c r="L25" s="241"/>
      <c r="M25" s="500" t="str">
        <f t="shared" ref="M25" si="61">IF(F25="gestion","impacto",IF(F25="corrupcion","impactocorrupcion",IF(F25="seguridad_de_la_informacion","impacto","")))</f>
        <v/>
      </c>
      <c r="N25" s="473"/>
      <c r="O25" s="473"/>
      <c r="P25" s="500" t="str">
        <f t="shared" ref="P25" si="62">N25&amp;O25</f>
        <v/>
      </c>
      <c r="Q25" s="504" t="str">
        <f>IFERROR(VLOOKUP(P25,[1]FORMULAS!$B$38:$C$62,2,FALSE),"")</f>
        <v/>
      </c>
      <c r="R25" s="504"/>
      <c r="S25" s="498"/>
      <c r="T25" s="498"/>
      <c r="U25" s="235"/>
      <c r="V25" s="236">
        <f>IF(U25="Asignado",15,0)</f>
        <v>0</v>
      </c>
      <c r="W25" s="235"/>
      <c r="X25" s="236">
        <f>IF(W25="Adecuado",15,0)</f>
        <v>0</v>
      </c>
      <c r="Y25" s="235"/>
      <c r="Z25" s="236">
        <f>IF(Y25="Oportuna",15,0)</f>
        <v>0</v>
      </c>
      <c r="AA25" s="235"/>
      <c r="AB25" s="236">
        <f>IF(AA25="Prevenir",15,IF(AA25="Detectar",10,0))</f>
        <v>0</v>
      </c>
      <c r="AC25" s="235"/>
      <c r="AD25" s="236">
        <f>IF(AC25="Confiable",15,0)</f>
        <v>0</v>
      </c>
      <c r="AE25" s="235"/>
      <c r="AF25" s="236">
        <f>IF(AE25="Se investigan y resuelven oportunamente",15,0)</f>
        <v>0</v>
      </c>
      <c r="AG25" s="235"/>
      <c r="AH25" s="236">
        <f>IF(AG25="Completa",10,IF(AG25="incompleta",5,0))</f>
        <v>0</v>
      </c>
      <c r="AI25" s="237">
        <f t="shared" si="0"/>
        <v>0</v>
      </c>
      <c r="AJ25" s="237" t="str">
        <f>IF(AI25&gt;=96,"Fuerte",IF(AI25&gt;=86,"Moderado",IF(AI25&gt;=1,"Débil","")))</f>
        <v/>
      </c>
      <c r="AK25" s="238"/>
      <c r="AL25" s="237" t="str">
        <f>IF(AK25="Siempre se ejecuta","Fuerte",IF(AK25="Algunas veces","Moderado",IF(AK25="no se ejecuta","Débil","")))</f>
        <v/>
      </c>
      <c r="AM25" s="237" t="str">
        <f>AJ25&amp;AL25</f>
        <v/>
      </c>
      <c r="AN25" s="237" t="str">
        <f>IFERROR(VLOOKUP(AM25,[1]FORMULAS!$B$70:$D$78,3,FALSE),"")</f>
        <v/>
      </c>
      <c r="AO25" s="237" t="str">
        <f>IF(AN25="fuerte",100,IF(AN25="Moderado",50,IF(AN25="débil",0,"")))</f>
        <v/>
      </c>
      <c r="AP25" s="505">
        <f>IFERROR(AVERAGE(AO25:AO28),0)</f>
        <v>0</v>
      </c>
      <c r="AQ25" s="505" t="str">
        <f>IF(AP25&gt;=100,"Fuerte",IF(AP25&gt;=50,"Moderado",IF(AP25&gt;=1,"Débil","")))</f>
        <v/>
      </c>
      <c r="AR25" s="506"/>
      <c r="AS25" s="506"/>
      <c r="AT25" s="505" t="str">
        <f>+AQ25&amp;AR25&amp;AS25</f>
        <v/>
      </c>
      <c r="AU25" s="505">
        <f>IFERROR(VLOOKUP(AT25,[1]FORMULAS!$B$95:$D$102,2,FALSE),0)</f>
        <v>0</v>
      </c>
      <c r="AV25" s="505">
        <f>IFERROR(VLOOKUP(AT25,[1]FORMULAS!$B$95:$D$102,3,FALSE),0)</f>
        <v>0</v>
      </c>
      <c r="AW25" s="473"/>
      <c r="AX25" s="473"/>
      <c r="AY25" s="500" t="str">
        <f>AW25&amp;AX25</f>
        <v/>
      </c>
      <c r="AZ25" s="510" t="str">
        <f>IFERROR(VLOOKUP(AY25,[1]FORMULAS!$B$38:$C$62,2,FALSE),"")</f>
        <v/>
      </c>
      <c r="BA25" s="504"/>
      <c r="BB25" s="242"/>
      <c r="BC25" s="243"/>
      <c r="BD25" s="243"/>
      <c r="BE25" s="244"/>
      <c r="BF25" s="245"/>
      <c r="BG25" s="246"/>
      <c r="BH25" s="243"/>
      <c r="BI25" s="243"/>
      <c r="BJ25" s="247"/>
    </row>
    <row r="26" spans="2:62" s="239" customFormat="1" ht="12" x14ac:dyDescent="0.25">
      <c r="B26" s="473"/>
      <c r="C26" s="473"/>
      <c r="D26" s="498"/>
      <c r="E26" s="498"/>
      <c r="F26" s="473"/>
      <c r="G26" s="473"/>
      <c r="H26" s="498"/>
      <c r="I26" s="499"/>
      <c r="J26" s="499"/>
      <c r="K26" s="241"/>
      <c r="L26" s="241"/>
      <c r="M26" s="500"/>
      <c r="N26" s="473"/>
      <c r="O26" s="473"/>
      <c r="P26" s="500"/>
      <c r="Q26" s="504"/>
      <c r="R26" s="504"/>
      <c r="S26" s="498"/>
      <c r="T26" s="498"/>
      <c r="U26" s="235"/>
      <c r="V26" s="236">
        <f t="shared" ref="V26:V28" si="63">IF(U26="Asignado",15,0)</f>
        <v>0</v>
      </c>
      <c r="W26" s="235"/>
      <c r="X26" s="236">
        <f t="shared" ref="X26:X28" si="64">IF(W26="Adecuado",15,0)</f>
        <v>0</v>
      </c>
      <c r="Y26" s="235"/>
      <c r="Z26" s="236">
        <f t="shared" ref="Z26:Z28" si="65">IF(Y26="Oportuna",15,0)</f>
        <v>0</v>
      </c>
      <c r="AA26" s="235"/>
      <c r="AB26" s="236">
        <f t="shared" ref="AB26:AB28" si="66">IF(AA26="Prevenir",15,IF(AA26="Detectar",10,0))</f>
        <v>0</v>
      </c>
      <c r="AC26" s="235"/>
      <c r="AD26" s="236">
        <f t="shared" ref="AD26:AD28" si="67">IF(AC26="Confiable",15,0)</f>
        <v>0</v>
      </c>
      <c r="AE26" s="235"/>
      <c r="AF26" s="236">
        <f t="shared" ref="AF26:AF28" si="68">IF(AE26="Se investigan y resuelven oportunamente",15,0)</f>
        <v>0</v>
      </c>
      <c r="AG26" s="235"/>
      <c r="AH26" s="236">
        <f t="shared" ref="AH26:AH28" si="69">IF(AG26="Completa",10,IF(AG26="incompleta",5,0))</f>
        <v>0</v>
      </c>
      <c r="AI26" s="237">
        <f t="shared" si="0"/>
        <v>0</v>
      </c>
      <c r="AJ26" s="237" t="str">
        <f>IF(AI26&gt;=96,"Fuerte",IF(AI26&gt;=86,"Moderado",IF(AI26&gt;=1,"Débil","")))</f>
        <v/>
      </c>
      <c r="AK26" s="238"/>
      <c r="AL26" s="237" t="str">
        <f t="shared" ref="AL26:AL28" si="70">IF(AK26="Siempre se ejecuta","Fuerte",IF(AK26="Algunas veces","Moderado",IF(AK26="no se ejecuta","Débil","")))</f>
        <v/>
      </c>
      <c r="AM26" s="237" t="str">
        <f t="shared" ref="AM26:AM28" si="71">AJ26&amp;AL26</f>
        <v/>
      </c>
      <c r="AN26" s="237" t="str">
        <f>IFERROR(VLOOKUP(AM26,[1]FORMULAS!$B$70:$D$78,3,FALSE),"")</f>
        <v/>
      </c>
      <c r="AO26" s="237" t="str">
        <f t="shared" ref="AO26:AO28" si="72">IF(AN26="fuerte",100,IF(AN26="Moderado",50,IF(AN26="débil",0,"")))</f>
        <v/>
      </c>
      <c r="AP26" s="505"/>
      <c r="AQ26" s="505"/>
      <c r="AR26" s="506"/>
      <c r="AS26" s="506"/>
      <c r="AT26" s="505"/>
      <c r="AU26" s="505"/>
      <c r="AV26" s="505"/>
      <c r="AW26" s="473"/>
      <c r="AX26" s="473"/>
      <c r="AY26" s="500"/>
      <c r="AZ26" s="510"/>
      <c r="BA26" s="504"/>
      <c r="BB26" s="242"/>
      <c r="BC26" s="243"/>
      <c r="BD26" s="243"/>
      <c r="BE26" s="244"/>
      <c r="BF26" s="245"/>
      <c r="BG26" s="246"/>
      <c r="BH26" s="243"/>
      <c r="BI26" s="243"/>
      <c r="BJ26" s="247"/>
    </row>
    <row r="27" spans="2:62" s="239" customFormat="1" ht="12" x14ac:dyDescent="0.25">
      <c r="B27" s="473"/>
      <c r="C27" s="473"/>
      <c r="D27" s="498"/>
      <c r="E27" s="498"/>
      <c r="F27" s="473"/>
      <c r="G27" s="473"/>
      <c r="H27" s="498"/>
      <c r="I27" s="499"/>
      <c r="J27" s="499"/>
      <c r="K27" s="241"/>
      <c r="L27" s="241"/>
      <c r="M27" s="500"/>
      <c r="N27" s="473"/>
      <c r="O27" s="473"/>
      <c r="P27" s="500"/>
      <c r="Q27" s="504"/>
      <c r="R27" s="504"/>
      <c r="S27" s="498"/>
      <c r="T27" s="498"/>
      <c r="U27" s="235"/>
      <c r="V27" s="236">
        <f t="shared" si="63"/>
        <v>0</v>
      </c>
      <c r="W27" s="235"/>
      <c r="X27" s="236">
        <f t="shared" si="64"/>
        <v>0</v>
      </c>
      <c r="Y27" s="235"/>
      <c r="Z27" s="236">
        <f t="shared" si="65"/>
        <v>0</v>
      </c>
      <c r="AA27" s="235"/>
      <c r="AB27" s="236">
        <f t="shared" si="66"/>
        <v>0</v>
      </c>
      <c r="AC27" s="235"/>
      <c r="AD27" s="236">
        <f t="shared" si="67"/>
        <v>0</v>
      </c>
      <c r="AE27" s="235"/>
      <c r="AF27" s="236">
        <f t="shared" si="68"/>
        <v>0</v>
      </c>
      <c r="AG27" s="235"/>
      <c r="AH27" s="236">
        <f t="shared" si="69"/>
        <v>0</v>
      </c>
      <c r="AI27" s="237">
        <f t="shared" si="0"/>
        <v>0</v>
      </c>
      <c r="AJ27" s="237" t="str">
        <f t="shared" ref="AJ27:AJ28" si="73">IF(AI27&gt;=96,"Fuerte",IF(AI27&gt;=86,"Moderado",IF(AI27&gt;=1,"Débil","")))</f>
        <v/>
      </c>
      <c r="AK27" s="238"/>
      <c r="AL27" s="237" t="str">
        <f t="shared" si="70"/>
        <v/>
      </c>
      <c r="AM27" s="237" t="str">
        <f t="shared" si="71"/>
        <v/>
      </c>
      <c r="AN27" s="237" t="str">
        <f>IFERROR(VLOOKUP(AM27,[1]FORMULAS!$B$70:$D$78,3,FALSE),"")</f>
        <v/>
      </c>
      <c r="AO27" s="237" t="str">
        <f t="shared" si="72"/>
        <v/>
      </c>
      <c r="AP27" s="505"/>
      <c r="AQ27" s="505"/>
      <c r="AR27" s="506"/>
      <c r="AS27" s="506"/>
      <c r="AT27" s="505"/>
      <c r="AU27" s="505"/>
      <c r="AV27" s="505"/>
      <c r="AW27" s="473"/>
      <c r="AX27" s="473"/>
      <c r="AY27" s="500"/>
      <c r="AZ27" s="510"/>
      <c r="BA27" s="504"/>
      <c r="BB27" s="242"/>
      <c r="BC27" s="243"/>
      <c r="BD27" s="243"/>
      <c r="BE27" s="244"/>
      <c r="BF27" s="245"/>
      <c r="BG27" s="246"/>
      <c r="BH27" s="243"/>
      <c r="BI27" s="243"/>
      <c r="BJ27" s="247"/>
    </row>
    <row r="28" spans="2:62" s="239" customFormat="1" ht="12" x14ac:dyDescent="0.25">
      <c r="B28" s="473"/>
      <c r="C28" s="473"/>
      <c r="D28" s="498"/>
      <c r="E28" s="498"/>
      <c r="F28" s="473"/>
      <c r="G28" s="473"/>
      <c r="H28" s="498"/>
      <c r="I28" s="499"/>
      <c r="J28" s="499"/>
      <c r="K28" s="241"/>
      <c r="L28" s="241"/>
      <c r="M28" s="500"/>
      <c r="N28" s="473"/>
      <c r="O28" s="473"/>
      <c r="P28" s="500"/>
      <c r="Q28" s="504"/>
      <c r="R28" s="504"/>
      <c r="S28" s="498"/>
      <c r="T28" s="498"/>
      <c r="U28" s="235"/>
      <c r="V28" s="236">
        <f t="shared" si="63"/>
        <v>0</v>
      </c>
      <c r="W28" s="235"/>
      <c r="X28" s="236">
        <f t="shared" si="64"/>
        <v>0</v>
      </c>
      <c r="Y28" s="235"/>
      <c r="Z28" s="236">
        <f t="shared" si="65"/>
        <v>0</v>
      </c>
      <c r="AA28" s="235"/>
      <c r="AB28" s="236">
        <f t="shared" si="66"/>
        <v>0</v>
      </c>
      <c r="AC28" s="235"/>
      <c r="AD28" s="236">
        <f t="shared" si="67"/>
        <v>0</v>
      </c>
      <c r="AE28" s="235"/>
      <c r="AF28" s="236">
        <f t="shared" si="68"/>
        <v>0</v>
      </c>
      <c r="AG28" s="235"/>
      <c r="AH28" s="236">
        <f t="shared" si="69"/>
        <v>0</v>
      </c>
      <c r="AI28" s="237">
        <f t="shared" si="0"/>
        <v>0</v>
      </c>
      <c r="AJ28" s="237" t="str">
        <f t="shared" si="73"/>
        <v/>
      </c>
      <c r="AK28" s="238"/>
      <c r="AL28" s="237" t="str">
        <f t="shared" si="70"/>
        <v/>
      </c>
      <c r="AM28" s="237" t="str">
        <f t="shared" si="71"/>
        <v/>
      </c>
      <c r="AN28" s="237" t="str">
        <f>IFERROR(VLOOKUP(AM28,[1]FORMULAS!$B$70:$D$78,3,FALSE),"")</f>
        <v/>
      </c>
      <c r="AO28" s="237" t="str">
        <f t="shared" si="72"/>
        <v/>
      </c>
      <c r="AP28" s="505"/>
      <c r="AQ28" s="505"/>
      <c r="AR28" s="506"/>
      <c r="AS28" s="506"/>
      <c r="AT28" s="505"/>
      <c r="AU28" s="505"/>
      <c r="AV28" s="505"/>
      <c r="AW28" s="473"/>
      <c r="AX28" s="473"/>
      <c r="AY28" s="500"/>
      <c r="AZ28" s="510"/>
      <c r="BA28" s="504"/>
      <c r="BB28" s="248"/>
      <c r="BC28" s="243"/>
      <c r="BD28" s="243"/>
      <c r="BE28" s="242"/>
      <c r="BF28" s="245"/>
      <c r="BG28" s="246"/>
      <c r="BH28" s="243"/>
      <c r="BI28" s="243"/>
      <c r="BJ28" s="247"/>
    </row>
    <row r="29" spans="2:62" s="239" customFormat="1" ht="12" x14ac:dyDescent="0.25">
      <c r="B29" s="473"/>
      <c r="C29" s="473"/>
      <c r="D29" s="498"/>
      <c r="E29" s="498"/>
      <c r="F29" s="473"/>
      <c r="G29" s="473"/>
      <c r="H29" s="498"/>
      <c r="I29" s="499"/>
      <c r="J29" s="499"/>
      <c r="K29" s="241"/>
      <c r="L29" s="241"/>
      <c r="M29" s="500" t="str">
        <f t="shared" ref="M29" si="74">IF(F29="gestion","impacto",IF(F29="corrupcion","impactocorrupcion",IF(F29="seguridad_de_la_informacion","impacto","")))</f>
        <v/>
      </c>
      <c r="N29" s="473"/>
      <c r="O29" s="473"/>
      <c r="P29" s="500" t="str">
        <f t="shared" ref="P29" si="75">N29&amp;O29</f>
        <v/>
      </c>
      <c r="Q29" s="504" t="str">
        <f>IFERROR(VLOOKUP(P29,[1]FORMULAS!$B$38:$C$62,2,FALSE),"")</f>
        <v/>
      </c>
      <c r="R29" s="504"/>
      <c r="S29" s="498"/>
      <c r="T29" s="498"/>
      <c r="U29" s="235"/>
      <c r="V29" s="236">
        <f>IF(U29="Asignado",15,0)</f>
        <v>0</v>
      </c>
      <c r="W29" s="235"/>
      <c r="X29" s="236">
        <f>IF(W29="Adecuado",15,0)</f>
        <v>0</v>
      </c>
      <c r="Y29" s="235"/>
      <c r="Z29" s="236">
        <f>IF(Y29="Oportuna",15,0)</f>
        <v>0</v>
      </c>
      <c r="AA29" s="235"/>
      <c r="AB29" s="236">
        <f>IF(AA29="Prevenir",15,IF(AA29="Detectar",10,0))</f>
        <v>0</v>
      </c>
      <c r="AC29" s="235"/>
      <c r="AD29" s="236">
        <f>IF(AC29="Confiable",15,0)</f>
        <v>0</v>
      </c>
      <c r="AE29" s="235"/>
      <c r="AF29" s="236">
        <f>IF(AE29="Se investigan y resuelven oportunamente",15,0)</f>
        <v>0</v>
      </c>
      <c r="AG29" s="235"/>
      <c r="AH29" s="236">
        <f>IF(AG29="Completa",10,IF(AG29="incompleta",5,0))</f>
        <v>0</v>
      </c>
      <c r="AI29" s="237">
        <f t="shared" si="0"/>
        <v>0</v>
      </c>
      <c r="AJ29" s="237" t="str">
        <f>IF(AI29&gt;=96,"Fuerte",IF(AI29&gt;=86,"Moderado",IF(AI29&gt;=1,"Débil","")))</f>
        <v/>
      </c>
      <c r="AK29" s="238"/>
      <c r="AL29" s="237" t="str">
        <f>IF(AK29="Siempre se ejecuta","Fuerte",IF(AK29="Algunas veces","Moderado",IF(AK29="no se ejecuta","Débil","")))</f>
        <v/>
      </c>
      <c r="AM29" s="237" t="str">
        <f>AJ29&amp;AL29</f>
        <v/>
      </c>
      <c r="AN29" s="237" t="str">
        <f>IFERROR(VLOOKUP(AM29,[1]FORMULAS!$B$70:$D$78,3,FALSE),"")</f>
        <v/>
      </c>
      <c r="AO29" s="237" t="str">
        <f>IF(AN29="fuerte",100,IF(AN29="Moderado",50,IF(AN29="débil",0,"")))</f>
        <v/>
      </c>
      <c r="AP29" s="505">
        <f>IFERROR(AVERAGE(AO29:AO32),0)</f>
        <v>0</v>
      </c>
      <c r="AQ29" s="505" t="str">
        <f>IF(AP29&gt;=100,"Fuerte",IF(AP29&gt;=50,"Moderado",IF(AP29&gt;=1,"Débil","")))</f>
        <v/>
      </c>
      <c r="AR29" s="506"/>
      <c r="AS29" s="506"/>
      <c r="AT29" s="505" t="str">
        <f>+AQ29&amp;AR29&amp;AS29</f>
        <v/>
      </c>
      <c r="AU29" s="505">
        <f>IFERROR(VLOOKUP(AT29,[1]FORMULAS!$B$95:$D$102,2,FALSE),0)</f>
        <v>0</v>
      </c>
      <c r="AV29" s="505">
        <f>IFERROR(VLOOKUP(AT29,[1]FORMULAS!$B$95:$D$102,3,FALSE),0)</f>
        <v>0</v>
      </c>
      <c r="AW29" s="473"/>
      <c r="AX29" s="473"/>
      <c r="AY29" s="500" t="str">
        <f>AW29&amp;AX29</f>
        <v/>
      </c>
      <c r="AZ29" s="510" t="str">
        <f>IFERROR(VLOOKUP(AY29,[1]FORMULAS!$B$38:$C$62,2,FALSE),"")</f>
        <v/>
      </c>
      <c r="BA29" s="504"/>
      <c r="BB29" s="242"/>
      <c r="BC29" s="243"/>
      <c r="BD29" s="243"/>
      <c r="BE29" s="244"/>
      <c r="BF29" s="245"/>
      <c r="BG29" s="246"/>
      <c r="BH29" s="243"/>
      <c r="BI29" s="243"/>
      <c r="BJ29" s="247"/>
    </row>
    <row r="30" spans="2:62" s="239" customFormat="1" ht="12" x14ac:dyDescent="0.25">
      <c r="B30" s="473"/>
      <c r="C30" s="473"/>
      <c r="D30" s="498"/>
      <c r="E30" s="498"/>
      <c r="F30" s="473"/>
      <c r="G30" s="473"/>
      <c r="H30" s="498"/>
      <c r="I30" s="499"/>
      <c r="J30" s="499"/>
      <c r="K30" s="241"/>
      <c r="L30" s="241"/>
      <c r="M30" s="500"/>
      <c r="N30" s="473"/>
      <c r="O30" s="473"/>
      <c r="P30" s="500"/>
      <c r="Q30" s="504"/>
      <c r="R30" s="504"/>
      <c r="S30" s="498"/>
      <c r="T30" s="498"/>
      <c r="U30" s="235"/>
      <c r="V30" s="236">
        <f t="shared" ref="V30:V32" si="76">IF(U30="Asignado",15,0)</f>
        <v>0</v>
      </c>
      <c r="W30" s="235"/>
      <c r="X30" s="236">
        <f t="shared" ref="X30:X32" si="77">IF(W30="Adecuado",15,0)</f>
        <v>0</v>
      </c>
      <c r="Y30" s="235"/>
      <c r="Z30" s="236">
        <f t="shared" ref="Z30:Z32" si="78">IF(Y30="Oportuna",15,0)</f>
        <v>0</v>
      </c>
      <c r="AA30" s="235"/>
      <c r="AB30" s="236">
        <f t="shared" ref="AB30:AB32" si="79">IF(AA30="Prevenir",15,IF(AA30="Detectar",10,0))</f>
        <v>0</v>
      </c>
      <c r="AC30" s="235"/>
      <c r="AD30" s="236">
        <f t="shared" ref="AD30:AD32" si="80">IF(AC30="Confiable",15,0)</f>
        <v>0</v>
      </c>
      <c r="AE30" s="235"/>
      <c r="AF30" s="236">
        <f t="shared" ref="AF30:AF32" si="81">IF(AE30="Se investigan y resuelven oportunamente",15,0)</f>
        <v>0</v>
      </c>
      <c r="AG30" s="235"/>
      <c r="AH30" s="236">
        <f t="shared" ref="AH30:AH32" si="82">IF(AG30="Completa",10,IF(AG30="incompleta",5,0))</f>
        <v>0</v>
      </c>
      <c r="AI30" s="237">
        <f t="shared" si="0"/>
        <v>0</v>
      </c>
      <c r="AJ30" s="237" t="str">
        <f>IF(AI30&gt;=96,"Fuerte",IF(AI30&gt;=86,"Moderado",IF(AI30&gt;=1,"Débil","")))</f>
        <v/>
      </c>
      <c r="AK30" s="238"/>
      <c r="AL30" s="237" t="str">
        <f t="shared" ref="AL30:AL32" si="83">IF(AK30="Siempre se ejecuta","Fuerte",IF(AK30="Algunas veces","Moderado",IF(AK30="no se ejecuta","Débil","")))</f>
        <v/>
      </c>
      <c r="AM30" s="237" t="str">
        <f t="shared" ref="AM30:AM32" si="84">AJ30&amp;AL30</f>
        <v/>
      </c>
      <c r="AN30" s="237" t="str">
        <f>IFERROR(VLOOKUP(AM30,[1]FORMULAS!$B$70:$D$78,3,FALSE),"")</f>
        <v/>
      </c>
      <c r="AO30" s="237" t="str">
        <f t="shared" ref="AO30:AO32" si="85">IF(AN30="fuerte",100,IF(AN30="Moderado",50,IF(AN30="débil",0,"")))</f>
        <v/>
      </c>
      <c r="AP30" s="505"/>
      <c r="AQ30" s="505"/>
      <c r="AR30" s="506"/>
      <c r="AS30" s="506"/>
      <c r="AT30" s="505"/>
      <c r="AU30" s="505"/>
      <c r="AV30" s="505"/>
      <c r="AW30" s="473"/>
      <c r="AX30" s="473"/>
      <c r="AY30" s="500"/>
      <c r="AZ30" s="510"/>
      <c r="BA30" s="504"/>
      <c r="BB30" s="242"/>
      <c r="BC30" s="243"/>
      <c r="BD30" s="243"/>
      <c r="BE30" s="244"/>
      <c r="BF30" s="245"/>
      <c r="BG30" s="246"/>
      <c r="BH30" s="243"/>
      <c r="BI30" s="243"/>
      <c r="BJ30" s="247"/>
    </row>
    <row r="31" spans="2:62" s="239" customFormat="1" ht="12" x14ac:dyDescent="0.25">
      <c r="B31" s="473"/>
      <c r="C31" s="473"/>
      <c r="D31" s="498"/>
      <c r="E31" s="498"/>
      <c r="F31" s="473"/>
      <c r="G31" s="473"/>
      <c r="H31" s="498"/>
      <c r="I31" s="499"/>
      <c r="J31" s="499"/>
      <c r="K31" s="241"/>
      <c r="L31" s="241"/>
      <c r="M31" s="500"/>
      <c r="N31" s="473"/>
      <c r="O31" s="473"/>
      <c r="P31" s="500"/>
      <c r="Q31" s="504"/>
      <c r="R31" s="504"/>
      <c r="S31" s="498"/>
      <c r="T31" s="498"/>
      <c r="U31" s="235"/>
      <c r="V31" s="236">
        <f t="shared" si="76"/>
        <v>0</v>
      </c>
      <c r="W31" s="235"/>
      <c r="X31" s="236">
        <f t="shared" si="77"/>
        <v>0</v>
      </c>
      <c r="Y31" s="235"/>
      <c r="Z31" s="236">
        <f t="shared" si="78"/>
        <v>0</v>
      </c>
      <c r="AA31" s="235"/>
      <c r="AB31" s="236">
        <f t="shared" si="79"/>
        <v>0</v>
      </c>
      <c r="AC31" s="235"/>
      <c r="AD31" s="236">
        <f t="shared" si="80"/>
        <v>0</v>
      </c>
      <c r="AE31" s="235"/>
      <c r="AF31" s="236">
        <f t="shared" si="81"/>
        <v>0</v>
      </c>
      <c r="AG31" s="235"/>
      <c r="AH31" s="236">
        <f t="shared" si="82"/>
        <v>0</v>
      </c>
      <c r="AI31" s="237">
        <f t="shared" si="0"/>
        <v>0</v>
      </c>
      <c r="AJ31" s="237" t="str">
        <f t="shared" ref="AJ31:AJ32" si="86">IF(AI31&gt;=96,"Fuerte",IF(AI31&gt;=86,"Moderado",IF(AI31&gt;=1,"Débil","")))</f>
        <v/>
      </c>
      <c r="AK31" s="238"/>
      <c r="AL31" s="237" t="str">
        <f t="shared" si="83"/>
        <v/>
      </c>
      <c r="AM31" s="237" t="str">
        <f t="shared" si="84"/>
        <v/>
      </c>
      <c r="AN31" s="237" t="str">
        <f>IFERROR(VLOOKUP(AM31,[1]FORMULAS!$B$70:$D$78,3,FALSE),"")</f>
        <v/>
      </c>
      <c r="AO31" s="237" t="str">
        <f t="shared" si="85"/>
        <v/>
      </c>
      <c r="AP31" s="505"/>
      <c r="AQ31" s="505"/>
      <c r="AR31" s="506"/>
      <c r="AS31" s="506"/>
      <c r="AT31" s="505"/>
      <c r="AU31" s="505"/>
      <c r="AV31" s="505"/>
      <c r="AW31" s="473"/>
      <c r="AX31" s="473"/>
      <c r="AY31" s="500"/>
      <c r="AZ31" s="510"/>
      <c r="BA31" s="504"/>
      <c r="BB31" s="242"/>
      <c r="BC31" s="243"/>
      <c r="BD31" s="243"/>
      <c r="BE31" s="244"/>
      <c r="BF31" s="245"/>
      <c r="BG31" s="246"/>
      <c r="BH31" s="243"/>
      <c r="BI31" s="243"/>
      <c r="BJ31" s="247"/>
    </row>
    <row r="32" spans="2:62" s="239" customFormat="1" ht="12" x14ac:dyDescent="0.25">
      <c r="B32" s="473"/>
      <c r="C32" s="473"/>
      <c r="D32" s="498"/>
      <c r="E32" s="498"/>
      <c r="F32" s="473"/>
      <c r="G32" s="473"/>
      <c r="H32" s="498"/>
      <c r="I32" s="499"/>
      <c r="J32" s="499"/>
      <c r="K32" s="241"/>
      <c r="L32" s="241"/>
      <c r="M32" s="500"/>
      <c r="N32" s="473"/>
      <c r="O32" s="473"/>
      <c r="P32" s="500"/>
      <c r="Q32" s="504"/>
      <c r="R32" s="504"/>
      <c r="S32" s="498"/>
      <c r="T32" s="498"/>
      <c r="U32" s="235"/>
      <c r="V32" s="236">
        <f t="shared" si="76"/>
        <v>0</v>
      </c>
      <c r="W32" s="235"/>
      <c r="X32" s="236">
        <f t="shared" si="77"/>
        <v>0</v>
      </c>
      <c r="Y32" s="235"/>
      <c r="Z32" s="236">
        <f t="shared" si="78"/>
        <v>0</v>
      </c>
      <c r="AA32" s="235"/>
      <c r="AB32" s="236">
        <f t="shared" si="79"/>
        <v>0</v>
      </c>
      <c r="AC32" s="235"/>
      <c r="AD32" s="236">
        <f t="shared" si="80"/>
        <v>0</v>
      </c>
      <c r="AE32" s="235"/>
      <c r="AF32" s="236">
        <f t="shared" si="81"/>
        <v>0</v>
      </c>
      <c r="AG32" s="235"/>
      <c r="AH32" s="236">
        <f t="shared" si="82"/>
        <v>0</v>
      </c>
      <c r="AI32" s="237">
        <f t="shared" si="0"/>
        <v>0</v>
      </c>
      <c r="AJ32" s="237" t="str">
        <f t="shared" si="86"/>
        <v/>
      </c>
      <c r="AK32" s="238"/>
      <c r="AL32" s="237" t="str">
        <f t="shared" si="83"/>
        <v/>
      </c>
      <c r="AM32" s="237" t="str">
        <f t="shared" si="84"/>
        <v/>
      </c>
      <c r="AN32" s="237" t="str">
        <f>IFERROR(VLOOKUP(AM32,[1]FORMULAS!$B$70:$D$78,3,FALSE),"")</f>
        <v/>
      </c>
      <c r="AO32" s="237" t="str">
        <f t="shared" si="85"/>
        <v/>
      </c>
      <c r="AP32" s="505"/>
      <c r="AQ32" s="505"/>
      <c r="AR32" s="506"/>
      <c r="AS32" s="506"/>
      <c r="AT32" s="505"/>
      <c r="AU32" s="505"/>
      <c r="AV32" s="505"/>
      <c r="AW32" s="473"/>
      <c r="AX32" s="473"/>
      <c r="AY32" s="500"/>
      <c r="AZ32" s="510"/>
      <c r="BA32" s="504"/>
      <c r="BB32" s="248"/>
      <c r="BC32" s="243"/>
      <c r="BD32" s="243"/>
      <c r="BE32" s="242"/>
      <c r="BF32" s="245"/>
      <c r="BG32" s="246"/>
      <c r="BH32" s="243"/>
      <c r="BI32" s="243"/>
      <c r="BJ32" s="247"/>
    </row>
    <row r="33" spans="2:62" s="239" customFormat="1" ht="12" x14ac:dyDescent="0.25">
      <c r="B33" s="473"/>
      <c r="C33" s="473"/>
      <c r="D33" s="498"/>
      <c r="E33" s="498"/>
      <c r="F33" s="473"/>
      <c r="G33" s="473"/>
      <c r="H33" s="498"/>
      <c r="I33" s="499"/>
      <c r="J33" s="499"/>
      <c r="K33" s="241"/>
      <c r="L33" s="241"/>
      <c r="M33" s="500" t="str">
        <f t="shared" ref="M33" si="87">IF(F33="gestion","impacto",IF(F33="corrupcion","impactocorrupcion",IF(F33="seguridad_de_la_informacion","impacto","")))</f>
        <v/>
      </c>
      <c r="N33" s="473"/>
      <c r="O33" s="473"/>
      <c r="P33" s="500" t="str">
        <f t="shared" ref="P33" si="88">N33&amp;O33</f>
        <v/>
      </c>
      <c r="Q33" s="504" t="str">
        <f>IFERROR(VLOOKUP(P33,[1]FORMULAS!$B$38:$C$62,2,FALSE),"")</f>
        <v/>
      </c>
      <c r="R33" s="504"/>
      <c r="S33" s="498"/>
      <c r="T33" s="498"/>
      <c r="U33" s="235"/>
      <c r="V33" s="236">
        <f>IF(U33="Asignado",15,0)</f>
        <v>0</v>
      </c>
      <c r="W33" s="235"/>
      <c r="X33" s="236">
        <f>IF(W33="Adecuado",15,0)</f>
        <v>0</v>
      </c>
      <c r="Y33" s="235"/>
      <c r="Z33" s="236">
        <f>IF(Y33="Oportuna",15,0)</f>
        <v>0</v>
      </c>
      <c r="AA33" s="235"/>
      <c r="AB33" s="236">
        <f>IF(AA33="Prevenir",15,IF(AA33="Detectar",10,0))</f>
        <v>0</v>
      </c>
      <c r="AC33" s="235"/>
      <c r="AD33" s="236">
        <f>IF(AC33="Confiable",15,0)</f>
        <v>0</v>
      </c>
      <c r="AE33" s="235"/>
      <c r="AF33" s="236">
        <f>IF(AE33="Se investigan y resuelven oportunamente",15,0)</f>
        <v>0</v>
      </c>
      <c r="AG33" s="235"/>
      <c r="AH33" s="236">
        <f>IF(AG33="Completa",10,IF(AG33="incompleta",5,0))</f>
        <v>0</v>
      </c>
      <c r="AI33" s="237">
        <f t="shared" si="0"/>
        <v>0</v>
      </c>
      <c r="AJ33" s="237" t="str">
        <f>IF(AI33&gt;=96,"Fuerte",IF(AI33&gt;=86,"Moderado",IF(AI33&gt;=1,"Débil","")))</f>
        <v/>
      </c>
      <c r="AK33" s="238"/>
      <c r="AL33" s="237" t="str">
        <f>IF(AK33="Siempre se ejecuta","Fuerte",IF(AK33="Algunas veces","Moderado",IF(AK33="no se ejecuta","Débil","")))</f>
        <v/>
      </c>
      <c r="AM33" s="237" t="str">
        <f>AJ33&amp;AL33</f>
        <v/>
      </c>
      <c r="AN33" s="237" t="str">
        <f>IFERROR(VLOOKUP(AM33,[1]FORMULAS!$B$70:$D$78,3,FALSE),"")</f>
        <v/>
      </c>
      <c r="AO33" s="237" t="str">
        <f>IF(AN33="fuerte",100,IF(AN33="Moderado",50,IF(AN33="débil",0,"")))</f>
        <v/>
      </c>
      <c r="AP33" s="505">
        <f>IFERROR(AVERAGE(AO33:AO36),0)</f>
        <v>0</v>
      </c>
      <c r="AQ33" s="505" t="str">
        <f>IF(AP33&gt;=100,"Fuerte",IF(AP33&gt;=50,"Moderado",IF(AP33&gt;=1,"Débil","")))</f>
        <v/>
      </c>
      <c r="AR33" s="506"/>
      <c r="AS33" s="506"/>
      <c r="AT33" s="505" t="str">
        <f>+AQ33&amp;AR33&amp;AS33</f>
        <v/>
      </c>
      <c r="AU33" s="505">
        <f>IFERROR(VLOOKUP(AT33,[1]FORMULAS!$B$95:$D$102,2,FALSE),0)</f>
        <v>0</v>
      </c>
      <c r="AV33" s="505">
        <f>IFERROR(VLOOKUP(AT33,[1]FORMULAS!$B$95:$D$102,3,FALSE),0)</f>
        <v>0</v>
      </c>
      <c r="AW33" s="473"/>
      <c r="AX33" s="473"/>
      <c r="AY33" s="500" t="str">
        <f>AW33&amp;AX33</f>
        <v/>
      </c>
      <c r="AZ33" s="510" t="str">
        <f>IFERROR(VLOOKUP(AY33,[1]FORMULAS!$B$38:$C$62,2,FALSE),"")</f>
        <v/>
      </c>
      <c r="BA33" s="504"/>
      <c r="BB33" s="242"/>
      <c r="BC33" s="243"/>
      <c r="BD33" s="243"/>
      <c r="BE33" s="244"/>
      <c r="BF33" s="245"/>
      <c r="BG33" s="246"/>
      <c r="BH33" s="243"/>
      <c r="BI33" s="243"/>
      <c r="BJ33" s="247"/>
    </row>
    <row r="34" spans="2:62" s="239" customFormat="1" ht="12" x14ac:dyDescent="0.25">
      <c r="B34" s="473"/>
      <c r="C34" s="473"/>
      <c r="D34" s="498"/>
      <c r="E34" s="498"/>
      <c r="F34" s="473"/>
      <c r="G34" s="473"/>
      <c r="H34" s="498"/>
      <c r="I34" s="499"/>
      <c r="J34" s="499"/>
      <c r="K34" s="241"/>
      <c r="L34" s="241"/>
      <c r="M34" s="500"/>
      <c r="N34" s="473"/>
      <c r="O34" s="473"/>
      <c r="P34" s="500"/>
      <c r="Q34" s="504"/>
      <c r="R34" s="504"/>
      <c r="S34" s="498"/>
      <c r="T34" s="498"/>
      <c r="U34" s="235"/>
      <c r="V34" s="236">
        <f t="shared" ref="V34:V36" si="89">IF(U34="Asignado",15,0)</f>
        <v>0</v>
      </c>
      <c r="W34" s="235"/>
      <c r="X34" s="236">
        <f t="shared" ref="X34:X36" si="90">IF(W34="Adecuado",15,0)</f>
        <v>0</v>
      </c>
      <c r="Y34" s="235"/>
      <c r="Z34" s="236">
        <f t="shared" ref="Z34:Z36" si="91">IF(Y34="Oportuna",15,0)</f>
        <v>0</v>
      </c>
      <c r="AA34" s="235"/>
      <c r="AB34" s="236">
        <f t="shared" ref="AB34:AB36" si="92">IF(AA34="Prevenir",15,IF(AA34="Detectar",10,0))</f>
        <v>0</v>
      </c>
      <c r="AC34" s="235"/>
      <c r="AD34" s="236">
        <f t="shared" ref="AD34:AD36" si="93">IF(AC34="Confiable",15,0)</f>
        <v>0</v>
      </c>
      <c r="AE34" s="235"/>
      <c r="AF34" s="236">
        <f t="shared" ref="AF34:AF36" si="94">IF(AE34="Se investigan y resuelven oportunamente",15,0)</f>
        <v>0</v>
      </c>
      <c r="AG34" s="235"/>
      <c r="AH34" s="236">
        <f t="shared" ref="AH34:AH36" si="95">IF(AG34="Completa",10,IF(AG34="incompleta",5,0))</f>
        <v>0</v>
      </c>
      <c r="AI34" s="237">
        <f t="shared" si="0"/>
        <v>0</v>
      </c>
      <c r="AJ34" s="237" t="str">
        <f>IF(AI34&gt;=96,"Fuerte",IF(AI34&gt;=86,"Moderado",IF(AI34&gt;=1,"Débil","")))</f>
        <v/>
      </c>
      <c r="AK34" s="238"/>
      <c r="AL34" s="237" t="str">
        <f t="shared" ref="AL34:AL36" si="96">IF(AK34="Siempre se ejecuta","Fuerte",IF(AK34="Algunas veces","Moderado",IF(AK34="no se ejecuta","Débil","")))</f>
        <v/>
      </c>
      <c r="AM34" s="237" t="str">
        <f t="shared" ref="AM34:AM36" si="97">AJ34&amp;AL34</f>
        <v/>
      </c>
      <c r="AN34" s="237" t="str">
        <f>IFERROR(VLOOKUP(AM34,[1]FORMULAS!$B$70:$D$78,3,FALSE),"")</f>
        <v/>
      </c>
      <c r="AO34" s="237" t="str">
        <f t="shared" ref="AO34:AO36" si="98">IF(AN34="fuerte",100,IF(AN34="Moderado",50,IF(AN34="débil",0,"")))</f>
        <v/>
      </c>
      <c r="AP34" s="505"/>
      <c r="AQ34" s="505"/>
      <c r="AR34" s="506"/>
      <c r="AS34" s="506"/>
      <c r="AT34" s="505"/>
      <c r="AU34" s="505"/>
      <c r="AV34" s="505"/>
      <c r="AW34" s="473"/>
      <c r="AX34" s="473"/>
      <c r="AY34" s="500"/>
      <c r="AZ34" s="510"/>
      <c r="BA34" s="504"/>
      <c r="BB34" s="242"/>
      <c r="BC34" s="243"/>
      <c r="BD34" s="243"/>
      <c r="BE34" s="244"/>
      <c r="BF34" s="245"/>
      <c r="BG34" s="246"/>
      <c r="BH34" s="243"/>
      <c r="BI34" s="243"/>
      <c r="BJ34" s="247"/>
    </row>
    <row r="35" spans="2:62" s="239" customFormat="1" ht="12" x14ac:dyDescent="0.25">
      <c r="B35" s="473"/>
      <c r="C35" s="473"/>
      <c r="D35" s="498"/>
      <c r="E35" s="498"/>
      <c r="F35" s="473"/>
      <c r="G35" s="473"/>
      <c r="H35" s="498"/>
      <c r="I35" s="499"/>
      <c r="J35" s="499"/>
      <c r="K35" s="241"/>
      <c r="L35" s="241"/>
      <c r="M35" s="500"/>
      <c r="N35" s="473"/>
      <c r="O35" s="473"/>
      <c r="P35" s="500"/>
      <c r="Q35" s="504"/>
      <c r="R35" s="504"/>
      <c r="S35" s="498"/>
      <c r="T35" s="498"/>
      <c r="U35" s="235"/>
      <c r="V35" s="236">
        <f t="shared" si="89"/>
        <v>0</v>
      </c>
      <c r="W35" s="235"/>
      <c r="X35" s="236">
        <f t="shared" si="90"/>
        <v>0</v>
      </c>
      <c r="Y35" s="235"/>
      <c r="Z35" s="236">
        <f t="shared" si="91"/>
        <v>0</v>
      </c>
      <c r="AA35" s="235"/>
      <c r="AB35" s="236">
        <f t="shared" si="92"/>
        <v>0</v>
      </c>
      <c r="AC35" s="235"/>
      <c r="AD35" s="236">
        <f t="shared" si="93"/>
        <v>0</v>
      </c>
      <c r="AE35" s="235"/>
      <c r="AF35" s="236">
        <f t="shared" si="94"/>
        <v>0</v>
      </c>
      <c r="AG35" s="235"/>
      <c r="AH35" s="236">
        <f t="shared" si="95"/>
        <v>0</v>
      </c>
      <c r="AI35" s="237">
        <f t="shared" si="0"/>
        <v>0</v>
      </c>
      <c r="AJ35" s="237" t="str">
        <f t="shared" ref="AJ35:AJ36" si="99">IF(AI35&gt;=96,"Fuerte",IF(AI35&gt;=86,"Moderado",IF(AI35&gt;=1,"Débil","")))</f>
        <v/>
      </c>
      <c r="AK35" s="238"/>
      <c r="AL35" s="237" t="str">
        <f t="shared" si="96"/>
        <v/>
      </c>
      <c r="AM35" s="237" t="str">
        <f t="shared" si="97"/>
        <v/>
      </c>
      <c r="AN35" s="237" t="str">
        <f>IFERROR(VLOOKUP(AM35,[1]FORMULAS!$B$70:$D$78,3,FALSE),"")</f>
        <v/>
      </c>
      <c r="AO35" s="237" t="str">
        <f t="shared" si="98"/>
        <v/>
      </c>
      <c r="AP35" s="505"/>
      <c r="AQ35" s="505"/>
      <c r="AR35" s="506"/>
      <c r="AS35" s="506"/>
      <c r="AT35" s="505"/>
      <c r="AU35" s="505"/>
      <c r="AV35" s="505"/>
      <c r="AW35" s="473"/>
      <c r="AX35" s="473"/>
      <c r="AY35" s="500"/>
      <c r="AZ35" s="510"/>
      <c r="BA35" s="504"/>
      <c r="BB35" s="242"/>
      <c r="BC35" s="243"/>
      <c r="BD35" s="243"/>
      <c r="BE35" s="244"/>
      <c r="BF35" s="245"/>
      <c r="BG35" s="246"/>
      <c r="BH35" s="243"/>
      <c r="BI35" s="243"/>
      <c r="BJ35" s="247"/>
    </row>
    <row r="36" spans="2:62" s="239" customFormat="1" ht="12" x14ac:dyDescent="0.25">
      <c r="B36" s="473"/>
      <c r="C36" s="473"/>
      <c r="D36" s="498"/>
      <c r="E36" s="498"/>
      <c r="F36" s="473"/>
      <c r="G36" s="473"/>
      <c r="H36" s="498"/>
      <c r="I36" s="499"/>
      <c r="J36" s="499"/>
      <c r="K36" s="241"/>
      <c r="L36" s="241"/>
      <c r="M36" s="500"/>
      <c r="N36" s="473"/>
      <c r="O36" s="473"/>
      <c r="P36" s="500"/>
      <c r="Q36" s="504"/>
      <c r="R36" s="504"/>
      <c r="S36" s="498"/>
      <c r="T36" s="498"/>
      <c r="U36" s="235"/>
      <c r="V36" s="236">
        <f t="shared" si="89"/>
        <v>0</v>
      </c>
      <c r="W36" s="235"/>
      <c r="X36" s="236">
        <f t="shared" si="90"/>
        <v>0</v>
      </c>
      <c r="Y36" s="235"/>
      <c r="Z36" s="236">
        <f t="shared" si="91"/>
        <v>0</v>
      </c>
      <c r="AA36" s="235"/>
      <c r="AB36" s="236">
        <f t="shared" si="92"/>
        <v>0</v>
      </c>
      <c r="AC36" s="235"/>
      <c r="AD36" s="236">
        <f t="shared" si="93"/>
        <v>0</v>
      </c>
      <c r="AE36" s="235"/>
      <c r="AF36" s="236">
        <f t="shared" si="94"/>
        <v>0</v>
      </c>
      <c r="AG36" s="235"/>
      <c r="AH36" s="236">
        <f t="shared" si="95"/>
        <v>0</v>
      </c>
      <c r="AI36" s="237">
        <f t="shared" si="0"/>
        <v>0</v>
      </c>
      <c r="AJ36" s="237" t="str">
        <f t="shared" si="99"/>
        <v/>
      </c>
      <c r="AK36" s="238"/>
      <c r="AL36" s="237" t="str">
        <f t="shared" si="96"/>
        <v/>
      </c>
      <c r="AM36" s="237" t="str">
        <f t="shared" si="97"/>
        <v/>
      </c>
      <c r="AN36" s="237" t="str">
        <f>IFERROR(VLOOKUP(AM36,[1]FORMULAS!$B$70:$D$78,3,FALSE),"")</f>
        <v/>
      </c>
      <c r="AO36" s="237" t="str">
        <f t="shared" si="98"/>
        <v/>
      </c>
      <c r="AP36" s="505"/>
      <c r="AQ36" s="505"/>
      <c r="AR36" s="506"/>
      <c r="AS36" s="506"/>
      <c r="AT36" s="505"/>
      <c r="AU36" s="505"/>
      <c r="AV36" s="505"/>
      <c r="AW36" s="473"/>
      <c r="AX36" s="473"/>
      <c r="AY36" s="500"/>
      <c r="AZ36" s="510"/>
      <c r="BA36" s="504"/>
      <c r="BB36" s="248"/>
      <c r="BC36" s="243"/>
      <c r="BD36" s="243"/>
      <c r="BE36" s="242"/>
      <c r="BF36" s="249"/>
      <c r="BG36" s="246"/>
      <c r="BH36" s="243"/>
      <c r="BI36" s="243"/>
      <c r="BJ36" s="247"/>
    </row>
    <row r="37" spans="2:62" s="224" customFormat="1" ht="72" customHeight="1" x14ac:dyDescent="0.25">
      <c r="B37" s="250"/>
      <c r="C37" s="250"/>
      <c r="D37" s="251"/>
      <c r="E37" s="251"/>
      <c r="F37" s="250"/>
      <c r="G37" s="250"/>
      <c r="H37" s="251"/>
      <c r="I37" s="251"/>
      <c r="J37" s="251"/>
      <c r="K37" s="250"/>
      <c r="L37" s="250"/>
      <c r="M37" s="250"/>
      <c r="N37" s="250"/>
      <c r="O37" s="250"/>
      <c r="P37" s="250"/>
      <c r="Q37" s="225"/>
      <c r="R37" s="225"/>
      <c r="S37" s="251"/>
      <c r="T37" s="251"/>
      <c r="U37" s="250"/>
      <c r="V37" s="250"/>
      <c r="W37" s="250"/>
      <c r="X37" s="250"/>
      <c r="Y37" s="250"/>
      <c r="Z37" s="250"/>
      <c r="AA37" s="250"/>
      <c r="AB37" s="250"/>
      <c r="AC37" s="250"/>
      <c r="AD37" s="250"/>
      <c r="AE37" s="250"/>
      <c r="AF37" s="250"/>
      <c r="AG37" s="250"/>
      <c r="AH37" s="250"/>
      <c r="AI37" s="252"/>
      <c r="AJ37" s="252"/>
      <c r="AK37" s="252"/>
      <c r="AL37" s="252"/>
      <c r="AM37" s="252"/>
      <c r="AN37" s="252"/>
      <c r="AO37" s="252"/>
      <c r="AP37" s="252"/>
      <c r="AQ37" s="252"/>
      <c r="AR37" s="252"/>
      <c r="AS37" s="252"/>
      <c r="AT37" s="252"/>
      <c r="AU37" s="252"/>
      <c r="AV37" s="252"/>
      <c r="AW37" s="250"/>
      <c r="AX37" s="250"/>
      <c r="AY37" s="225"/>
      <c r="AZ37" s="225"/>
      <c r="BA37" s="225"/>
      <c r="BB37" s="225"/>
      <c r="BC37" s="225"/>
      <c r="BD37" s="225"/>
    </row>
    <row r="38" spans="2:62" s="224" customFormat="1" ht="72" customHeight="1" x14ac:dyDescent="0.25">
      <c r="B38" s="250"/>
      <c r="C38" s="250"/>
      <c r="D38" s="498" t="s">
        <v>75</v>
      </c>
      <c r="E38" s="251"/>
      <c r="F38" s="250"/>
      <c r="G38" s="250"/>
      <c r="H38" s="251"/>
      <c r="I38" s="251"/>
      <c r="J38" s="251"/>
      <c r="K38" s="250"/>
      <c r="L38" s="250"/>
      <c r="M38" s="250"/>
      <c r="N38" s="250"/>
      <c r="O38" s="250"/>
      <c r="P38" s="250"/>
      <c r="Q38" s="225"/>
      <c r="R38" s="225"/>
      <c r="S38" s="251"/>
      <c r="T38" s="251"/>
      <c r="U38" s="250"/>
      <c r="V38" s="250"/>
      <c r="W38" s="250"/>
      <c r="X38" s="250"/>
      <c r="Y38" s="250"/>
      <c r="Z38" s="250"/>
      <c r="AA38" s="250"/>
      <c r="AB38" s="250"/>
      <c r="AC38" s="250"/>
      <c r="AD38" s="250"/>
      <c r="AE38" s="250"/>
      <c r="AF38" s="250"/>
      <c r="AG38" s="250"/>
      <c r="AH38" s="250"/>
      <c r="AI38" s="252"/>
      <c r="AJ38" s="252"/>
      <c r="AK38" s="252"/>
      <c r="AL38" s="252"/>
      <c r="AM38" s="252"/>
      <c r="AN38" s="252"/>
      <c r="AO38" s="252"/>
      <c r="AP38" s="252"/>
      <c r="AQ38" s="252"/>
      <c r="AR38" s="252"/>
      <c r="AS38" s="252"/>
      <c r="AT38" s="252"/>
      <c r="AU38" s="252"/>
      <c r="AV38" s="252"/>
      <c r="AW38" s="250"/>
      <c r="AX38" s="250"/>
      <c r="AY38" s="225"/>
      <c r="AZ38" s="225"/>
      <c r="BA38" s="225"/>
      <c r="BB38" s="225"/>
      <c r="BC38" s="225"/>
      <c r="BD38" s="225"/>
    </row>
    <row r="39" spans="2:62" s="224" customFormat="1" ht="72" customHeight="1" x14ac:dyDescent="0.25">
      <c r="D39" s="498"/>
      <c r="E39" s="251"/>
      <c r="F39" s="250"/>
      <c r="G39" s="250"/>
      <c r="H39" s="251"/>
      <c r="I39" s="251"/>
      <c r="J39" s="251"/>
      <c r="K39" s="250"/>
      <c r="L39" s="250"/>
      <c r="M39" s="250"/>
      <c r="N39" s="250"/>
      <c r="O39" s="250"/>
      <c r="P39" s="250"/>
      <c r="Q39" s="225"/>
      <c r="R39" s="225"/>
      <c r="S39" s="251"/>
      <c r="T39" s="251"/>
      <c r="U39" s="250"/>
      <c r="V39" s="250"/>
      <c r="W39" s="250"/>
      <c r="X39" s="250"/>
      <c r="Y39" s="250"/>
      <c r="Z39" s="250"/>
      <c r="AA39" s="250"/>
      <c r="AB39" s="250"/>
      <c r="AC39" s="250"/>
      <c r="AD39" s="250"/>
      <c r="AE39" s="250"/>
      <c r="AF39" s="250"/>
      <c r="AG39" s="250"/>
      <c r="AH39" s="250"/>
      <c r="AI39" s="252"/>
      <c r="AJ39" s="252"/>
      <c r="AK39" s="252"/>
      <c r="AL39" s="252"/>
      <c r="AM39" s="252"/>
      <c r="AN39" s="252"/>
      <c r="AO39" s="252"/>
      <c r="AP39" s="252"/>
      <c r="AQ39" s="252"/>
      <c r="AR39" s="252"/>
      <c r="AS39" s="252"/>
      <c r="AT39" s="252"/>
      <c r="AU39" s="252"/>
      <c r="AV39" s="252"/>
      <c r="AW39" s="250"/>
      <c r="AX39" s="250"/>
      <c r="AY39" s="225"/>
      <c r="AZ39" s="225"/>
      <c r="BA39" s="225"/>
      <c r="BB39" s="225"/>
      <c r="BC39" s="225"/>
      <c r="BD39" s="225"/>
    </row>
    <row r="40" spans="2:62" s="224" customFormat="1" ht="72" customHeight="1" x14ac:dyDescent="0.25">
      <c r="D40" s="251"/>
      <c r="E40" s="251"/>
      <c r="F40" s="250"/>
      <c r="G40" s="250"/>
      <c r="H40" s="251"/>
      <c r="I40" s="251"/>
      <c r="J40" s="251"/>
      <c r="K40" s="250"/>
      <c r="L40" s="250"/>
      <c r="M40" s="250"/>
      <c r="N40" s="250"/>
      <c r="O40" s="250"/>
      <c r="P40" s="250"/>
      <c r="Q40" s="225"/>
      <c r="R40" s="225"/>
      <c r="S40" s="251"/>
      <c r="T40" s="251"/>
      <c r="U40" s="250"/>
      <c r="V40" s="250"/>
      <c r="W40" s="250"/>
      <c r="X40" s="250"/>
      <c r="Y40" s="250"/>
      <c r="Z40" s="250"/>
      <c r="AA40" s="250"/>
      <c r="AB40" s="250"/>
      <c r="AC40" s="250"/>
      <c r="AD40" s="250"/>
      <c r="AE40" s="250"/>
      <c r="AF40" s="250"/>
      <c r="AG40" s="250"/>
      <c r="AH40" s="250"/>
      <c r="AI40" s="252"/>
      <c r="AJ40" s="252"/>
      <c r="AK40" s="252"/>
      <c r="AM40" s="252"/>
      <c r="AP40" s="252"/>
      <c r="AQ40" s="252"/>
      <c r="AR40" s="252"/>
      <c r="AS40" s="252"/>
      <c r="AT40" s="252"/>
      <c r="AU40" s="252"/>
      <c r="AV40" s="252"/>
      <c r="AW40" s="250"/>
      <c r="AX40" s="250"/>
      <c r="AY40" s="225"/>
      <c r="AZ40" s="225"/>
      <c r="BA40" s="225"/>
      <c r="BB40" s="225"/>
      <c r="BC40" s="225"/>
      <c r="BD40" s="225"/>
    </row>
    <row r="41" spans="2:62" x14ac:dyDescent="0.25">
      <c r="AR41" s="252"/>
    </row>
    <row r="42" spans="2:62" x14ac:dyDescent="0.25">
      <c r="E42" s="253"/>
      <c r="H42" s="253"/>
      <c r="I42" s="253"/>
      <c r="J42" s="253"/>
      <c r="AR42" s="252"/>
    </row>
    <row r="43" spans="2:62" x14ac:dyDescent="0.25">
      <c r="E43" s="253"/>
      <c r="H43" s="253"/>
      <c r="I43" s="253"/>
      <c r="J43" s="253"/>
    </row>
    <row r="44" spans="2:62" x14ac:dyDescent="0.25">
      <c r="E44" s="253"/>
      <c r="H44" s="253"/>
      <c r="I44" s="253"/>
      <c r="J44" s="253"/>
    </row>
    <row r="45" spans="2:62" x14ac:dyDescent="0.25">
      <c r="E45" s="253"/>
      <c r="H45" s="253"/>
      <c r="I45" s="253"/>
      <c r="J45" s="253"/>
    </row>
    <row r="46" spans="2:62" x14ac:dyDescent="0.25">
      <c r="E46" s="253"/>
      <c r="H46" s="253"/>
      <c r="I46" s="253"/>
      <c r="J46" s="253"/>
    </row>
    <row r="47" spans="2:62" x14ac:dyDescent="0.25">
      <c r="E47" s="253"/>
      <c r="H47" s="253"/>
      <c r="I47" s="253"/>
      <c r="J47" s="253"/>
    </row>
    <row r="48" spans="2:62" x14ac:dyDescent="0.25">
      <c r="E48" s="253"/>
      <c r="H48" s="253"/>
      <c r="I48" s="253"/>
      <c r="J48" s="253"/>
    </row>
    <row r="49" spans="5:10" x14ac:dyDescent="0.25">
      <c r="E49" s="253"/>
      <c r="H49" s="253"/>
      <c r="I49" s="253"/>
      <c r="J49" s="253"/>
    </row>
    <row r="50" spans="5:10" x14ac:dyDescent="0.25">
      <c r="E50" s="253"/>
      <c r="H50" s="253"/>
      <c r="I50" s="253"/>
      <c r="J50" s="253"/>
    </row>
    <row r="51" spans="5:10" x14ac:dyDescent="0.25">
      <c r="E51" s="253"/>
      <c r="H51" s="253"/>
      <c r="I51" s="253"/>
      <c r="J51" s="253"/>
    </row>
    <row r="52" spans="5:10" x14ac:dyDescent="0.25">
      <c r="E52" s="253"/>
      <c r="H52" s="253"/>
      <c r="I52" s="253"/>
      <c r="J52" s="253"/>
    </row>
    <row r="53" spans="5:10" x14ac:dyDescent="0.25">
      <c r="E53" s="253"/>
      <c r="H53" s="253"/>
      <c r="I53" s="253"/>
      <c r="J53" s="253"/>
    </row>
    <row r="54" spans="5:10" x14ac:dyDescent="0.25">
      <c r="E54" s="253"/>
      <c r="H54" s="253"/>
      <c r="I54" s="253"/>
      <c r="J54" s="253"/>
    </row>
    <row r="55" spans="5:10" x14ac:dyDescent="0.25">
      <c r="E55" s="253"/>
      <c r="H55" s="253"/>
      <c r="I55" s="253"/>
      <c r="J55" s="253"/>
    </row>
    <row r="56" spans="5:10" x14ac:dyDescent="0.25">
      <c r="E56" s="253"/>
      <c r="H56" s="253"/>
      <c r="I56" s="253"/>
      <c r="J56" s="253"/>
    </row>
    <row r="57" spans="5:10" x14ac:dyDescent="0.25">
      <c r="E57" s="253"/>
      <c r="H57" s="253"/>
      <c r="I57" s="253"/>
      <c r="J57" s="253"/>
    </row>
    <row r="58" spans="5:10" x14ac:dyDescent="0.25">
      <c r="E58" s="253"/>
      <c r="H58" s="253"/>
      <c r="I58" s="253"/>
      <c r="J58" s="253"/>
    </row>
    <row r="59" spans="5:10" x14ac:dyDescent="0.25">
      <c r="E59" s="253"/>
      <c r="H59" s="253"/>
      <c r="I59" s="253"/>
      <c r="J59" s="253"/>
    </row>
    <row r="60" spans="5:10" x14ac:dyDescent="0.25">
      <c r="E60" s="253"/>
      <c r="H60" s="253"/>
      <c r="I60" s="253"/>
      <c r="J60" s="253"/>
    </row>
    <row r="61" spans="5:10" x14ac:dyDescent="0.25">
      <c r="E61" s="253"/>
      <c r="H61" s="253"/>
      <c r="I61" s="253"/>
      <c r="J61" s="253"/>
    </row>
  </sheetData>
  <mergeCells count="316">
    <mergeCell ref="D38:D39"/>
    <mergeCell ref="AX33:AX36"/>
    <mergeCell ref="AY33:AY36"/>
    <mergeCell ref="AZ33:AZ36"/>
    <mergeCell ref="BA33:BA36"/>
    <mergeCell ref="S34:T34"/>
    <mergeCell ref="S35:T35"/>
    <mergeCell ref="S36:T36"/>
    <mergeCell ref="AR33:AR36"/>
    <mergeCell ref="AS33:AS36"/>
    <mergeCell ref="AT33:AT36"/>
    <mergeCell ref="AU33:AU36"/>
    <mergeCell ref="AV33:AV36"/>
    <mergeCell ref="AW33:AW36"/>
    <mergeCell ref="P33:P36"/>
    <mergeCell ref="Q33:Q36"/>
    <mergeCell ref="R33:R36"/>
    <mergeCell ref="S33:T33"/>
    <mergeCell ref="AP33:AP36"/>
    <mergeCell ref="AQ33:AQ36"/>
    <mergeCell ref="H33:H36"/>
    <mergeCell ref="I33:I36"/>
    <mergeCell ref="J33:J36"/>
    <mergeCell ref="M33:M36"/>
    <mergeCell ref="N33:N36"/>
    <mergeCell ref="O33:O36"/>
    <mergeCell ref="B33:B36"/>
    <mergeCell ref="C33:C36"/>
    <mergeCell ref="D33:D36"/>
    <mergeCell ref="E33:E36"/>
    <mergeCell ref="F33:F36"/>
    <mergeCell ref="G33:G36"/>
    <mergeCell ref="AX29:AX32"/>
    <mergeCell ref="P29:P32"/>
    <mergeCell ref="Q29:Q32"/>
    <mergeCell ref="R29:R32"/>
    <mergeCell ref="H29:H32"/>
    <mergeCell ref="I29:I32"/>
    <mergeCell ref="J29:J32"/>
    <mergeCell ref="M29:M32"/>
    <mergeCell ref="N29:N32"/>
    <mergeCell ref="O29:O32"/>
    <mergeCell ref="B29:B32"/>
    <mergeCell ref="C29:C32"/>
    <mergeCell ref="D29:D32"/>
    <mergeCell ref="E29:E32"/>
    <mergeCell ref="F29:F32"/>
    <mergeCell ref="G29:G32"/>
    <mergeCell ref="AY29:AY32"/>
    <mergeCell ref="AZ29:AZ32"/>
    <mergeCell ref="BA29:BA32"/>
    <mergeCell ref="S30:T30"/>
    <mergeCell ref="S31:T31"/>
    <mergeCell ref="S32:T32"/>
    <mergeCell ref="AR29:AR32"/>
    <mergeCell ref="AS29:AS32"/>
    <mergeCell ref="AT29:AT32"/>
    <mergeCell ref="AU29:AU32"/>
    <mergeCell ref="AV29:AV32"/>
    <mergeCell ref="AW29:AW32"/>
    <mergeCell ref="S29:T29"/>
    <mergeCell ref="AP29:AP32"/>
    <mergeCell ref="AQ29:AQ32"/>
    <mergeCell ref="AX25:AX28"/>
    <mergeCell ref="AY25:AY28"/>
    <mergeCell ref="AZ25:AZ28"/>
    <mergeCell ref="BA25:BA28"/>
    <mergeCell ref="S26:T26"/>
    <mergeCell ref="S27:T27"/>
    <mergeCell ref="S28:T28"/>
    <mergeCell ref="AR25:AR28"/>
    <mergeCell ref="AS25:AS28"/>
    <mergeCell ref="AT25:AT28"/>
    <mergeCell ref="AU25:AU28"/>
    <mergeCell ref="AV25:AV28"/>
    <mergeCell ref="AW25:AW28"/>
    <mergeCell ref="P25:P28"/>
    <mergeCell ref="Q25:Q28"/>
    <mergeCell ref="R25:R28"/>
    <mergeCell ref="S25:T25"/>
    <mergeCell ref="AP25:AP28"/>
    <mergeCell ref="AQ25:AQ28"/>
    <mergeCell ref="H25:H28"/>
    <mergeCell ref="I25:I28"/>
    <mergeCell ref="J25:J28"/>
    <mergeCell ref="M25:M28"/>
    <mergeCell ref="N25:N28"/>
    <mergeCell ref="O25:O28"/>
    <mergeCell ref="B25:B28"/>
    <mergeCell ref="C25:C28"/>
    <mergeCell ref="D25:D28"/>
    <mergeCell ref="E25:E28"/>
    <mergeCell ref="F25:F28"/>
    <mergeCell ref="G25:G28"/>
    <mergeCell ref="AX21:AX24"/>
    <mergeCell ref="AY21:AY24"/>
    <mergeCell ref="AZ21:AZ24"/>
    <mergeCell ref="P21:P24"/>
    <mergeCell ref="Q21:Q24"/>
    <mergeCell ref="R21:R24"/>
    <mergeCell ref="H21:H24"/>
    <mergeCell ref="I21:I24"/>
    <mergeCell ref="J21:J24"/>
    <mergeCell ref="M21:M24"/>
    <mergeCell ref="N21:N24"/>
    <mergeCell ref="O21:O24"/>
    <mergeCell ref="B21:B24"/>
    <mergeCell ref="C21:C24"/>
    <mergeCell ref="D21:D24"/>
    <mergeCell ref="E21:E24"/>
    <mergeCell ref="F21:F24"/>
    <mergeCell ref="G21:G24"/>
    <mergeCell ref="BA21:BA24"/>
    <mergeCell ref="S22:T22"/>
    <mergeCell ref="S23:T23"/>
    <mergeCell ref="S24:T24"/>
    <mergeCell ref="AR21:AR24"/>
    <mergeCell ref="AS21:AS24"/>
    <mergeCell ref="AT21:AT24"/>
    <mergeCell ref="AU21:AU24"/>
    <mergeCell ref="AV21:AV24"/>
    <mergeCell ref="AW21:AW24"/>
    <mergeCell ref="S21:T21"/>
    <mergeCell ref="AP21:AP24"/>
    <mergeCell ref="AQ21:AQ24"/>
    <mergeCell ref="AX17:AX20"/>
    <mergeCell ref="AY17:AY20"/>
    <mergeCell ref="AZ17:AZ20"/>
    <mergeCell ref="BA17:BA20"/>
    <mergeCell ref="S18:T18"/>
    <mergeCell ref="S19:T19"/>
    <mergeCell ref="S20:T20"/>
    <mergeCell ref="AR17:AR20"/>
    <mergeCell ref="AS17:AS20"/>
    <mergeCell ref="AT17:AT20"/>
    <mergeCell ref="AU17:AU20"/>
    <mergeCell ref="AV17:AV20"/>
    <mergeCell ref="AW17:AW20"/>
    <mergeCell ref="AV15:AV16"/>
    <mergeCell ref="AW15:AW16"/>
    <mergeCell ref="AX15:AX16"/>
    <mergeCell ref="Q15:Q16"/>
    <mergeCell ref="R15:R16"/>
    <mergeCell ref="S15:T15"/>
    <mergeCell ref="AP15:AP16"/>
    <mergeCell ref="AQ15:AQ16"/>
    <mergeCell ref="AR15:AR16"/>
    <mergeCell ref="B17:B20"/>
    <mergeCell ref="C17:C20"/>
    <mergeCell ref="D17:D20"/>
    <mergeCell ref="E17:E20"/>
    <mergeCell ref="F17:F20"/>
    <mergeCell ref="G17:G20"/>
    <mergeCell ref="AS15:AS16"/>
    <mergeCell ref="AT15:AT16"/>
    <mergeCell ref="AU15:AU16"/>
    <mergeCell ref="I15:I16"/>
    <mergeCell ref="J15:J16"/>
    <mergeCell ref="P17:P20"/>
    <mergeCell ref="Q17:Q20"/>
    <mergeCell ref="R17:R20"/>
    <mergeCell ref="S17:T17"/>
    <mergeCell ref="AP17:AP20"/>
    <mergeCell ref="AQ17:AQ20"/>
    <mergeCell ref="H17:H20"/>
    <mergeCell ref="I17:I20"/>
    <mergeCell ref="J17:J20"/>
    <mergeCell ref="M17:M20"/>
    <mergeCell ref="N17:N20"/>
    <mergeCell ref="O17:O20"/>
    <mergeCell ref="BI13:BI14"/>
    <mergeCell ref="BJ13:BJ14"/>
    <mergeCell ref="S14:T14"/>
    <mergeCell ref="B15:B16"/>
    <mergeCell ref="C15:C16"/>
    <mergeCell ref="D15:D16"/>
    <mergeCell ref="E15:E16"/>
    <mergeCell ref="F15:F16"/>
    <mergeCell ref="G15:G16"/>
    <mergeCell ref="H15:H16"/>
    <mergeCell ref="BC13:BC14"/>
    <mergeCell ref="BD13:BD14"/>
    <mergeCell ref="BE13:BE14"/>
    <mergeCell ref="BF13:BF14"/>
    <mergeCell ref="BG13:BG14"/>
    <mergeCell ref="BH13:BH14"/>
    <mergeCell ref="AW13:AW14"/>
    <mergeCell ref="AX13:AX14"/>
    <mergeCell ref="AY13:AY14"/>
    <mergeCell ref="AZ13:AZ14"/>
    <mergeCell ref="AY15:AY16"/>
    <mergeCell ref="AZ15:AZ16"/>
    <mergeCell ref="BA15:BA16"/>
    <mergeCell ref="S16:T16"/>
    <mergeCell ref="O13:O14"/>
    <mergeCell ref="P13:P14"/>
    <mergeCell ref="Q13:Q14"/>
    <mergeCell ref="R13:R14"/>
    <mergeCell ref="S13:T13"/>
    <mergeCell ref="AP13:AP14"/>
    <mergeCell ref="M15:M16"/>
    <mergeCell ref="N15:N16"/>
    <mergeCell ref="O15:O16"/>
    <mergeCell ref="P15:P16"/>
    <mergeCell ref="G13:G14"/>
    <mergeCell ref="H13:H14"/>
    <mergeCell ref="I13:I14"/>
    <mergeCell ref="J13:J14"/>
    <mergeCell ref="M13:M14"/>
    <mergeCell ref="N13:N14"/>
    <mergeCell ref="BG11:BG12"/>
    <mergeCell ref="BH11:BH12"/>
    <mergeCell ref="BI11:BI12"/>
    <mergeCell ref="AT11:AT12"/>
    <mergeCell ref="I11:I12"/>
    <mergeCell ref="J11:J12"/>
    <mergeCell ref="N11:N12"/>
    <mergeCell ref="O11:O12"/>
    <mergeCell ref="Q11:Q12"/>
    <mergeCell ref="R11:R12"/>
    <mergeCell ref="BA13:BA14"/>
    <mergeCell ref="BB13:BB14"/>
    <mergeCell ref="AQ13:AQ14"/>
    <mergeCell ref="AR13:AR14"/>
    <mergeCell ref="AS13:AS14"/>
    <mergeCell ref="AT13:AT14"/>
    <mergeCell ref="AU13:AU14"/>
    <mergeCell ref="AV13:AV14"/>
    <mergeCell ref="BJ11:BJ12"/>
    <mergeCell ref="S12:T12"/>
    <mergeCell ref="B13:B14"/>
    <mergeCell ref="C13:C14"/>
    <mergeCell ref="D13:D14"/>
    <mergeCell ref="E13:E14"/>
    <mergeCell ref="F13:F14"/>
    <mergeCell ref="BA11:BA12"/>
    <mergeCell ref="BB11:BB12"/>
    <mergeCell ref="BC11:BC12"/>
    <mergeCell ref="BD11:BD12"/>
    <mergeCell ref="BE11:BE12"/>
    <mergeCell ref="BF11:BF12"/>
    <mergeCell ref="AU11:AU12"/>
    <mergeCell ref="AV11:AV12"/>
    <mergeCell ref="AW11:AW12"/>
    <mergeCell ref="AX11:AX12"/>
    <mergeCell ref="AY11:AY12"/>
    <mergeCell ref="AZ11:AZ12"/>
    <mergeCell ref="S11:T11"/>
    <mergeCell ref="AP11:AP12"/>
    <mergeCell ref="AQ11:AQ12"/>
    <mergeCell ref="AR11:AR12"/>
    <mergeCell ref="AS11:AS12"/>
    <mergeCell ref="B11:B12"/>
    <mergeCell ref="C11:C12"/>
    <mergeCell ref="D11:D12"/>
    <mergeCell ref="E11:E12"/>
    <mergeCell ref="F11:F12"/>
    <mergeCell ref="G11:G12"/>
    <mergeCell ref="H11:H12"/>
    <mergeCell ref="BB9:BB10"/>
    <mergeCell ref="BC9:BC10"/>
    <mergeCell ref="AS9:AS10"/>
    <mergeCell ref="AU9:AV9"/>
    <mergeCell ref="AW9:AW10"/>
    <mergeCell ref="AX9:AX10"/>
    <mergeCell ref="AY9:AY10"/>
    <mergeCell ref="AZ9:AZ10"/>
    <mergeCell ref="AI9:AI10"/>
    <mergeCell ref="AJ9:AJ10"/>
    <mergeCell ref="N9:N10"/>
    <mergeCell ref="O9:O10"/>
    <mergeCell ref="Q9:Q10"/>
    <mergeCell ref="S9:T10"/>
    <mergeCell ref="U9:U10"/>
    <mergeCell ref="W9:W10"/>
    <mergeCell ref="Y9:Y10"/>
    <mergeCell ref="BH9:BH10"/>
    <mergeCell ref="BI9:BI10"/>
    <mergeCell ref="BD9:BD10"/>
    <mergeCell ref="BE9:BE10"/>
    <mergeCell ref="BF9:BF10"/>
    <mergeCell ref="BG9:BG10"/>
    <mergeCell ref="AE9:AE10"/>
    <mergeCell ref="AG9:AG10"/>
    <mergeCell ref="AK9:AL10"/>
    <mergeCell ref="AN9:AO10"/>
    <mergeCell ref="AP9:AQ10"/>
    <mergeCell ref="AR9:AR10"/>
    <mergeCell ref="BA8:BA10"/>
    <mergeCell ref="BB8:BF8"/>
    <mergeCell ref="BG8:BJ8"/>
    <mergeCell ref="BJ9:BJ10"/>
    <mergeCell ref="G8:G10"/>
    <mergeCell ref="H8:H10"/>
    <mergeCell ref="I8:I10"/>
    <mergeCell ref="J8:J10"/>
    <mergeCell ref="K8:K10"/>
    <mergeCell ref="L8:L10"/>
    <mergeCell ref="B2:T2"/>
    <mergeCell ref="U2:AQ2"/>
    <mergeCell ref="AR2:BJ2"/>
    <mergeCell ref="B3:AQ4"/>
    <mergeCell ref="AR3:BJ4"/>
    <mergeCell ref="B8:B10"/>
    <mergeCell ref="C8:C10"/>
    <mergeCell ref="D8:D10"/>
    <mergeCell ref="E8:E10"/>
    <mergeCell ref="F8:F10"/>
    <mergeCell ref="M8:M10"/>
    <mergeCell ref="N8:O8"/>
    <mergeCell ref="P8:P10"/>
    <mergeCell ref="R8:R10"/>
    <mergeCell ref="S8:AV8"/>
    <mergeCell ref="AW8:AZ8"/>
    <mergeCell ref="AA9:AA10"/>
    <mergeCell ref="AC9:AC10"/>
  </mergeCells>
  <conditionalFormatting sqref="BE37:BF40 BB37:BB40 Q11 Q13:Q19">
    <cfRule type="containsText" dxfId="189" priority="187" operator="containsText" text="RIESGO EXTREMO">
      <formula>NOT(ISERROR(SEARCH("RIESGO EXTREMO",Q11)))</formula>
    </cfRule>
    <cfRule type="containsText" dxfId="188" priority="188" operator="containsText" text="RIESGO ALTO">
      <formula>NOT(ISERROR(SEARCH("RIESGO ALTO",Q11)))</formula>
    </cfRule>
    <cfRule type="containsText" dxfId="187" priority="189" operator="containsText" text="RIESGO MODERADO">
      <formula>NOT(ISERROR(SEARCH("RIESGO MODERADO",Q11)))</formula>
    </cfRule>
    <cfRule type="containsText" dxfId="186" priority="190" operator="containsText" text="RIESGO BAJO">
      <formula>NOT(ISERROR(SEARCH("RIESGO BAJO",Q11)))</formula>
    </cfRule>
  </conditionalFormatting>
  <conditionalFormatting sqref="I11:I12">
    <cfRule type="expression" dxfId="185" priority="186">
      <formula>EXACT(F11,"Seguridad_de_la_informacion")</formula>
    </cfRule>
  </conditionalFormatting>
  <conditionalFormatting sqref="J11:J16">
    <cfRule type="expression" dxfId="184" priority="185">
      <formula>EXACT(F11,"Seguridad_de_la_informacion")</formula>
    </cfRule>
  </conditionalFormatting>
  <conditionalFormatting sqref="AZ11:BA11 AZ12">
    <cfRule type="containsText" dxfId="183" priority="181" operator="containsText" text="RIESGO EXTREMO">
      <formula>NOT(ISERROR(SEARCH("RIESGO EXTREMO",AZ11)))</formula>
    </cfRule>
    <cfRule type="containsText" dxfId="182" priority="182" operator="containsText" text="RIESGO ALTO">
      <formula>NOT(ISERROR(SEARCH("RIESGO ALTO",AZ11)))</formula>
    </cfRule>
    <cfRule type="containsText" dxfId="181" priority="183" operator="containsText" text="RIESGO MODERADO">
      <formula>NOT(ISERROR(SEARCH("RIESGO MODERADO",AZ11)))</formula>
    </cfRule>
    <cfRule type="containsText" dxfId="180" priority="184" operator="containsText" text="RIESGO BAJO">
      <formula>NOT(ISERROR(SEARCH("RIESGO BAJO",AZ11)))</formula>
    </cfRule>
  </conditionalFormatting>
  <conditionalFormatting sqref="I13:I14">
    <cfRule type="expression" dxfId="179" priority="180">
      <formula>EXACT(F13,"Seguridad_de_la_informacion")</formula>
    </cfRule>
  </conditionalFormatting>
  <conditionalFormatting sqref="AZ13:BA13 AZ14">
    <cfRule type="containsText" dxfId="178" priority="176" operator="containsText" text="RIESGO EXTREMO">
      <formula>NOT(ISERROR(SEARCH("RIESGO EXTREMO",AZ13)))</formula>
    </cfRule>
    <cfRule type="containsText" dxfId="177" priority="177" operator="containsText" text="RIESGO ALTO">
      <formula>NOT(ISERROR(SEARCH("RIESGO ALTO",AZ13)))</formula>
    </cfRule>
    <cfRule type="containsText" dxfId="176" priority="178" operator="containsText" text="RIESGO MODERADO">
      <formula>NOT(ISERROR(SEARCH("RIESGO MODERADO",AZ13)))</formula>
    </cfRule>
    <cfRule type="containsText" dxfId="175" priority="179" operator="containsText" text="RIESGO BAJO">
      <formula>NOT(ISERROR(SEARCH("RIESGO BAJO",AZ13)))</formula>
    </cfRule>
  </conditionalFormatting>
  <conditionalFormatting sqref="BB15:BE16">
    <cfRule type="containsText" dxfId="174" priority="172" operator="containsText" text="RIESGO EXTREMO">
      <formula>NOT(ISERROR(SEARCH("RIESGO EXTREMO",BB15)))</formula>
    </cfRule>
    <cfRule type="containsText" dxfId="173" priority="173" operator="containsText" text="RIESGO ALTO">
      <formula>NOT(ISERROR(SEARCH("RIESGO ALTO",BB15)))</formula>
    </cfRule>
    <cfRule type="containsText" dxfId="172" priority="174" operator="containsText" text="RIESGO MODERADO">
      <formula>NOT(ISERROR(SEARCH("RIESGO MODERADO",BB15)))</formula>
    </cfRule>
    <cfRule type="containsText" dxfId="171" priority="175" operator="containsText" text="RIESGO BAJO">
      <formula>NOT(ISERROR(SEARCH("RIESGO BAJO",BB15)))</formula>
    </cfRule>
  </conditionalFormatting>
  <conditionalFormatting sqref="I15:I16">
    <cfRule type="expression" dxfId="170" priority="171">
      <formula>EXACT(F15,"Seguridad_de_la_informacion")</formula>
    </cfRule>
  </conditionalFormatting>
  <conditionalFormatting sqref="AZ15:BA15 AZ16">
    <cfRule type="containsText" dxfId="169" priority="167" operator="containsText" text="RIESGO EXTREMO">
      <formula>NOT(ISERROR(SEARCH("RIESGO EXTREMO",AZ15)))</formula>
    </cfRule>
    <cfRule type="containsText" dxfId="168" priority="168" operator="containsText" text="RIESGO ALTO">
      <formula>NOT(ISERROR(SEARCH("RIESGO ALTO",AZ15)))</formula>
    </cfRule>
    <cfRule type="containsText" dxfId="167" priority="169" operator="containsText" text="RIESGO MODERADO">
      <formula>NOT(ISERROR(SEARCH("RIESGO MODERADO",AZ15)))</formula>
    </cfRule>
    <cfRule type="containsText" dxfId="166" priority="170" operator="containsText" text="RIESGO BAJO">
      <formula>NOT(ISERROR(SEARCH("RIESGO BAJO",AZ15)))</formula>
    </cfRule>
  </conditionalFormatting>
  <conditionalFormatting sqref="BH15:BI16 BG15 BJ15">
    <cfRule type="containsText" dxfId="165" priority="163" operator="containsText" text="RIESGO EXTREMO">
      <formula>NOT(ISERROR(SEARCH("RIESGO EXTREMO",BG15)))</formula>
    </cfRule>
    <cfRule type="containsText" dxfId="164" priority="164" operator="containsText" text="RIESGO ALTO">
      <formula>NOT(ISERROR(SEARCH("RIESGO ALTO",BG15)))</formula>
    </cfRule>
    <cfRule type="containsText" dxfId="163" priority="165" operator="containsText" text="RIESGO MODERADO">
      <formula>NOT(ISERROR(SEARCH("RIESGO MODERADO",BG15)))</formula>
    </cfRule>
    <cfRule type="containsText" dxfId="162" priority="166" operator="containsText" text="RIESGO BAJO">
      <formula>NOT(ISERROR(SEARCH("RIESGO BAJO",BG15)))</formula>
    </cfRule>
  </conditionalFormatting>
  <conditionalFormatting sqref="BC17:BD18 BB17:BB20 BE17:BE20">
    <cfRule type="containsText" dxfId="161" priority="159" operator="containsText" text="RIESGO EXTREMO">
      <formula>NOT(ISERROR(SEARCH("RIESGO EXTREMO",BB17)))</formula>
    </cfRule>
    <cfRule type="containsText" dxfId="160" priority="160" operator="containsText" text="RIESGO ALTO">
      <formula>NOT(ISERROR(SEARCH("RIESGO ALTO",BB17)))</formula>
    </cfRule>
    <cfRule type="containsText" dxfId="159" priority="161" operator="containsText" text="RIESGO MODERADO">
      <formula>NOT(ISERROR(SEARCH("RIESGO MODERADO",BB17)))</formula>
    </cfRule>
    <cfRule type="containsText" dxfId="158" priority="162" operator="containsText" text="RIESGO BAJO">
      <formula>NOT(ISERROR(SEARCH("RIESGO BAJO",BB17)))</formula>
    </cfRule>
  </conditionalFormatting>
  <conditionalFormatting sqref="I17:I18">
    <cfRule type="expression" dxfId="157" priority="158">
      <formula>EXACT(F17,"Seguridad_de_la_informacion")</formula>
    </cfRule>
  </conditionalFormatting>
  <conditionalFormatting sqref="J17:J20">
    <cfRule type="expression" dxfId="156" priority="157">
      <formula>EXACT(F17,"Seguridad_de_la_informacion")</formula>
    </cfRule>
  </conditionalFormatting>
  <conditionalFormatting sqref="AZ17:BA17 AZ18:AZ19">
    <cfRule type="containsText" dxfId="155" priority="153" operator="containsText" text="RIESGO EXTREMO">
      <formula>NOT(ISERROR(SEARCH("RIESGO EXTREMO",AZ17)))</formula>
    </cfRule>
    <cfRule type="containsText" dxfId="154" priority="154" operator="containsText" text="RIESGO ALTO">
      <formula>NOT(ISERROR(SEARCH("RIESGO ALTO",AZ17)))</formula>
    </cfRule>
    <cfRule type="containsText" dxfId="153" priority="155" operator="containsText" text="RIESGO MODERADO">
      <formula>NOT(ISERROR(SEARCH("RIESGO MODERADO",AZ17)))</formula>
    </cfRule>
    <cfRule type="containsText" dxfId="152" priority="156" operator="containsText" text="RIESGO BAJO">
      <formula>NOT(ISERROR(SEARCH("RIESGO BAJO",AZ17)))</formula>
    </cfRule>
  </conditionalFormatting>
  <conditionalFormatting sqref="BH17:BI18 BG17 BJ17">
    <cfRule type="containsText" dxfId="151" priority="149" operator="containsText" text="RIESGO EXTREMO">
      <formula>NOT(ISERROR(SEARCH("RIESGO EXTREMO",BG17)))</formula>
    </cfRule>
    <cfRule type="containsText" dxfId="150" priority="150" operator="containsText" text="RIESGO ALTO">
      <formula>NOT(ISERROR(SEARCH("RIESGO ALTO",BG17)))</formula>
    </cfRule>
    <cfRule type="containsText" dxfId="149" priority="151" operator="containsText" text="RIESGO MODERADO">
      <formula>NOT(ISERROR(SEARCH("RIESGO MODERADO",BG17)))</formula>
    </cfRule>
    <cfRule type="containsText" dxfId="148" priority="152" operator="containsText" text="RIESGO BAJO">
      <formula>NOT(ISERROR(SEARCH("RIESGO BAJO",BG17)))</formula>
    </cfRule>
  </conditionalFormatting>
  <conditionalFormatting sqref="BC21:BD22 BB21:BB24 BE21:BE24">
    <cfRule type="containsText" dxfId="147" priority="145" operator="containsText" text="RIESGO EXTREMO">
      <formula>NOT(ISERROR(SEARCH("RIESGO EXTREMO",BB21)))</formula>
    </cfRule>
    <cfRule type="containsText" dxfId="146" priority="146" operator="containsText" text="RIESGO ALTO">
      <formula>NOT(ISERROR(SEARCH("RIESGO ALTO",BB21)))</formula>
    </cfRule>
    <cfRule type="containsText" dxfId="145" priority="147" operator="containsText" text="RIESGO MODERADO">
      <formula>NOT(ISERROR(SEARCH("RIESGO MODERADO",BB21)))</formula>
    </cfRule>
    <cfRule type="containsText" dxfId="144" priority="148" operator="containsText" text="RIESGO BAJO">
      <formula>NOT(ISERROR(SEARCH("RIESGO BAJO",BB21)))</formula>
    </cfRule>
  </conditionalFormatting>
  <conditionalFormatting sqref="I21:I22">
    <cfRule type="expression" dxfId="143" priority="144">
      <formula>EXACT(F21,"Seguridad_de_la_informacion")</formula>
    </cfRule>
  </conditionalFormatting>
  <conditionalFormatting sqref="J21:J24">
    <cfRule type="expression" dxfId="142" priority="143">
      <formula>EXACT(F21,"Seguridad_de_la_informacion")</formula>
    </cfRule>
  </conditionalFormatting>
  <conditionalFormatting sqref="AZ21:BA21 AZ22:AZ23">
    <cfRule type="containsText" dxfId="141" priority="139" operator="containsText" text="RIESGO EXTREMO">
      <formula>NOT(ISERROR(SEARCH("RIESGO EXTREMO",AZ21)))</formula>
    </cfRule>
    <cfRule type="containsText" dxfId="140" priority="140" operator="containsText" text="RIESGO ALTO">
      <formula>NOT(ISERROR(SEARCH("RIESGO ALTO",AZ21)))</formula>
    </cfRule>
    <cfRule type="containsText" dxfId="139" priority="141" operator="containsText" text="RIESGO MODERADO">
      <formula>NOT(ISERROR(SEARCH("RIESGO MODERADO",AZ21)))</formula>
    </cfRule>
    <cfRule type="containsText" dxfId="138" priority="142" operator="containsText" text="RIESGO BAJO">
      <formula>NOT(ISERROR(SEARCH("RIESGO BAJO",AZ21)))</formula>
    </cfRule>
  </conditionalFormatting>
  <conditionalFormatting sqref="BH21:BI22 BG21 BJ21">
    <cfRule type="containsText" dxfId="137" priority="135" operator="containsText" text="RIESGO EXTREMO">
      <formula>NOT(ISERROR(SEARCH("RIESGO EXTREMO",BG21)))</formula>
    </cfRule>
    <cfRule type="containsText" dxfId="136" priority="136" operator="containsText" text="RIESGO ALTO">
      <formula>NOT(ISERROR(SEARCH("RIESGO ALTO",BG21)))</formula>
    </cfRule>
    <cfRule type="containsText" dxfId="135" priority="137" operator="containsText" text="RIESGO MODERADO">
      <formula>NOT(ISERROR(SEARCH("RIESGO MODERADO",BG21)))</formula>
    </cfRule>
    <cfRule type="containsText" dxfId="134" priority="138" operator="containsText" text="RIESGO BAJO">
      <formula>NOT(ISERROR(SEARCH("RIESGO BAJO",BG21)))</formula>
    </cfRule>
  </conditionalFormatting>
  <conditionalFormatting sqref="BC25:BD26 BB25:BB28 BE25:BE28">
    <cfRule type="containsText" dxfId="133" priority="131" operator="containsText" text="RIESGO EXTREMO">
      <formula>NOT(ISERROR(SEARCH("RIESGO EXTREMO",BB25)))</formula>
    </cfRule>
    <cfRule type="containsText" dxfId="132" priority="132" operator="containsText" text="RIESGO ALTO">
      <formula>NOT(ISERROR(SEARCH("RIESGO ALTO",BB25)))</formula>
    </cfRule>
    <cfRule type="containsText" dxfId="131" priority="133" operator="containsText" text="RIESGO MODERADO">
      <formula>NOT(ISERROR(SEARCH("RIESGO MODERADO",BB25)))</formula>
    </cfRule>
    <cfRule type="containsText" dxfId="130" priority="134" operator="containsText" text="RIESGO BAJO">
      <formula>NOT(ISERROR(SEARCH("RIESGO BAJO",BB25)))</formula>
    </cfRule>
  </conditionalFormatting>
  <conditionalFormatting sqref="I25:I26">
    <cfRule type="expression" dxfId="129" priority="130">
      <formula>EXACT(F25,"Seguridad_de_la_informacion")</formula>
    </cfRule>
  </conditionalFormatting>
  <conditionalFormatting sqref="J25:J28">
    <cfRule type="expression" dxfId="128" priority="129">
      <formula>EXACT(F25,"Seguridad_de_la_informacion")</formula>
    </cfRule>
  </conditionalFormatting>
  <conditionalFormatting sqref="AZ25:BA25 AZ26:AZ27">
    <cfRule type="containsText" dxfId="127" priority="125" operator="containsText" text="RIESGO EXTREMO">
      <formula>NOT(ISERROR(SEARCH("RIESGO EXTREMO",AZ25)))</formula>
    </cfRule>
    <cfRule type="containsText" dxfId="126" priority="126" operator="containsText" text="RIESGO ALTO">
      <formula>NOT(ISERROR(SEARCH("RIESGO ALTO",AZ25)))</formula>
    </cfRule>
    <cfRule type="containsText" dxfId="125" priority="127" operator="containsText" text="RIESGO MODERADO">
      <formula>NOT(ISERROR(SEARCH("RIESGO MODERADO",AZ25)))</formula>
    </cfRule>
    <cfRule type="containsText" dxfId="124" priority="128" operator="containsText" text="RIESGO BAJO">
      <formula>NOT(ISERROR(SEARCH("RIESGO BAJO",AZ25)))</formula>
    </cfRule>
  </conditionalFormatting>
  <conditionalFormatting sqref="BH25:BI26 BG25 BJ25">
    <cfRule type="containsText" dxfId="123" priority="121" operator="containsText" text="RIESGO EXTREMO">
      <formula>NOT(ISERROR(SEARCH("RIESGO EXTREMO",BG25)))</formula>
    </cfRule>
    <cfRule type="containsText" dxfId="122" priority="122" operator="containsText" text="RIESGO ALTO">
      <formula>NOT(ISERROR(SEARCH("RIESGO ALTO",BG25)))</formula>
    </cfRule>
    <cfRule type="containsText" dxfId="121" priority="123" operator="containsText" text="RIESGO MODERADO">
      <formula>NOT(ISERROR(SEARCH("RIESGO MODERADO",BG25)))</formula>
    </cfRule>
    <cfRule type="containsText" dxfId="120" priority="124" operator="containsText" text="RIESGO BAJO">
      <formula>NOT(ISERROR(SEARCH("RIESGO BAJO",BG25)))</formula>
    </cfRule>
  </conditionalFormatting>
  <conditionalFormatting sqref="BC29:BD30 BB29:BB32 BE29:BE32">
    <cfRule type="containsText" dxfId="119" priority="117" operator="containsText" text="RIESGO EXTREMO">
      <formula>NOT(ISERROR(SEARCH("RIESGO EXTREMO",BB29)))</formula>
    </cfRule>
    <cfRule type="containsText" dxfId="118" priority="118" operator="containsText" text="RIESGO ALTO">
      <formula>NOT(ISERROR(SEARCH("RIESGO ALTO",BB29)))</formula>
    </cfRule>
    <cfRule type="containsText" dxfId="117" priority="119" operator="containsText" text="RIESGO MODERADO">
      <formula>NOT(ISERROR(SEARCH("RIESGO MODERADO",BB29)))</formula>
    </cfRule>
    <cfRule type="containsText" dxfId="116" priority="120" operator="containsText" text="RIESGO BAJO">
      <formula>NOT(ISERROR(SEARCH("RIESGO BAJO",BB29)))</formula>
    </cfRule>
  </conditionalFormatting>
  <conditionalFormatting sqref="I29:I30">
    <cfRule type="expression" dxfId="115" priority="116">
      <formula>EXACT(F29,"Seguridad_de_la_informacion")</formula>
    </cfRule>
  </conditionalFormatting>
  <conditionalFormatting sqref="J29:J32">
    <cfRule type="expression" dxfId="114" priority="115">
      <formula>EXACT(F29,"Seguridad_de_la_informacion")</formula>
    </cfRule>
  </conditionalFormatting>
  <conditionalFormatting sqref="AZ29:BA29 AZ30:AZ31">
    <cfRule type="containsText" dxfId="113" priority="111" operator="containsText" text="RIESGO EXTREMO">
      <formula>NOT(ISERROR(SEARCH("RIESGO EXTREMO",AZ29)))</formula>
    </cfRule>
    <cfRule type="containsText" dxfId="112" priority="112" operator="containsText" text="RIESGO ALTO">
      <formula>NOT(ISERROR(SEARCH("RIESGO ALTO",AZ29)))</formula>
    </cfRule>
    <cfRule type="containsText" dxfId="111" priority="113" operator="containsText" text="RIESGO MODERADO">
      <formula>NOT(ISERROR(SEARCH("RIESGO MODERADO",AZ29)))</formula>
    </cfRule>
    <cfRule type="containsText" dxfId="110" priority="114" operator="containsText" text="RIESGO BAJO">
      <formula>NOT(ISERROR(SEARCH("RIESGO BAJO",AZ29)))</formula>
    </cfRule>
  </conditionalFormatting>
  <conditionalFormatting sqref="BH29:BI30 BG29 BJ29">
    <cfRule type="containsText" dxfId="109" priority="107" operator="containsText" text="RIESGO EXTREMO">
      <formula>NOT(ISERROR(SEARCH("RIESGO EXTREMO",BG29)))</formula>
    </cfRule>
    <cfRule type="containsText" dxfId="108" priority="108" operator="containsText" text="RIESGO ALTO">
      <formula>NOT(ISERROR(SEARCH("RIESGO ALTO",BG29)))</formula>
    </cfRule>
    <cfRule type="containsText" dxfId="107" priority="109" operator="containsText" text="RIESGO MODERADO">
      <formula>NOT(ISERROR(SEARCH("RIESGO MODERADO",BG29)))</formula>
    </cfRule>
    <cfRule type="containsText" dxfId="106" priority="110" operator="containsText" text="RIESGO BAJO">
      <formula>NOT(ISERROR(SEARCH("RIESGO BAJO",BG29)))</formula>
    </cfRule>
  </conditionalFormatting>
  <conditionalFormatting sqref="BC33:BD34 BB33:BB36 BE33:BE36">
    <cfRule type="containsText" dxfId="105" priority="103" operator="containsText" text="RIESGO EXTREMO">
      <formula>NOT(ISERROR(SEARCH("RIESGO EXTREMO",BB33)))</formula>
    </cfRule>
    <cfRule type="containsText" dxfId="104" priority="104" operator="containsText" text="RIESGO ALTO">
      <formula>NOT(ISERROR(SEARCH("RIESGO ALTO",BB33)))</formula>
    </cfRule>
    <cfRule type="containsText" dxfId="103" priority="105" operator="containsText" text="RIESGO MODERADO">
      <formula>NOT(ISERROR(SEARCH("RIESGO MODERADO",BB33)))</formula>
    </cfRule>
    <cfRule type="containsText" dxfId="102" priority="106" operator="containsText" text="RIESGO BAJO">
      <formula>NOT(ISERROR(SEARCH("RIESGO BAJO",BB33)))</formula>
    </cfRule>
  </conditionalFormatting>
  <conditionalFormatting sqref="I33:I34">
    <cfRule type="expression" dxfId="101" priority="102">
      <formula>EXACT(F33,"Seguridad_de_la_informacion")</formula>
    </cfRule>
  </conditionalFormatting>
  <conditionalFormatting sqref="J33:J36">
    <cfRule type="expression" dxfId="100" priority="101">
      <formula>EXACT(F33,"Seguridad_de_la_informacion")</formula>
    </cfRule>
  </conditionalFormatting>
  <conditionalFormatting sqref="AZ33:BA33 AZ34:AZ35">
    <cfRule type="containsText" dxfId="99" priority="97" operator="containsText" text="RIESGO EXTREMO">
      <formula>NOT(ISERROR(SEARCH("RIESGO EXTREMO",AZ33)))</formula>
    </cfRule>
    <cfRule type="containsText" dxfId="98" priority="98" operator="containsText" text="RIESGO ALTO">
      <formula>NOT(ISERROR(SEARCH("RIESGO ALTO",AZ33)))</formula>
    </cfRule>
    <cfRule type="containsText" dxfId="97" priority="99" operator="containsText" text="RIESGO MODERADO">
      <formula>NOT(ISERROR(SEARCH("RIESGO MODERADO",AZ33)))</formula>
    </cfRule>
    <cfRule type="containsText" dxfId="96" priority="100" operator="containsText" text="RIESGO BAJO">
      <formula>NOT(ISERROR(SEARCH("RIESGO BAJO",AZ33)))</formula>
    </cfRule>
  </conditionalFormatting>
  <conditionalFormatting sqref="BH33:BI34 BG33 BJ33">
    <cfRule type="containsText" dxfId="95" priority="93" operator="containsText" text="RIESGO EXTREMO">
      <formula>NOT(ISERROR(SEARCH("RIESGO EXTREMO",BG33)))</formula>
    </cfRule>
    <cfRule type="containsText" dxfId="94" priority="94" operator="containsText" text="RIESGO ALTO">
      <formula>NOT(ISERROR(SEARCH("RIESGO ALTO",BG33)))</formula>
    </cfRule>
    <cfRule type="containsText" dxfId="93" priority="95" operator="containsText" text="RIESGO MODERADO">
      <formula>NOT(ISERROR(SEARCH("RIESGO MODERADO",BG33)))</formula>
    </cfRule>
    <cfRule type="containsText" dxfId="92" priority="96" operator="containsText" text="RIESGO BAJO">
      <formula>NOT(ISERROR(SEARCH("RIESGO BAJO",BG33)))</formula>
    </cfRule>
  </conditionalFormatting>
  <conditionalFormatting sqref="R11">
    <cfRule type="containsText" dxfId="91" priority="89" operator="containsText" text="RIESGO EXTREMO">
      <formula>NOT(ISERROR(SEARCH("RIESGO EXTREMO",R11)))</formula>
    </cfRule>
    <cfRule type="containsText" dxfId="90" priority="90" operator="containsText" text="RIESGO ALTO">
      <formula>NOT(ISERROR(SEARCH("RIESGO ALTO",R11)))</formula>
    </cfRule>
    <cfRule type="containsText" dxfId="89" priority="91" operator="containsText" text="RIESGO MODERADO">
      <formula>NOT(ISERROR(SEARCH("RIESGO MODERADO",R11)))</formula>
    </cfRule>
    <cfRule type="containsText" dxfId="88" priority="92" operator="containsText" text="RIESGO BAJO">
      <formula>NOT(ISERROR(SEARCH("RIESGO BAJO",R11)))</formula>
    </cfRule>
  </conditionalFormatting>
  <conditionalFormatting sqref="R13">
    <cfRule type="containsText" dxfId="87" priority="85" operator="containsText" text="RIESGO EXTREMO">
      <formula>NOT(ISERROR(SEARCH("RIESGO EXTREMO",R13)))</formula>
    </cfRule>
    <cfRule type="containsText" dxfId="86" priority="86" operator="containsText" text="RIESGO ALTO">
      <formula>NOT(ISERROR(SEARCH("RIESGO ALTO",R13)))</formula>
    </cfRule>
    <cfRule type="containsText" dxfId="85" priority="87" operator="containsText" text="RIESGO MODERADO">
      <formula>NOT(ISERROR(SEARCH("RIESGO MODERADO",R13)))</formula>
    </cfRule>
    <cfRule type="containsText" dxfId="84" priority="88" operator="containsText" text="RIESGO BAJO">
      <formula>NOT(ISERROR(SEARCH("RIESGO BAJO",R13)))</formula>
    </cfRule>
  </conditionalFormatting>
  <conditionalFormatting sqref="R15">
    <cfRule type="containsText" dxfId="83" priority="81" operator="containsText" text="RIESGO EXTREMO">
      <formula>NOT(ISERROR(SEARCH("RIESGO EXTREMO",R15)))</formula>
    </cfRule>
    <cfRule type="containsText" dxfId="82" priority="82" operator="containsText" text="RIESGO ALTO">
      <formula>NOT(ISERROR(SEARCH("RIESGO ALTO",R15)))</formula>
    </cfRule>
    <cfRule type="containsText" dxfId="81" priority="83" operator="containsText" text="RIESGO MODERADO">
      <formula>NOT(ISERROR(SEARCH("RIESGO MODERADO",R15)))</formula>
    </cfRule>
    <cfRule type="containsText" dxfId="80" priority="84" operator="containsText" text="RIESGO BAJO">
      <formula>NOT(ISERROR(SEARCH("RIESGO BAJO",R15)))</formula>
    </cfRule>
  </conditionalFormatting>
  <conditionalFormatting sqref="R17">
    <cfRule type="containsText" dxfId="79" priority="77" operator="containsText" text="RIESGO EXTREMO">
      <formula>NOT(ISERROR(SEARCH("RIESGO EXTREMO",R17)))</formula>
    </cfRule>
    <cfRule type="containsText" dxfId="78" priority="78" operator="containsText" text="RIESGO ALTO">
      <formula>NOT(ISERROR(SEARCH("RIESGO ALTO",R17)))</formula>
    </cfRule>
    <cfRule type="containsText" dxfId="77" priority="79" operator="containsText" text="RIESGO MODERADO">
      <formula>NOT(ISERROR(SEARCH("RIESGO MODERADO",R17)))</formula>
    </cfRule>
    <cfRule type="containsText" dxfId="76" priority="80" operator="containsText" text="RIESGO BAJO">
      <formula>NOT(ISERROR(SEARCH("RIESGO BAJO",R17)))</formula>
    </cfRule>
  </conditionalFormatting>
  <conditionalFormatting sqref="R21">
    <cfRule type="containsText" dxfId="75" priority="73" operator="containsText" text="RIESGO EXTREMO">
      <formula>NOT(ISERROR(SEARCH("RIESGO EXTREMO",R21)))</formula>
    </cfRule>
    <cfRule type="containsText" dxfId="74" priority="74" operator="containsText" text="RIESGO ALTO">
      <formula>NOT(ISERROR(SEARCH("RIESGO ALTO",R21)))</formula>
    </cfRule>
    <cfRule type="containsText" dxfId="73" priority="75" operator="containsText" text="RIESGO MODERADO">
      <formula>NOT(ISERROR(SEARCH("RIESGO MODERADO",R21)))</formula>
    </cfRule>
    <cfRule type="containsText" dxfId="72" priority="76" operator="containsText" text="RIESGO BAJO">
      <formula>NOT(ISERROR(SEARCH("RIESGO BAJO",R21)))</formula>
    </cfRule>
  </conditionalFormatting>
  <conditionalFormatting sqref="R25">
    <cfRule type="containsText" dxfId="71" priority="69" operator="containsText" text="RIESGO EXTREMO">
      <formula>NOT(ISERROR(SEARCH("RIESGO EXTREMO",R25)))</formula>
    </cfRule>
    <cfRule type="containsText" dxfId="70" priority="70" operator="containsText" text="RIESGO ALTO">
      <formula>NOT(ISERROR(SEARCH("RIESGO ALTO",R25)))</formula>
    </cfRule>
    <cfRule type="containsText" dxfId="69" priority="71" operator="containsText" text="RIESGO MODERADO">
      <formula>NOT(ISERROR(SEARCH("RIESGO MODERADO",R25)))</formula>
    </cfRule>
    <cfRule type="containsText" dxfId="68" priority="72" operator="containsText" text="RIESGO BAJO">
      <formula>NOT(ISERROR(SEARCH("RIESGO BAJO",R25)))</formula>
    </cfRule>
  </conditionalFormatting>
  <conditionalFormatting sqref="R29">
    <cfRule type="containsText" dxfId="67" priority="65" operator="containsText" text="RIESGO EXTREMO">
      <formula>NOT(ISERROR(SEARCH("RIESGO EXTREMO",R29)))</formula>
    </cfRule>
    <cfRule type="containsText" dxfId="66" priority="66" operator="containsText" text="RIESGO ALTO">
      <formula>NOT(ISERROR(SEARCH("RIESGO ALTO",R29)))</formula>
    </cfRule>
    <cfRule type="containsText" dxfId="65" priority="67" operator="containsText" text="RIESGO MODERADO">
      <formula>NOT(ISERROR(SEARCH("RIESGO MODERADO",R29)))</formula>
    </cfRule>
    <cfRule type="containsText" dxfId="64" priority="68" operator="containsText" text="RIESGO BAJO">
      <formula>NOT(ISERROR(SEARCH("RIESGO BAJO",R29)))</formula>
    </cfRule>
  </conditionalFormatting>
  <conditionalFormatting sqref="R33">
    <cfRule type="containsText" dxfId="63" priority="61" operator="containsText" text="RIESGO EXTREMO">
      <formula>NOT(ISERROR(SEARCH("RIESGO EXTREMO",R33)))</formula>
    </cfRule>
    <cfRule type="containsText" dxfId="62" priority="62" operator="containsText" text="RIESGO ALTO">
      <formula>NOT(ISERROR(SEARCH("RIESGO ALTO",R33)))</formula>
    </cfRule>
    <cfRule type="containsText" dxfId="61" priority="63" operator="containsText" text="RIESGO MODERADO">
      <formula>NOT(ISERROR(SEARCH("RIESGO MODERADO",R33)))</formula>
    </cfRule>
    <cfRule type="containsText" dxfId="60" priority="64" operator="containsText" text="RIESGO BAJO">
      <formula>NOT(ISERROR(SEARCH("RIESGO BAJO",R33)))</formula>
    </cfRule>
  </conditionalFormatting>
  <conditionalFormatting sqref="Q21:Q23 Q25:Q27 Q29:Q31 Q33:Q35">
    <cfRule type="containsText" dxfId="59" priority="57" operator="containsText" text="RIESGO EXTREMO">
      <formula>NOT(ISERROR(SEARCH("RIESGO EXTREMO",Q21)))</formula>
    </cfRule>
    <cfRule type="containsText" dxfId="58" priority="58" operator="containsText" text="RIESGO ALTO">
      <formula>NOT(ISERROR(SEARCH("RIESGO ALTO",Q21)))</formula>
    </cfRule>
    <cfRule type="containsText" dxfId="57" priority="59" operator="containsText" text="RIESGO MODERADO">
      <formula>NOT(ISERROR(SEARCH("RIESGO MODERADO",Q21)))</formula>
    </cfRule>
    <cfRule type="containsText" dxfId="56" priority="60" operator="containsText" text="RIESGO BAJO">
      <formula>NOT(ISERROR(SEARCH("RIESGO BAJO",Q21)))</formula>
    </cfRule>
  </conditionalFormatting>
  <conditionalFormatting sqref="BB11">
    <cfRule type="containsText" dxfId="55" priority="53" operator="containsText" text="RIESGO EXTREMO">
      <formula>NOT(ISERROR(SEARCH("RIESGO EXTREMO",BB11)))</formula>
    </cfRule>
    <cfRule type="containsText" dxfId="54" priority="54" operator="containsText" text="RIESGO ALTO">
      <formula>NOT(ISERROR(SEARCH("RIESGO ALTO",BB11)))</formula>
    </cfRule>
    <cfRule type="containsText" dxfId="53" priority="55" operator="containsText" text="RIESGO MODERADO">
      <formula>NOT(ISERROR(SEARCH("RIESGO MODERADO",BB11)))</formula>
    </cfRule>
    <cfRule type="containsText" dxfId="52" priority="56" operator="containsText" text="RIESGO BAJO">
      <formula>NOT(ISERROR(SEARCH("RIESGO BAJO",BB11)))</formula>
    </cfRule>
  </conditionalFormatting>
  <conditionalFormatting sqref="BB13">
    <cfRule type="containsText" dxfId="51" priority="49" operator="containsText" text="RIESGO EXTREMO">
      <formula>NOT(ISERROR(SEARCH("RIESGO EXTREMO",BB13)))</formula>
    </cfRule>
    <cfRule type="containsText" dxfId="50" priority="50" operator="containsText" text="RIESGO ALTO">
      <formula>NOT(ISERROR(SEARCH("RIESGO ALTO",BB13)))</formula>
    </cfRule>
    <cfRule type="containsText" dxfId="49" priority="51" operator="containsText" text="RIESGO MODERADO">
      <formula>NOT(ISERROR(SEARCH("RIESGO MODERADO",BB13)))</formula>
    </cfRule>
    <cfRule type="containsText" dxfId="48" priority="52" operator="containsText" text="RIESGO BAJO">
      <formula>NOT(ISERROR(SEARCH("RIESGO BAJO",BB13)))</formula>
    </cfRule>
  </conditionalFormatting>
  <conditionalFormatting sqref="BC13">
    <cfRule type="containsText" dxfId="47" priority="45" operator="containsText" text="RIESGO EXTREMO">
      <formula>NOT(ISERROR(SEARCH("RIESGO EXTREMO",BC13)))</formula>
    </cfRule>
    <cfRule type="containsText" dxfId="46" priority="46" operator="containsText" text="RIESGO ALTO">
      <formula>NOT(ISERROR(SEARCH("RIESGO ALTO",BC13)))</formula>
    </cfRule>
    <cfRule type="containsText" dxfId="45" priority="47" operator="containsText" text="RIESGO MODERADO">
      <formula>NOT(ISERROR(SEARCH("RIESGO MODERADO",BC13)))</formula>
    </cfRule>
    <cfRule type="containsText" dxfId="44" priority="48" operator="containsText" text="RIESGO BAJO">
      <formula>NOT(ISERROR(SEARCH("RIESGO BAJO",BC13)))</formula>
    </cfRule>
  </conditionalFormatting>
  <conditionalFormatting sqref="BD13">
    <cfRule type="containsText" dxfId="43" priority="41" operator="containsText" text="RIESGO EXTREMO">
      <formula>NOT(ISERROR(SEARCH("RIESGO EXTREMO",BD13)))</formula>
    </cfRule>
    <cfRule type="containsText" dxfId="42" priority="42" operator="containsText" text="RIESGO ALTO">
      <formula>NOT(ISERROR(SEARCH("RIESGO ALTO",BD13)))</formula>
    </cfRule>
    <cfRule type="containsText" dxfId="41" priority="43" operator="containsText" text="RIESGO MODERADO">
      <formula>NOT(ISERROR(SEARCH("RIESGO MODERADO",BD13)))</formula>
    </cfRule>
    <cfRule type="containsText" dxfId="40" priority="44" operator="containsText" text="RIESGO BAJO">
      <formula>NOT(ISERROR(SEARCH("RIESGO BAJO",BD13)))</formula>
    </cfRule>
  </conditionalFormatting>
  <conditionalFormatting sqref="BE13">
    <cfRule type="containsText" dxfId="39" priority="37" operator="containsText" text="RIESGO EXTREMO">
      <formula>NOT(ISERROR(SEARCH("RIESGO EXTREMO",BE13)))</formula>
    </cfRule>
    <cfRule type="containsText" dxfId="38" priority="38" operator="containsText" text="RIESGO ALTO">
      <formula>NOT(ISERROR(SEARCH("RIESGO ALTO",BE13)))</formula>
    </cfRule>
    <cfRule type="containsText" dxfId="37" priority="39" operator="containsText" text="RIESGO MODERADO">
      <formula>NOT(ISERROR(SEARCH("RIESGO MODERADO",BE13)))</formula>
    </cfRule>
    <cfRule type="containsText" dxfId="36" priority="40" operator="containsText" text="RIESGO BAJO">
      <formula>NOT(ISERROR(SEARCH("RIESGO BAJO",BE13)))</formula>
    </cfRule>
  </conditionalFormatting>
  <conditionalFormatting sqref="BI11">
    <cfRule type="containsText" dxfId="35" priority="13" operator="containsText" text="RIESGO EXTREMO">
      <formula>NOT(ISERROR(SEARCH("RIESGO EXTREMO",BI11)))</formula>
    </cfRule>
    <cfRule type="containsText" dxfId="34" priority="14" operator="containsText" text="RIESGO ALTO">
      <formula>NOT(ISERROR(SEARCH("RIESGO ALTO",BI11)))</formula>
    </cfRule>
    <cfRule type="containsText" dxfId="33" priority="15" operator="containsText" text="RIESGO MODERADO">
      <formula>NOT(ISERROR(SEARCH("RIESGO MODERADO",BI11)))</formula>
    </cfRule>
    <cfRule type="containsText" dxfId="32" priority="16" operator="containsText" text="RIESGO BAJO">
      <formula>NOT(ISERROR(SEARCH("RIESGO BAJO",BI11)))</formula>
    </cfRule>
  </conditionalFormatting>
  <conditionalFormatting sqref="BC11">
    <cfRule type="containsText" dxfId="31" priority="33" operator="containsText" text="RIESGO EXTREMO">
      <formula>NOT(ISERROR(SEARCH("RIESGO EXTREMO",BC11)))</formula>
    </cfRule>
    <cfRule type="containsText" dxfId="30" priority="34" operator="containsText" text="RIESGO ALTO">
      <formula>NOT(ISERROR(SEARCH("RIESGO ALTO",BC11)))</formula>
    </cfRule>
    <cfRule type="containsText" dxfId="29" priority="35" operator="containsText" text="RIESGO MODERADO">
      <formula>NOT(ISERROR(SEARCH("RIESGO MODERADO",BC11)))</formula>
    </cfRule>
    <cfRule type="containsText" dxfId="28" priority="36" operator="containsText" text="RIESGO BAJO">
      <formula>NOT(ISERROR(SEARCH("RIESGO BAJO",BC11)))</formula>
    </cfRule>
  </conditionalFormatting>
  <conditionalFormatting sqref="BD11">
    <cfRule type="containsText" dxfId="27" priority="29" operator="containsText" text="RIESGO EXTREMO">
      <formula>NOT(ISERROR(SEARCH("RIESGO EXTREMO",BD11)))</formula>
    </cfRule>
    <cfRule type="containsText" dxfId="26" priority="30" operator="containsText" text="RIESGO ALTO">
      <formula>NOT(ISERROR(SEARCH("RIESGO ALTO",BD11)))</formula>
    </cfRule>
    <cfRule type="containsText" dxfId="25" priority="31" operator="containsText" text="RIESGO MODERADO">
      <formula>NOT(ISERROR(SEARCH("RIESGO MODERADO",BD11)))</formula>
    </cfRule>
    <cfRule type="containsText" dxfId="24" priority="32" operator="containsText" text="RIESGO BAJO">
      <formula>NOT(ISERROR(SEARCH("RIESGO BAJO",BD11)))</formula>
    </cfRule>
  </conditionalFormatting>
  <conditionalFormatting sqref="BE11">
    <cfRule type="containsText" dxfId="23" priority="25" operator="containsText" text="RIESGO EXTREMO">
      <formula>NOT(ISERROR(SEARCH("RIESGO EXTREMO",BE11)))</formula>
    </cfRule>
    <cfRule type="containsText" dxfId="22" priority="26" operator="containsText" text="RIESGO ALTO">
      <formula>NOT(ISERROR(SEARCH("RIESGO ALTO",BE11)))</formula>
    </cfRule>
    <cfRule type="containsText" dxfId="21" priority="27" operator="containsText" text="RIESGO MODERADO">
      <formula>NOT(ISERROR(SEARCH("RIESGO MODERADO",BE11)))</formula>
    </cfRule>
    <cfRule type="containsText" dxfId="20" priority="28" operator="containsText" text="RIESGO BAJO">
      <formula>NOT(ISERROR(SEARCH("RIESGO BAJO",BE11)))</formula>
    </cfRule>
  </conditionalFormatting>
  <conditionalFormatting sqref="BF11">
    <cfRule type="containsText" dxfId="19" priority="21" operator="containsText" text="RIESGO EXTREMO">
      <formula>NOT(ISERROR(SEARCH("RIESGO EXTREMO",BF11)))</formula>
    </cfRule>
    <cfRule type="containsText" dxfId="18" priority="22" operator="containsText" text="RIESGO ALTO">
      <formula>NOT(ISERROR(SEARCH("RIESGO ALTO",BF11)))</formula>
    </cfRule>
    <cfRule type="containsText" dxfId="17" priority="23" operator="containsText" text="RIESGO MODERADO">
      <formula>NOT(ISERROR(SEARCH("RIESGO MODERADO",BF11)))</formula>
    </cfRule>
    <cfRule type="containsText" dxfId="16" priority="24" operator="containsText" text="RIESGO BAJO">
      <formula>NOT(ISERROR(SEARCH("RIESGO BAJO",BF11)))</formula>
    </cfRule>
  </conditionalFormatting>
  <conditionalFormatting sqref="BG11:BH11 BJ11">
    <cfRule type="containsText" dxfId="15" priority="17" operator="containsText" text="RIESGO EXTREMO">
      <formula>NOT(ISERROR(SEARCH("RIESGO EXTREMO",BG11)))</formula>
    </cfRule>
    <cfRule type="containsText" dxfId="14" priority="18" operator="containsText" text="RIESGO ALTO">
      <formula>NOT(ISERROR(SEARCH("RIESGO ALTO",BG11)))</formula>
    </cfRule>
    <cfRule type="containsText" dxfId="13" priority="19" operator="containsText" text="RIESGO MODERADO">
      <formula>NOT(ISERROR(SEARCH("RIESGO MODERADO",BG11)))</formula>
    </cfRule>
    <cfRule type="containsText" dxfId="12" priority="20" operator="containsText" text="RIESGO BAJO">
      <formula>NOT(ISERROR(SEARCH("RIESGO BAJO",BG11)))</formula>
    </cfRule>
  </conditionalFormatting>
  <conditionalFormatting sqref="BF13">
    <cfRule type="containsText" dxfId="11" priority="9" operator="containsText" text="RIESGO EXTREMO">
      <formula>NOT(ISERROR(SEARCH("RIESGO EXTREMO",BF13)))</formula>
    </cfRule>
    <cfRule type="containsText" dxfId="10" priority="10" operator="containsText" text="RIESGO ALTO">
      <formula>NOT(ISERROR(SEARCH("RIESGO ALTO",BF13)))</formula>
    </cfRule>
    <cfRule type="containsText" dxfId="9" priority="11" operator="containsText" text="RIESGO MODERADO">
      <formula>NOT(ISERROR(SEARCH("RIESGO MODERADO",BF13)))</formula>
    </cfRule>
    <cfRule type="containsText" dxfId="8" priority="12" operator="containsText" text="RIESGO BAJO">
      <formula>NOT(ISERROR(SEARCH("RIESGO BAJO",BF13)))</formula>
    </cfRule>
  </conditionalFormatting>
  <conditionalFormatting sqref="BG13:BH13 BJ13">
    <cfRule type="containsText" dxfId="7" priority="5" operator="containsText" text="RIESGO EXTREMO">
      <formula>NOT(ISERROR(SEARCH("RIESGO EXTREMO",BG13)))</formula>
    </cfRule>
    <cfRule type="containsText" dxfId="6" priority="6" operator="containsText" text="RIESGO ALTO">
      <formula>NOT(ISERROR(SEARCH("RIESGO ALTO",BG13)))</formula>
    </cfRule>
    <cfRule type="containsText" dxfId="5" priority="7" operator="containsText" text="RIESGO MODERADO">
      <formula>NOT(ISERROR(SEARCH("RIESGO MODERADO",BG13)))</formula>
    </cfRule>
    <cfRule type="containsText" dxfId="4" priority="8" operator="containsText" text="RIESGO BAJO">
      <formula>NOT(ISERROR(SEARCH("RIESGO BAJO",BG13)))</formula>
    </cfRule>
  </conditionalFormatting>
  <conditionalFormatting sqref="BI13">
    <cfRule type="containsText" dxfId="3" priority="1" operator="containsText" text="RIESGO EXTREMO">
      <formula>NOT(ISERROR(SEARCH("RIESGO EXTREMO",BI13)))</formula>
    </cfRule>
    <cfRule type="containsText" dxfId="2" priority="2" operator="containsText" text="RIESGO ALTO">
      <formula>NOT(ISERROR(SEARCH("RIESGO ALTO",BI13)))</formula>
    </cfRule>
    <cfRule type="containsText" dxfId="1" priority="3" operator="containsText" text="RIESGO MODERADO">
      <formula>NOT(ISERROR(SEARCH("RIESGO MODERADO",BI13)))</formula>
    </cfRule>
    <cfRule type="containsText" dxfId="0" priority="4" operator="containsText" text="RIESGO BAJO">
      <formula>NOT(ISERROR(SEARCH("RIESGO BAJO",BI13)))</formula>
    </cfRule>
  </conditionalFormatting>
  <dataValidations count="24">
    <dataValidation type="list" allowBlank="1" showInputMessage="1" showErrorMessage="1" sqref="Y37:Y40 AE37:AE40 U37:U40 AA37:AA40 W37:W40 AC37:AC40 AG37:AG40">
      <formula1>"SI,NO"</formula1>
    </dataValidation>
    <dataValidation type="list" allowBlank="1" showInputMessage="1" showErrorMessage="1" sqref="O37:P40 O11 AX11:AX40 O13:O36">
      <formula1>INDIRECT($M$11)</formula1>
    </dataValidation>
    <dataValidation allowBlank="1" showInputMessage="1" showErrorMessage="1" prompt="Para cada causa debe existir un control" sqref="T17 T28:T29 T20:T21 T24:T25 T36 T32:T33 T15 S11:S36"/>
    <dataValidation type="list" allowBlank="1" showInputMessage="1" showErrorMessage="1" sqref="N11 AW11:AW36 N13:N36">
      <formula1>probabilidad</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38:D39 D11:D36"/>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5:K36 K11 K13"/>
    <dataValidation type="list" allowBlank="1" showInputMessage="1" showErrorMessage="1" sqref="R11 BA11:BA36 R13:R36">
      <formula1>opciondelriesgo</formula1>
    </dataValidation>
    <dataValidation type="list" allowBlank="1" showInputMessage="1" showErrorMessage="1" prompt="Seleccione el tipo de riesgo conforme a las categorias." sqref="F11:F36">
      <formula1>tipo_de_riesgos</formula1>
    </dataValidation>
    <dataValidation type="list" allowBlank="1" showInputMessage="1" showErrorMessage="1" sqref="B11:B36">
      <formula1>procesos</formula1>
    </dataValidation>
    <dataValidation allowBlank="1" showInputMessage="1" showErrorMessage="1" prompt="La descripción del riesgo se puede realizar a través de estas preguntas:_x000a_¿Qué puede suceder?_x000a_¿Cómo puede suceder?_x000a_¿Qué consecuencias tendría su materialización?" sqref="E11:E36"/>
    <dataValidation type="list" allowBlank="1" showInputMessage="1" showErrorMessage="1" prompt="Seleccione la tipología conforme al tipo de riesgo." sqref="G11:G36">
      <formula1>INDIRECT(F11)</formula1>
    </dataValidation>
    <dataValidation allowBlank="1" showInputMessage="1" showErrorMessage="1" prompt="Relacione el activo de información donde el nivel de criticidad corresponde a &quot;Crítico&quot;" sqref="H11:H36"/>
    <dataValidation type="list" allowBlank="1" showInputMessage="1" showErrorMessage="1" prompt="Solo aplica para los riesgos tipificados como seguridad de la información" sqref="I11:I36">
      <formula1>tipo_de_amenaza</formula1>
    </dataValidation>
    <dataValidation type="list" allowBlank="1" showInputMessage="1" showErrorMessage="1" prompt="Seleccione la amenaza de acuerdo con el tipo seleccionado" sqref="J11:J36">
      <formula1>INDIRECT($I$11)</formula1>
    </dataValidation>
    <dataValidation type="list" allowBlank="1" showInputMessage="1" showErrorMessage="1" sqref="U11:U36">
      <formula1>"Asignado,No asignado"</formula1>
    </dataValidation>
    <dataValidation type="list" allowBlank="1" showInputMessage="1" showErrorMessage="1" sqref="W11:W36">
      <formula1>"Adecuado,Inadecuado"</formula1>
    </dataValidation>
    <dataValidation type="list" allowBlank="1" showInputMessage="1" showErrorMessage="1" sqref="Y11:Y36">
      <formula1>"Oportuna,Inoportuna"</formula1>
    </dataValidation>
    <dataValidation type="list" allowBlank="1" showInputMessage="1" showErrorMessage="1" sqref="AA11:AA36">
      <formula1>"Prevenir,Detectar,No es un control"</formula1>
    </dataValidation>
    <dataValidation type="list" allowBlank="1" showInputMessage="1" showErrorMessage="1" sqref="AC11:AC36">
      <formula1>"Confiable,No confiable"</formula1>
    </dataValidation>
    <dataValidation type="list" allowBlank="1" showInputMessage="1" showErrorMessage="1" sqref="AE11:AE36">
      <formula1>"Se investigan y resuelven oportunamente,No se investigan y no se resuelven oportunamente"</formula1>
    </dataValidation>
    <dataValidation type="list" allowBlank="1" showInputMessage="1" showErrorMessage="1" sqref="AG11:AG36">
      <formula1>"Completa,Incompleta,No existe"</formula1>
    </dataValidation>
    <dataValidation type="list" allowBlank="1" showInputMessage="1" showErrorMessage="1" sqref="AK11:AK36">
      <formula1>"Siempre se ejecuta,Algunas veces,No se ejecuta"</formula1>
    </dataValidation>
    <dataValidation type="list" allowBlank="1" showInputMessage="1" showErrorMessage="1" sqref="AS11:AS36">
      <formula1>"Directamente,Indirectamente,No disminuye"</formula1>
    </dataValidation>
    <dataValidation type="list" allowBlank="1" showInputMessage="1" showErrorMessage="1" sqref="AR11:AR36">
      <formula1>"Directamente,No disminuye"</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U66"/>
  <sheetViews>
    <sheetView workbookViewId="0">
      <selection activeCell="C15" sqref="C15:R15"/>
    </sheetView>
  </sheetViews>
  <sheetFormatPr baseColWidth="10" defaultColWidth="11.42578125" defaultRowHeight="12.75" x14ac:dyDescent="0.2"/>
  <cols>
    <col min="1" max="2" width="1.7109375" style="254" customWidth="1"/>
    <col min="3" max="3" width="10" style="254" customWidth="1"/>
    <col min="4" max="4" width="15.28515625" style="254" customWidth="1"/>
    <col min="5" max="5" width="36.7109375" style="254" customWidth="1"/>
    <col min="6" max="7" width="29.42578125" style="254" customWidth="1"/>
    <col min="8" max="9" width="18.42578125" style="254" customWidth="1"/>
    <col min="10" max="10" width="8.85546875" style="254" customWidth="1"/>
    <col min="11" max="14" width="15.85546875" style="254" customWidth="1"/>
    <col min="15" max="18" width="16.42578125" style="254" customWidth="1"/>
    <col min="19" max="19" width="1.7109375" style="254" customWidth="1"/>
    <col min="20" max="16384" width="11.42578125" style="254"/>
  </cols>
  <sheetData>
    <row r="1" spans="3:21" ht="13.5" thickBot="1" x14ac:dyDescent="0.25">
      <c r="C1" s="254" t="s">
        <v>359</v>
      </c>
    </row>
    <row r="2" spans="3:21" ht="34.5" customHeight="1" x14ac:dyDescent="0.3">
      <c r="C2" s="255"/>
      <c r="D2" s="256"/>
      <c r="E2" s="629" t="s">
        <v>303</v>
      </c>
      <c r="F2" s="630"/>
      <c r="G2" s="630"/>
      <c r="H2" s="630"/>
      <c r="I2" s="630"/>
      <c r="J2" s="630"/>
      <c r="K2" s="630"/>
      <c r="L2" s="630"/>
      <c r="M2" s="630"/>
      <c r="N2" s="630"/>
      <c r="O2" s="630"/>
      <c r="P2" s="630"/>
      <c r="Q2" s="630"/>
      <c r="R2" s="631"/>
    </row>
    <row r="3" spans="3:21" ht="18.75" x14ac:dyDescent="0.3">
      <c r="C3" s="257"/>
      <c r="D3" s="258"/>
      <c r="E3" s="632" t="s">
        <v>304</v>
      </c>
      <c r="F3" s="633"/>
      <c r="G3" s="633"/>
      <c r="H3" s="633"/>
      <c r="I3" s="633"/>
      <c r="J3" s="633"/>
      <c r="K3" s="634"/>
      <c r="L3" s="635" t="s">
        <v>305</v>
      </c>
      <c r="M3" s="633"/>
      <c r="N3" s="633"/>
      <c r="O3" s="633"/>
      <c r="P3" s="633"/>
      <c r="Q3" s="633"/>
      <c r="R3" s="636"/>
    </row>
    <row r="4" spans="3:21" ht="19.5" thickBot="1" x14ac:dyDescent="0.35">
      <c r="C4" s="259"/>
      <c r="D4" s="260"/>
      <c r="E4" s="637" t="s">
        <v>306</v>
      </c>
      <c r="F4" s="638"/>
      <c r="G4" s="638"/>
      <c r="H4" s="638"/>
      <c r="I4" s="638"/>
      <c r="J4" s="638"/>
      <c r="K4" s="638"/>
      <c r="L4" s="638"/>
      <c r="M4" s="638"/>
      <c r="N4" s="638"/>
      <c r="O4" s="638"/>
      <c r="P4" s="638"/>
      <c r="Q4" s="638"/>
      <c r="R4" s="639"/>
    </row>
    <row r="5" spans="3:21" ht="19.5" thickBot="1" x14ac:dyDescent="0.35">
      <c r="C5" s="562"/>
      <c r="D5" s="562"/>
      <c r="E5" s="562"/>
      <c r="F5" s="562"/>
      <c r="G5" s="562"/>
      <c r="H5" s="562"/>
      <c r="I5" s="562"/>
      <c r="J5" s="562"/>
      <c r="K5" s="562"/>
      <c r="L5" s="562"/>
      <c r="M5" s="562"/>
      <c r="N5" s="562"/>
      <c r="O5" s="562"/>
      <c r="P5" s="562"/>
      <c r="Q5" s="562"/>
      <c r="R5" s="562"/>
    </row>
    <row r="6" spans="3:21" ht="46.5" customHeight="1" x14ac:dyDescent="0.2">
      <c r="C6" s="609" t="s">
        <v>307</v>
      </c>
      <c r="D6" s="640"/>
      <c r="E6" s="641" t="s">
        <v>57</v>
      </c>
      <c r="F6" s="641"/>
      <c r="G6" s="641"/>
      <c r="H6" s="641"/>
      <c r="I6" s="641"/>
      <c r="J6" s="642" t="s">
        <v>171</v>
      </c>
      <c r="K6" s="610"/>
      <c r="L6" s="610"/>
      <c r="M6" s="610"/>
      <c r="N6" s="640"/>
      <c r="O6" s="641" t="s">
        <v>360</v>
      </c>
      <c r="P6" s="641"/>
      <c r="Q6" s="641"/>
      <c r="R6" s="643"/>
    </row>
    <row r="7" spans="3:21" ht="46.5" customHeight="1" thickBot="1" x14ac:dyDescent="0.25">
      <c r="C7" s="622" t="s">
        <v>308</v>
      </c>
      <c r="D7" s="623"/>
      <c r="E7" s="560" t="s">
        <v>309</v>
      </c>
      <c r="F7" s="560"/>
      <c r="G7" s="560"/>
      <c r="H7" s="560"/>
      <c r="I7" s="560"/>
      <c r="J7" s="624" t="s">
        <v>310</v>
      </c>
      <c r="K7" s="625"/>
      <c r="L7" s="625"/>
      <c r="M7" s="625"/>
      <c r="N7" s="623"/>
      <c r="O7" s="560" t="s">
        <v>311</v>
      </c>
      <c r="P7" s="560"/>
      <c r="Q7" s="560"/>
      <c r="R7" s="561"/>
    </row>
    <row r="8" spans="3:21" ht="19.5" thickBot="1" x14ac:dyDescent="0.35">
      <c r="C8" s="261"/>
      <c r="D8" s="261"/>
      <c r="E8" s="261"/>
      <c r="F8" s="261"/>
      <c r="G8" s="261"/>
      <c r="H8" s="261"/>
      <c r="I8" s="261"/>
      <c r="J8" s="261"/>
      <c r="K8" s="261"/>
      <c r="L8" s="261"/>
      <c r="M8" s="261"/>
      <c r="N8" s="261"/>
      <c r="O8" s="261"/>
      <c r="P8" s="261"/>
      <c r="Q8" s="261"/>
      <c r="R8" s="261"/>
    </row>
    <row r="9" spans="3:21" ht="24" customHeight="1" x14ac:dyDescent="0.2">
      <c r="C9" s="609" t="s">
        <v>312</v>
      </c>
      <c r="D9" s="610"/>
      <c r="E9" s="610"/>
      <c r="F9" s="610"/>
      <c r="G9" s="610"/>
      <c r="H9" s="610"/>
      <c r="I9" s="610"/>
      <c r="J9" s="610"/>
      <c r="K9" s="610"/>
      <c r="L9" s="610"/>
      <c r="M9" s="610"/>
      <c r="N9" s="610"/>
      <c r="O9" s="610"/>
      <c r="P9" s="610"/>
      <c r="Q9" s="610"/>
      <c r="R9" s="611"/>
    </row>
    <row r="10" spans="3:21" ht="51.75" customHeight="1" thickBot="1" x14ac:dyDescent="0.25">
      <c r="C10" s="626" t="s">
        <v>361</v>
      </c>
      <c r="D10" s="627"/>
      <c r="E10" s="627"/>
      <c r="F10" s="627"/>
      <c r="G10" s="627"/>
      <c r="H10" s="627"/>
      <c r="I10" s="627"/>
      <c r="J10" s="627"/>
      <c r="K10" s="627"/>
      <c r="L10" s="627"/>
      <c r="M10" s="627"/>
      <c r="N10" s="627"/>
      <c r="O10" s="627"/>
      <c r="P10" s="627"/>
      <c r="Q10" s="627"/>
      <c r="R10" s="628"/>
    </row>
    <row r="11" spans="3:21" ht="19.5" thickBot="1" x14ac:dyDescent="0.35">
      <c r="C11" s="562"/>
      <c r="D11" s="562"/>
      <c r="E11" s="562"/>
      <c r="F11" s="562"/>
      <c r="G11" s="562"/>
      <c r="H11" s="562"/>
      <c r="I11" s="562"/>
      <c r="J11" s="562"/>
      <c r="K11" s="562"/>
      <c r="L11" s="562"/>
      <c r="M11" s="562"/>
      <c r="N11" s="562"/>
      <c r="O11" s="562"/>
      <c r="P11" s="562"/>
      <c r="Q11" s="562"/>
      <c r="R11" s="562"/>
    </row>
    <row r="12" spans="3:21" ht="24" customHeight="1" x14ac:dyDescent="0.2">
      <c r="C12" s="609" t="s">
        <v>313</v>
      </c>
      <c r="D12" s="610"/>
      <c r="E12" s="610"/>
      <c r="F12" s="610"/>
      <c r="G12" s="610"/>
      <c r="H12" s="610"/>
      <c r="I12" s="610"/>
      <c r="J12" s="610"/>
      <c r="K12" s="610"/>
      <c r="L12" s="610"/>
      <c r="M12" s="610"/>
      <c r="N12" s="610"/>
      <c r="O12" s="610"/>
      <c r="P12" s="610"/>
      <c r="Q12" s="610"/>
      <c r="R12" s="611"/>
    </row>
    <row r="13" spans="3:21" ht="51.75" customHeight="1" thickBot="1" x14ac:dyDescent="0.25">
      <c r="C13" s="612" t="s">
        <v>314</v>
      </c>
      <c r="D13" s="613"/>
      <c r="E13" s="613"/>
      <c r="F13" s="613"/>
      <c r="G13" s="613"/>
      <c r="H13" s="613"/>
      <c r="I13" s="613"/>
      <c r="J13" s="613"/>
      <c r="K13" s="613"/>
      <c r="L13" s="613"/>
      <c r="M13" s="613"/>
      <c r="N13" s="613"/>
      <c r="O13" s="613"/>
      <c r="P13" s="613"/>
      <c r="Q13" s="613"/>
      <c r="R13" s="614"/>
    </row>
    <row r="14" spans="3:21" ht="19.5" thickBot="1" x14ac:dyDescent="0.35">
      <c r="C14" s="562"/>
      <c r="D14" s="562"/>
      <c r="E14" s="562"/>
      <c r="F14" s="562"/>
      <c r="G14" s="562"/>
      <c r="H14" s="562"/>
      <c r="I14" s="562"/>
      <c r="J14" s="562"/>
      <c r="K14" s="562"/>
      <c r="L14" s="562"/>
      <c r="M14" s="562"/>
      <c r="N14" s="562"/>
      <c r="O14" s="562"/>
      <c r="P14" s="562"/>
      <c r="Q14" s="562"/>
      <c r="R14" s="562"/>
    </row>
    <row r="15" spans="3:21" ht="33" customHeight="1" thickBot="1" x14ac:dyDescent="0.25">
      <c r="C15" s="615" t="s">
        <v>315</v>
      </c>
      <c r="D15" s="616"/>
      <c r="E15" s="616"/>
      <c r="F15" s="616"/>
      <c r="G15" s="616"/>
      <c r="H15" s="616"/>
      <c r="I15" s="616"/>
      <c r="J15" s="616"/>
      <c r="K15" s="616"/>
      <c r="L15" s="616"/>
      <c r="M15" s="616"/>
      <c r="N15" s="616"/>
      <c r="O15" s="616"/>
      <c r="P15" s="616"/>
      <c r="Q15" s="616"/>
      <c r="R15" s="617"/>
    </row>
    <row r="16" spans="3:21" s="263" customFormat="1" ht="101.25" customHeight="1" thickBot="1" x14ac:dyDescent="0.25">
      <c r="C16" s="618" t="s">
        <v>2</v>
      </c>
      <c r="D16" s="619"/>
      <c r="E16" s="262" t="s">
        <v>316</v>
      </c>
      <c r="F16" s="620" t="s">
        <v>317</v>
      </c>
      <c r="G16" s="620"/>
      <c r="H16" s="620" t="s">
        <v>318</v>
      </c>
      <c r="I16" s="620"/>
      <c r="J16" s="620"/>
      <c r="K16" s="620" t="s">
        <v>319</v>
      </c>
      <c r="L16" s="620"/>
      <c r="M16" s="620"/>
      <c r="N16" s="620"/>
      <c r="O16" s="619" t="s">
        <v>362</v>
      </c>
      <c r="P16" s="619"/>
      <c r="Q16" s="619"/>
      <c r="R16" s="621"/>
      <c r="T16" s="316" t="s">
        <v>363</v>
      </c>
      <c r="U16" s="316" t="s">
        <v>364</v>
      </c>
    </row>
    <row r="17" spans="3:21" ht="354.75" customHeight="1" thickBot="1" x14ac:dyDescent="0.25">
      <c r="C17" s="601" t="s">
        <v>365</v>
      </c>
      <c r="D17" s="602"/>
      <c r="E17" s="603" t="s">
        <v>45</v>
      </c>
      <c r="F17" s="604" t="s">
        <v>321</v>
      </c>
      <c r="G17" s="604"/>
      <c r="H17" s="605" t="s">
        <v>322</v>
      </c>
      <c r="I17" s="605"/>
      <c r="J17" s="605"/>
      <c r="K17" s="596" t="s">
        <v>366</v>
      </c>
      <c r="L17" s="597"/>
      <c r="M17" s="597"/>
      <c r="N17" s="598"/>
      <c r="O17" s="606" t="s">
        <v>367</v>
      </c>
      <c r="P17" s="606"/>
      <c r="Q17" s="606"/>
      <c r="R17" s="607"/>
      <c r="S17" s="317"/>
      <c r="T17" s="318">
        <v>100</v>
      </c>
      <c r="U17" s="318">
        <v>100</v>
      </c>
    </row>
    <row r="18" spans="3:21" ht="337.5" customHeight="1" thickBot="1" x14ac:dyDescent="0.3">
      <c r="C18" s="590"/>
      <c r="D18" s="591"/>
      <c r="E18" s="593"/>
      <c r="F18" s="608" t="s">
        <v>368</v>
      </c>
      <c r="G18" s="608"/>
      <c r="H18" s="595" t="s">
        <v>369</v>
      </c>
      <c r="I18" s="595"/>
      <c r="J18" s="595"/>
      <c r="K18" s="596" t="s">
        <v>370</v>
      </c>
      <c r="L18" s="597"/>
      <c r="M18" s="597"/>
      <c r="N18" s="598"/>
      <c r="O18" s="599" t="s">
        <v>371</v>
      </c>
      <c r="P18" s="599"/>
      <c r="Q18" s="599"/>
      <c r="R18" s="600"/>
      <c r="S18" s="317"/>
      <c r="T18" s="318">
        <v>100</v>
      </c>
      <c r="U18" s="318">
        <v>100</v>
      </c>
    </row>
    <row r="19" spans="3:21" ht="330.75" customHeight="1" thickBot="1" x14ac:dyDescent="0.25">
      <c r="C19" s="588" t="s">
        <v>323</v>
      </c>
      <c r="D19" s="589"/>
      <c r="E19" s="592" t="s">
        <v>44</v>
      </c>
      <c r="F19" s="594" t="s">
        <v>350</v>
      </c>
      <c r="G19" s="594"/>
      <c r="H19" s="595" t="s">
        <v>324</v>
      </c>
      <c r="I19" s="595"/>
      <c r="J19" s="595"/>
      <c r="K19" s="596" t="s">
        <v>372</v>
      </c>
      <c r="L19" s="597"/>
      <c r="M19" s="597"/>
      <c r="N19" s="598"/>
      <c r="O19" s="599" t="s">
        <v>373</v>
      </c>
      <c r="P19" s="599"/>
      <c r="Q19" s="599"/>
      <c r="R19" s="600"/>
      <c r="S19" s="317"/>
      <c r="T19" s="318">
        <v>100</v>
      </c>
      <c r="U19" s="318">
        <v>100</v>
      </c>
    </row>
    <row r="20" spans="3:21" ht="311.25" customHeight="1" thickBot="1" x14ac:dyDescent="0.25">
      <c r="C20" s="590"/>
      <c r="D20" s="591"/>
      <c r="E20" s="593"/>
      <c r="F20" s="594" t="s">
        <v>351</v>
      </c>
      <c r="G20" s="594"/>
      <c r="H20" s="595" t="s">
        <v>325</v>
      </c>
      <c r="I20" s="595"/>
      <c r="J20" s="595"/>
      <c r="K20" s="596" t="s">
        <v>374</v>
      </c>
      <c r="L20" s="597"/>
      <c r="M20" s="597"/>
      <c r="N20" s="598"/>
      <c r="O20" s="599" t="s">
        <v>375</v>
      </c>
      <c r="P20" s="599"/>
      <c r="Q20" s="599"/>
      <c r="R20" s="600"/>
      <c r="S20" s="317"/>
      <c r="T20" s="318">
        <v>100</v>
      </c>
      <c r="U20" s="318">
        <v>50</v>
      </c>
    </row>
    <row r="21" spans="3:21" ht="20.100000000000001" customHeight="1" x14ac:dyDescent="0.3">
      <c r="C21" s="580" t="s">
        <v>326</v>
      </c>
      <c r="D21" s="581"/>
      <c r="E21" s="264"/>
      <c r="F21" s="587"/>
      <c r="G21" s="587"/>
      <c r="H21" s="537"/>
      <c r="I21" s="537"/>
      <c r="J21" s="537"/>
      <c r="K21" s="537"/>
      <c r="L21" s="537"/>
      <c r="M21" s="537"/>
      <c r="N21" s="537"/>
      <c r="O21" s="537"/>
      <c r="P21" s="537"/>
      <c r="Q21" s="537"/>
      <c r="R21" s="582"/>
    </row>
    <row r="22" spans="3:21" ht="20.100000000000001" customHeight="1" x14ac:dyDescent="0.3">
      <c r="C22" s="580" t="s">
        <v>327</v>
      </c>
      <c r="D22" s="581"/>
      <c r="E22" s="264"/>
      <c r="F22" s="537"/>
      <c r="G22" s="537"/>
      <c r="H22" s="537"/>
      <c r="I22" s="537"/>
      <c r="J22" s="537"/>
      <c r="K22" s="537"/>
      <c r="L22" s="537"/>
      <c r="M22" s="537"/>
      <c r="N22" s="537"/>
      <c r="O22" s="537"/>
      <c r="P22" s="537"/>
      <c r="Q22" s="537"/>
      <c r="R22" s="582"/>
    </row>
    <row r="23" spans="3:21" ht="20.100000000000001" customHeight="1" x14ac:dyDescent="0.3">
      <c r="C23" s="580" t="s">
        <v>328</v>
      </c>
      <c r="D23" s="581"/>
      <c r="E23" s="264"/>
      <c r="F23" s="537"/>
      <c r="G23" s="537"/>
      <c r="H23" s="537"/>
      <c r="I23" s="537"/>
      <c r="J23" s="537"/>
      <c r="K23" s="537"/>
      <c r="L23" s="537"/>
      <c r="M23" s="537"/>
      <c r="N23" s="537"/>
      <c r="O23" s="537"/>
      <c r="P23" s="537"/>
      <c r="Q23" s="537"/>
      <c r="R23" s="582"/>
    </row>
    <row r="24" spans="3:21" ht="20.100000000000001" customHeight="1" thickBot="1" x14ac:dyDescent="0.35">
      <c r="C24" s="583" t="s">
        <v>329</v>
      </c>
      <c r="D24" s="584"/>
      <c r="E24" s="265"/>
      <c r="F24" s="585"/>
      <c r="G24" s="585"/>
      <c r="H24" s="585"/>
      <c r="I24" s="585"/>
      <c r="J24" s="585"/>
      <c r="K24" s="585"/>
      <c r="L24" s="585"/>
      <c r="M24" s="585"/>
      <c r="N24" s="585"/>
      <c r="O24" s="585"/>
      <c r="P24" s="585"/>
      <c r="Q24" s="585"/>
      <c r="R24" s="586"/>
    </row>
    <row r="25" spans="3:21" ht="12" customHeight="1" thickBot="1" x14ac:dyDescent="0.35">
      <c r="C25" s="562"/>
      <c r="D25" s="562"/>
      <c r="E25" s="562"/>
      <c r="F25" s="562"/>
      <c r="G25" s="562"/>
      <c r="H25" s="562"/>
      <c r="I25" s="562"/>
      <c r="J25" s="562"/>
      <c r="K25" s="562"/>
      <c r="L25" s="562"/>
      <c r="M25" s="562"/>
      <c r="N25" s="562"/>
      <c r="O25" s="562"/>
      <c r="P25" s="562"/>
      <c r="Q25" s="562"/>
      <c r="R25" s="562"/>
    </row>
    <row r="26" spans="3:21" ht="33" customHeight="1" thickBot="1" x14ac:dyDescent="0.25">
      <c r="C26" s="568" t="s">
        <v>232</v>
      </c>
      <c r="D26" s="569"/>
      <c r="E26" s="569"/>
      <c r="F26" s="569"/>
      <c r="G26" s="569"/>
      <c r="H26" s="569"/>
      <c r="I26" s="569"/>
      <c r="J26" s="569"/>
      <c r="K26" s="569"/>
      <c r="L26" s="569"/>
      <c r="M26" s="569"/>
      <c r="N26" s="569"/>
      <c r="O26" s="569"/>
      <c r="P26" s="569"/>
      <c r="Q26" s="569"/>
      <c r="R26" s="570"/>
    </row>
    <row r="27" spans="3:21" s="271" customFormat="1" ht="75.75" thickBot="1" x14ac:dyDescent="0.25">
      <c r="C27" s="266" t="s">
        <v>330</v>
      </c>
      <c r="D27" s="266" t="s">
        <v>331</v>
      </c>
      <c r="E27" s="267" t="s">
        <v>332</v>
      </c>
      <c r="F27" s="268" t="s">
        <v>333</v>
      </c>
      <c r="G27" s="269" t="s">
        <v>352</v>
      </c>
      <c r="H27" s="269" t="s">
        <v>334</v>
      </c>
      <c r="I27" s="269" t="s">
        <v>335</v>
      </c>
      <c r="J27" s="571" t="s">
        <v>336</v>
      </c>
      <c r="K27" s="572"/>
      <c r="L27" s="573"/>
      <c r="M27" s="571" t="s">
        <v>337</v>
      </c>
      <c r="N27" s="572"/>
      <c r="O27" s="573"/>
      <c r="P27" s="571" t="s">
        <v>320</v>
      </c>
      <c r="Q27" s="572"/>
      <c r="R27" s="574"/>
      <c r="S27" s="270"/>
    </row>
    <row r="28" spans="3:21" s="271" customFormat="1" ht="318" customHeight="1" x14ac:dyDescent="0.2">
      <c r="C28" s="272">
        <v>1</v>
      </c>
      <c r="D28" s="273" t="s">
        <v>105</v>
      </c>
      <c r="E28" s="274" t="s">
        <v>275</v>
      </c>
      <c r="F28" s="275" t="s">
        <v>21</v>
      </c>
      <c r="G28" s="276" t="s">
        <v>277</v>
      </c>
      <c r="H28" s="278" t="s">
        <v>338</v>
      </c>
      <c r="I28" s="277">
        <v>0.33</v>
      </c>
      <c r="J28" s="575" t="s">
        <v>376</v>
      </c>
      <c r="K28" s="575"/>
      <c r="L28" s="575"/>
      <c r="M28" s="576" t="s">
        <v>377</v>
      </c>
      <c r="N28" s="577"/>
      <c r="O28" s="578"/>
      <c r="P28" s="575" t="s">
        <v>378</v>
      </c>
      <c r="Q28" s="575"/>
      <c r="R28" s="579"/>
      <c r="S28" s="254"/>
    </row>
    <row r="29" spans="3:21" s="271" customFormat="1" ht="311.25" customHeight="1" x14ac:dyDescent="0.2">
      <c r="C29" s="279">
        <v>2</v>
      </c>
      <c r="D29" s="280" t="s">
        <v>339</v>
      </c>
      <c r="E29" s="281" t="s">
        <v>294</v>
      </c>
      <c r="F29" s="282" t="s">
        <v>21</v>
      </c>
      <c r="G29" s="283" t="s">
        <v>296</v>
      </c>
      <c r="H29" s="285" t="s">
        <v>340</v>
      </c>
      <c r="I29" s="284">
        <v>0.5</v>
      </c>
      <c r="J29" s="563">
        <v>1</v>
      </c>
      <c r="K29" s="564"/>
      <c r="L29" s="564"/>
      <c r="M29" s="565" t="s">
        <v>379</v>
      </c>
      <c r="N29" s="565"/>
      <c r="O29" s="565"/>
      <c r="P29" s="566" t="s">
        <v>378</v>
      </c>
      <c r="Q29" s="566"/>
      <c r="R29" s="567"/>
    </row>
    <row r="30" spans="3:21" s="271" customFormat="1" ht="48.75" customHeight="1" x14ac:dyDescent="0.2">
      <c r="C30" s="286"/>
      <c r="D30" s="287"/>
      <c r="E30" s="288"/>
      <c r="F30" s="289"/>
      <c r="G30" s="290"/>
      <c r="H30" s="290"/>
      <c r="I30" s="290"/>
      <c r="J30" s="554"/>
      <c r="K30" s="554"/>
      <c r="L30" s="554"/>
      <c r="M30" s="554"/>
      <c r="N30" s="554"/>
      <c r="O30" s="554"/>
      <c r="P30" s="554"/>
      <c r="Q30" s="554"/>
      <c r="R30" s="555"/>
    </row>
    <row r="31" spans="3:21" ht="48.75" customHeight="1" x14ac:dyDescent="0.2">
      <c r="C31" s="286"/>
      <c r="D31" s="287"/>
      <c r="E31" s="288"/>
      <c r="F31" s="289"/>
      <c r="G31" s="312"/>
      <c r="H31" s="312"/>
      <c r="I31" s="312"/>
      <c r="J31" s="554"/>
      <c r="K31" s="554"/>
      <c r="L31" s="554"/>
      <c r="M31" s="554"/>
      <c r="N31" s="554"/>
      <c r="O31" s="554"/>
      <c r="P31" s="554"/>
      <c r="Q31" s="554"/>
      <c r="R31" s="555"/>
    </row>
    <row r="32" spans="3:21" ht="48.75" customHeight="1" x14ac:dyDescent="0.2">
      <c r="C32" s="286"/>
      <c r="D32" s="287"/>
      <c r="E32" s="288"/>
      <c r="F32" s="311"/>
      <c r="G32" s="312"/>
      <c r="H32" s="312"/>
      <c r="I32" s="312"/>
      <c r="J32" s="554"/>
      <c r="K32" s="554"/>
      <c r="L32" s="554"/>
      <c r="M32" s="554"/>
      <c r="N32" s="554"/>
      <c r="O32" s="554"/>
      <c r="P32" s="554"/>
      <c r="Q32" s="554"/>
      <c r="R32" s="555"/>
    </row>
    <row r="33" spans="3:18" ht="48.75" customHeight="1" x14ac:dyDescent="0.2">
      <c r="C33" s="286"/>
      <c r="D33" s="287"/>
      <c r="E33" s="288"/>
      <c r="F33" s="311"/>
      <c r="G33" s="312"/>
      <c r="H33" s="312"/>
      <c r="I33" s="312"/>
      <c r="J33" s="554"/>
      <c r="K33" s="554"/>
      <c r="L33" s="554"/>
      <c r="M33" s="554"/>
      <c r="N33" s="554"/>
      <c r="O33" s="554"/>
      <c r="P33" s="554"/>
      <c r="Q33" s="554"/>
      <c r="R33" s="555"/>
    </row>
    <row r="34" spans="3:18" ht="12" customHeight="1" thickBot="1" x14ac:dyDescent="0.25">
      <c r="C34" s="314"/>
      <c r="D34" s="314"/>
      <c r="E34" s="314"/>
      <c r="F34" s="314"/>
      <c r="G34" s="314"/>
      <c r="H34" s="314"/>
      <c r="I34" s="314"/>
      <c r="J34" s="314"/>
      <c r="K34" s="314"/>
      <c r="L34" s="314"/>
      <c r="M34" s="314"/>
      <c r="N34" s="314"/>
      <c r="O34" s="314"/>
      <c r="P34" s="314"/>
      <c r="Q34" s="314"/>
      <c r="R34" s="314"/>
    </row>
    <row r="35" spans="3:18" s="291" customFormat="1" ht="48.75" customHeight="1" thickBot="1" x14ac:dyDescent="0.4">
      <c r="C35" s="556" t="s">
        <v>341</v>
      </c>
      <c r="D35" s="557"/>
      <c r="E35" s="557"/>
      <c r="F35" s="557"/>
      <c r="G35" s="557"/>
      <c r="H35" s="557"/>
      <c r="I35" s="557"/>
      <c r="J35" s="557"/>
      <c r="K35" s="557"/>
      <c r="L35" s="557"/>
      <c r="M35" s="557"/>
      <c r="N35" s="557"/>
      <c r="O35" s="557"/>
      <c r="P35" s="557"/>
      <c r="Q35" s="557"/>
      <c r="R35" s="558"/>
    </row>
    <row r="36" spans="3:18" ht="107.25" customHeight="1" thickBot="1" x14ac:dyDescent="0.25">
      <c r="C36" s="559"/>
      <c r="D36" s="560"/>
      <c r="E36" s="560"/>
      <c r="F36" s="560"/>
      <c r="G36" s="560"/>
      <c r="H36" s="560"/>
      <c r="I36" s="560"/>
      <c r="J36" s="560"/>
      <c r="K36" s="560"/>
      <c r="L36" s="560"/>
      <c r="M36" s="560"/>
      <c r="N36" s="560"/>
      <c r="O36" s="560"/>
      <c r="P36" s="560"/>
      <c r="Q36" s="560"/>
      <c r="R36" s="561"/>
    </row>
    <row r="37" spans="3:18" ht="19.5" thickBot="1" x14ac:dyDescent="0.35">
      <c r="C37" s="562"/>
      <c r="D37" s="562"/>
      <c r="E37" s="562"/>
      <c r="F37" s="562"/>
      <c r="G37" s="562"/>
      <c r="H37" s="562"/>
      <c r="I37" s="562"/>
      <c r="J37" s="562"/>
      <c r="K37" s="562"/>
      <c r="L37" s="562"/>
      <c r="M37" s="562"/>
      <c r="N37" s="562"/>
      <c r="O37" s="562"/>
      <c r="P37" s="562"/>
      <c r="Q37" s="562"/>
      <c r="R37" s="562"/>
    </row>
    <row r="38" spans="3:18" s="291" customFormat="1" ht="27.95" customHeight="1" x14ac:dyDescent="0.35">
      <c r="C38" s="539" t="s">
        <v>342</v>
      </c>
      <c r="D38" s="540"/>
      <c r="E38" s="540"/>
      <c r="F38" s="540"/>
      <c r="G38" s="540"/>
      <c r="H38" s="540"/>
      <c r="I38" s="540"/>
      <c r="J38" s="540"/>
      <c r="K38" s="540"/>
      <c r="L38" s="540"/>
      <c r="M38" s="540"/>
      <c r="N38" s="540"/>
      <c r="O38" s="540"/>
      <c r="P38" s="540"/>
      <c r="Q38" s="540"/>
      <c r="R38" s="541"/>
    </row>
    <row r="39" spans="3:18" s="292" customFormat="1" ht="27.95" customHeight="1" x14ac:dyDescent="0.35">
      <c r="C39" s="542" t="s">
        <v>343</v>
      </c>
      <c r="D39" s="543"/>
      <c r="E39" s="543"/>
      <c r="F39" s="543"/>
      <c r="G39" s="543"/>
      <c r="H39" s="543"/>
      <c r="I39" s="543"/>
      <c r="J39" s="543"/>
      <c r="K39" s="543"/>
      <c r="L39" s="543"/>
      <c r="M39" s="543"/>
      <c r="N39" s="543"/>
      <c r="O39" s="543"/>
      <c r="P39" s="543"/>
      <c r="Q39" s="543"/>
      <c r="R39" s="544"/>
    </row>
    <row r="40" spans="3:18" s="291" customFormat="1" ht="27.95" customHeight="1" x14ac:dyDescent="0.35">
      <c r="C40" s="293"/>
      <c r="R40" s="294"/>
    </row>
    <row r="41" spans="3:18" s="291" customFormat="1" ht="27.95" customHeight="1" x14ac:dyDescent="0.35">
      <c r="C41" s="293"/>
      <c r="R41" s="294"/>
    </row>
    <row r="42" spans="3:18" s="291" customFormat="1" ht="27.95" customHeight="1" x14ac:dyDescent="0.35">
      <c r="C42" s="295"/>
      <c r="D42" s="296"/>
      <c r="E42" s="296"/>
      <c r="F42" s="296"/>
      <c r="G42" s="296"/>
      <c r="H42" s="296"/>
      <c r="I42" s="296"/>
      <c r="J42" s="296"/>
      <c r="K42" s="296"/>
      <c r="L42" s="296"/>
      <c r="M42" s="296"/>
      <c r="N42" s="296"/>
      <c r="O42" s="296"/>
      <c r="P42" s="296"/>
      <c r="Q42" s="296"/>
      <c r="R42" s="297"/>
    </row>
    <row r="43" spans="3:18" s="292" customFormat="1" ht="27.95" customHeight="1" x14ac:dyDescent="0.35">
      <c r="C43" s="542" t="s">
        <v>344</v>
      </c>
      <c r="D43" s="543"/>
      <c r="E43" s="543"/>
      <c r="F43" s="543"/>
      <c r="G43" s="543"/>
      <c r="H43" s="543"/>
      <c r="I43" s="543"/>
      <c r="J43" s="543"/>
      <c r="K43" s="543"/>
      <c r="L43" s="543"/>
      <c r="M43" s="543"/>
      <c r="N43" s="543"/>
      <c r="O43" s="543"/>
      <c r="P43" s="543"/>
      <c r="Q43" s="543"/>
      <c r="R43" s="544"/>
    </row>
    <row r="44" spans="3:18" s="291" customFormat="1" ht="27.95" customHeight="1" x14ac:dyDescent="0.35">
      <c r="C44" s="293"/>
      <c r="R44" s="294"/>
    </row>
    <row r="45" spans="3:18" s="291" customFormat="1" ht="27.95" customHeight="1" x14ac:dyDescent="0.35">
      <c r="C45" s="293"/>
      <c r="R45" s="294"/>
    </row>
    <row r="46" spans="3:18" s="291" customFormat="1" ht="27.95" customHeight="1" x14ac:dyDescent="0.35">
      <c r="C46" s="295"/>
      <c r="D46" s="296"/>
      <c r="E46" s="296"/>
      <c r="F46" s="296"/>
      <c r="G46" s="296"/>
      <c r="H46" s="296"/>
      <c r="I46" s="296"/>
      <c r="J46" s="296"/>
      <c r="K46" s="296"/>
      <c r="L46" s="296"/>
      <c r="M46" s="296"/>
      <c r="N46" s="296"/>
      <c r="O46" s="296"/>
      <c r="P46" s="296"/>
      <c r="Q46" s="296"/>
      <c r="R46" s="297"/>
    </row>
    <row r="47" spans="3:18" s="292" customFormat="1" ht="27.95" customHeight="1" x14ac:dyDescent="0.35">
      <c r="C47" s="542" t="s">
        <v>380</v>
      </c>
      <c r="D47" s="543"/>
      <c r="E47" s="543"/>
      <c r="F47" s="543"/>
      <c r="G47" s="543"/>
      <c r="H47" s="543"/>
      <c r="I47" s="543"/>
      <c r="J47" s="543"/>
      <c r="K47" s="543"/>
      <c r="L47" s="543"/>
      <c r="M47" s="543"/>
      <c r="N47" s="543"/>
      <c r="O47" s="543"/>
      <c r="P47" s="543"/>
      <c r="Q47" s="543"/>
      <c r="R47" s="544"/>
    </row>
    <row r="48" spans="3:18" s="291" customFormat="1" ht="27.95" customHeight="1" x14ac:dyDescent="0.35">
      <c r="C48" s="545"/>
      <c r="D48" s="546"/>
      <c r="E48" s="546"/>
      <c r="F48" s="546"/>
      <c r="G48" s="546"/>
      <c r="H48" s="546"/>
      <c r="I48" s="546"/>
      <c r="J48" s="546"/>
      <c r="K48" s="546"/>
      <c r="L48" s="546"/>
      <c r="M48" s="546"/>
      <c r="N48" s="546"/>
      <c r="O48" s="546"/>
      <c r="P48" s="546"/>
      <c r="Q48" s="546"/>
      <c r="R48" s="547"/>
    </row>
    <row r="49" spans="3:18" s="291" customFormat="1" ht="27.95" customHeight="1" x14ac:dyDescent="0.35">
      <c r="C49" s="545"/>
      <c r="D49" s="546"/>
      <c r="E49" s="546"/>
      <c r="F49" s="546"/>
      <c r="G49" s="546"/>
      <c r="H49" s="546"/>
      <c r="I49" s="546"/>
      <c r="J49" s="546"/>
      <c r="K49" s="546"/>
      <c r="L49" s="546"/>
      <c r="M49" s="546"/>
      <c r="N49" s="546"/>
      <c r="O49" s="546"/>
      <c r="P49" s="546"/>
      <c r="Q49" s="546"/>
      <c r="R49" s="547"/>
    </row>
    <row r="50" spans="3:18" s="291" customFormat="1" ht="27.95" customHeight="1" x14ac:dyDescent="0.35">
      <c r="C50" s="548"/>
      <c r="D50" s="549"/>
      <c r="E50" s="549"/>
      <c r="F50" s="549"/>
      <c r="G50" s="549"/>
      <c r="H50" s="549"/>
      <c r="I50" s="549"/>
      <c r="J50" s="549"/>
      <c r="K50" s="549"/>
      <c r="L50" s="549"/>
      <c r="M50" s="549"/>
      <c r="N50" s="549"/>
      <c r="O50" s="549"/>
      <c r="P50" s="549"/>
      <c r="Q50" s="549"/>
      <c r="R50" s="550"/>
    </row>
    <row r="51" spans="3:18" s="292" customFormat="1" ht="27.95" customHeight="1" x14ac:dyDescent="0.35">
      <c r="C51" s="551" t="s">
        <v>345</v>
      </c>
      <c r="D51" s="552"/>
      <c r="E51" s="552"/>
      <c r="F51" s="552"/>
      <c r="G51" s="552"/>
      <c r="H51" s="552"/>
      <c r="I51" s="552"/>
      <c r="J51" s="552"/>
      <c r="K51" s="552"/>
      <c r="L51" s="552"/>
      <c r="M51" s="552"/>
      <c r="N51" s="552"/>
      <c r="O51" s="552"/>
      <c r="P51" s="552"/>
      <c r="Q51" s="552"/>
      <c r="R51" s="553"/>
    </row>
    <row r="52" spans="3:18" s="291" customFormat="1" ht="27.95" customHeight="1" x14ac:dyDescent="0.35">
      <c r="C52" s="298"/>
      <c r="D52" s="299"/>
      <c r="G52" s="299"/>
      <c r="I52" s="299"/>
      <c r="J52" s="299"/>
      <c r="K52" s="299"/>
      <c r="L52" s="299"/>
      <c r="M52" s="299"/>
      <c r="N52" s="299"/>
      <c r="O52" s="300"/>
      <c r="P52" s="299"/>
      <c r="Q52" s="299"/>
      <c r="R52" s="301"/>
    </row>
    <row r="53" spans="3:18" s="291" customFormat="1" ht="27.95" customHeight="1" x14ac:dyDescent="0.35">
      <c r="C53" s="298"/>
      <c r="D53" s="299"/>
      <c r="G53" s="299"/>
      <c r="I53" s="299"/>
      <c r="J53" s="299"/>
      <c r="K53" s="299"/>
      <c r="L53" s="299"/>
      <c r="M53" s="299"/>
      <c r="N53" s="299"/>
      <c r="O53" s="300"/>
      <c r="P53" s="299"/>
      <c r="Q53" s="299"/>
      <c r="R53" s="301"/>
    </row>
    <row r="54" spans="3:18" ht="27.95" customHeight="1" thickBot="1" x14ac:dyDescent="0.35">
      <c r="C54" s="302"/>
      <c r="D54" s="303"/>
      <c r="E54" s="304"/>
      <c r="F54" s="304"/>
      <c r="G54" s="303"/>
      <c r="H54" s="304"/>
      <c r="I54" s="303"/>
      <c r="J54" s="303"/>
      <c r="K54" s="303"/>
      <c r="L54" s="303"/>
      <c r="M54" s="303"/>
      <c r="N54" s="303"/>
      <c r="O54" s="305"/>
      <c r="P54" s="303"/>
      <c r="Q54" s="303"/>
      <c r="R54" s="306"/>
    </row>
    <row r="55" spans="3:18" ht="13.5" customHeight="1" x14ac:dyDescent="0.3">
      <c r="C55" s="525"/>
      <c r="D55" s="525"/>
      <c r="E55" s="525"/>
      <c r="F55" s="525"/>
      <c r="G55" s="525"/>
      <c r="H55" s="525"/>
      <c r="I55" s="525"/>
      <c r="J55" s="307"/>
      <c r="K55" s="307"/>
      <c r="L55" s="307"/>
      <c r="M55" s="307"/>
      <c r="N55" s="307"/>
      <c r="O55" s="308"/>
      <c r="P55" s="307"/>
      <c r="Q55" s="307"/>
      <c r="R55" s="307"/>
    </row>
    <row r="56" spans="3:18" ht="13.5" customHeight="1" thickBot="1" x14ac:dyDescent="0.35">
      <c r="C56" s="309"/>
      <c r="D56" s="307"/>
      <c r="E56" s="261"/>
      <c r="F56" s="261"/>
      <c r="G56" s="307"/>
      <c r="H56" s="308"/>
      <c r="I56" s="307"/>
      <c r="J56" s="307"/>
      <c r="K56" s="307"/>
      <c r="L56" s="307"/>
      <c r="M56" s="307"/>
      <c r="N56" s="307"/>
      <c r="O56" s="307"/>
      <c r="P56" s="307"/>
      <c r="Q56" s="307"/>
      <c r="R56" s="307"/>
    </row>
    <row r="57" spans="3:18" s="291" customFormat="1" ht="24.75" customHeight="1" thickBot="1" x14ac:dyDescent="0.4">
      <c r="C57" s="526" t="s">
        <v>346</v>
      </c>
      <c r="D57" s="527"/>
      <c r="E57" s="527"/>
      <c r="F57" s="527"/>
      <c r="G57" s="527"/>
      <c r="H57" s="527"/>
      <c r="I57" s="527"/>
      <c r="J57" s="527"/>
      <c r="K57" s="528"/>
      <c r="L57" s="310"/>
      <c r="M57" s="310"/>
      <c r="N57" s="310"/>
      <c r="O57" s="310"/>
      <c r="P57" s="310"/>
      <c r="Q57" s="310"/>
      <c r="R57" s="310"/>
    </row>
    <row r="58" spans="3:18" s="291" customFormat="1" ht="24" customHeight="1" x14ac:dyDescent="0.35">
      <c r="C58" s="529" t="s">
        <v>347</v>
      </c>
      <c r="D58" s="530"/>
      <c r="E58" s="531"/>
      <c r="F58" s="532" t="s">
        <v>348</v>
      </c>
      <c r="G58" s="533"/>
      <c r="H58" s="533"/>
      <c r="I58" s="533"/>
      <c r="J58" s="533"/>
      <c r="K58" s="534"/>
      <c r="L58" s="310"/>
      <c r="M58" s="310"/>
      <c r="N58" s="310"/>
      <c r="O58" s="310"/>
      <c r="P58" s="535"/>
      <c r="Q58" s="535"/>
      <c r="R58" s="535"/>
    </row>
    <row r="59" spans="3:18" ht="18.75" x14ac:dyDescent="0.3">
      <c r="C59" s="536" t="s">
        <v>349</v>
      </c>
      <c r="D59" s="537"/>
      <c r="E59" s="538"/>
      <c r="F59" s="515"/>
      <c r="G59" s="516"/>
      <c r="H59" s="516"/>
      <c r="I59" s="516"/>
      <c r="J59" s="516"/>
      <c r="K59" s="517"/>
      <c r="L59" s="313"/>
      <c r="M59" s="313"/>
      <c r="N59" s="313"/>
      <c r="O59" s="313"/>
      <c r="P59" s="518"/>
      <c r="Q59" s="518"/>
      <c r="R59" s="518"/>
    </row>
    <row r="60" spans="3:18" ht="18.75" x14ac:dyDescent="0.3">
      <c r="C60" s="512"/>
      <c r="D60" s="513"/>
      <c r="E60" s="514"/>
      <c r="F60" s="515"/>
      <c r="G60" s="516"/>
      <c r="H60" s="516"/>
      <c r="I60" s="516"/>
      <c r="J60" s="516"/>
      <c r="K60" s="517"/>
      <c r="L60" s="313"/>
      <c r="M60" s="313"/>
      <c r="N60" s="313"/>
      <c r="O60" s="313"/>
      <c r="P60" s="518"/>
      <c r="Q60" s="518"/>
      <c r="R60" s="518"/>
    </row>
    <row r="61" spans="3:18" ht="19.5" thickBot="1" x14ac:dyDescent="0.35">
      <c r="C61" s="519"/>
      <c r="D61" s="520"/>
      <c r="E61" s="521"/>
      <c r="F61" s="522"/>
      <c r="G61" s="523"/>
      <c r="H61" s="523"/>
      <c r="I61" s="523"/>
      <c r="J61" s="523"/>
      <c r="K61" s="524"/>
      <c r="L61" s="313"/>
      <c r="M61" s="313"/>
      <c r="N61" s="313"/>
      <c r="O61" s="313"/>
      <c r="P61" s="518"/>
      <c r="Q61" s="518"/>
      <c r="R61" s="518"/>
    </row>
    <row r="62" spans="3:18" ht="18.75" x14ac:dyDescent="0.3">
      <c r="C62" s="261"/>
      <c r="D62" s="261"/>
      <c r="E62" s="261"/>
      <c r="F62" s="261"/>
      <c r="G62" s="261"/>
      <c r="H62" s="261"/>
      <c r="I62" s="261"/>
      <c r="J62" s="261"/>
      <c r="K62" s="261"/>
      <c r="L62" s="261"/>
      <c r="M62" s="261"/>
      <c r="N62" s="261"/>
      <c r="O62" s="261"/>
      <c r="P62" s="261"/>
      <c r="Q62" s="261"/>
      <c r="R62" s="261"/>
    </row>
    <row r="63" spans="3:18" ht="18.75" x14ac:dyDescent="0.3">
      <c r="C63" s="511"/>
      <c r="D63" s="511"/>
      <c r="E63" s="511"/>
      <c r="F63" s="511"/>
      <c r="G63" s="511"/>
      <c r="H63" s="511"/>
      <c r="I63" s="511"/>
      <c r="J63" s="511"/>
      <c r="K63" s="511"/>
      <c r="L63" s="261"/>
      <c r="M63" s="261"/>
      <c r="N63" s="261"/>
      <c r="O63" s="261"/>
      <c r="P63" s="261"/>
      <c r="Q63" s="261"/>
      <c r="R63" s="261"/>
    </row>
    <row r="64" spans="3:18" x14ac:dyDescent="0.2">
      <c r="C64" s="315"/>
    </row>
    <row r="65" spans="3:3" ht="12.75" customHeight="1" x14ac:dyDescent="0.2"/>
    <row r="66" spans="3:3" x14ac:dyDescent="0.2">
      <c r="C66" s="315"/>
    </row>
  </sheetData>
  <mergeCells count="112">
    <mergeCell ref="C7:D7"/>
    <mergeCell ref="E7:I7"/>
    <mergeCell ref="J7:N7"/>
    <mergeCell ref="O7:R7"/>
    <mergeCell ref="C9:R9"/>
    <mergeCell ref="C10:R10"/>
    <mergeCell ref="E2:R2"/>
    <mergeCell ref="E3:K3"/>
    <mergeCell ref="L3:R3"/>
    <mergeCell ref="E4:R4"/>
    <mergeCell ref="C5:R5"/>
    <mergeCell ref="C6:D6"/>
    <mergeCell ref="E6:I6"/>
    <mergeCell ref="J6:N6"/>
    <mergeCell ref="O6:R6"/>
    <mergeCell ref="C11:R11"/>
    <mergeCell ref="C12:R12"/>
    <mergeCell ref="C13:R13"/>
    <mergeCell ref="C14:R14"/>
    <mergeCell ref="C15:R15"/>
    <mergeCell ref="C16:D16"/>
    <mergeCell ref="F16:G16"/>
    <mergeCell ref="H16:J16"/>
    <mergeCell ref="K16:N16"/>
    <mergeCell ref="O16:R16"/>
    <mergeCell ref="C17:D18"/>
    <mergeCell ref="E17:E18"/>
    <mergeCell ref="F17:G17"/>
    <mergeCell ref="H17:J17"/>
    <mergeCell ref="K17:N17"/>
    <mergeCell ref="O17:R17"/>
    <mergeCell ref="F18:G18"/>
    <mergeCell ref="H18:J18"/>
    <mergeCell ref="K18:N18"/>
    <mergeCell ref="O18:R18"/>
    <mergeCell ref="C19:D20"/>
    <mergeCell ref="E19:E20"/>
    <mergeCell ref="F19:G19"/>
    <mergeCell ref="H19:J19"/>
    <mergeCell ref="K19:N19"/>
    <mergeCell ref="O19:R19"/>
    <mergeCell ref="F20:G20"/>
    <mergeCell ref="H20:J20"/>
    <mergeCell ref="K20:N20"/>
    <mergeCell ref="O20:R20"/>
    <mergeCell ref="C21:D21"/>
    <mergeCell ref="F21:G21"/>
    <mergeCell ref="H21:J21"/>
    <mergeCell ref="K21:N21"/>
    <mergeCell ref="O21:R21"/>
    <mergeCell ref="C22:D22"/>
    <mergeCell ref="F22:G22"/>
    <mergeCell ref="H22:J22"/>
    <mergeCell ref="K22:N22"/>
    <mergeCell ref="O22:R22"/>
    <mergeCell ref="C25:R25"/>
    <mergeCell ref="C26:R26"/>
    <mergeCell ref="J27:L27"/>
    <mergeCell ref="M27:O27"/>
    <mergeCell ref="P27:R27"/>
    <mergeCell ref="J28:L28"/>
    <mergeCell ref="M28:O28"/>
    <mergeCell ref="P28:R28"/>
    <mergeCell ref="C23:D23"/>
    <mergeCell ref="F23:G23"/>
    <mergeCell ref="H23:J23"/>
    <mergeCell ref="K23:N23"/>
    <mergeCell ref="O23:R23"/>
    <mergeCell ref="C24:D24"/>
    <mergeCell ref="F24:G24"/>
    <mergeCell ref="H24:J24"/>
    <mergeCell ref="K24:N24"/>
    <mergeCell ref="O24:R24"/>
    <mergeCell ref="J31:L31"/>
    <mergeCell ref="M31:O31"/>
    <mergeCell ref="P31:R31"/>
    <mergeCell ref="J32:L32"/>
    <mergeCell ref="M32:O32"/>
    <mergeCell ref="P32:R32"/>
    <mergeCell ref="J29:L29"/>
    <mergeCell ref="M29:O29"/>
    <mergeCell ref="P29:R29"/>
    <mergeCell ref="J30:L30"/>
    <mergeCell ref="M30:O30"/>
    <mergeCell ref="P30:R30"/>
    <mergeCell ref="C38:R38"/>
    <mergeCell ref="C39:R39"/>
    <mergeCell ref="C43:R43"/>
    <mergeCell ref="C47:R47"/>
    <mergeCell ref="C48:R50"/>
    <mergeCell ref="C51:R51"/>
    <mergeCell ref="J33:L33"/>
    <mergeCell ref="M33:O33"/>
    <mergeCell ref="P33:R33"/>
    <mergeCell ref="C35:R35"/>
    <mergeCell ref="C36:R36"/>
    <mergeCell ref="C37:R37"/>
    <mergeCell ref="C63:K63"/>
    <mergeCell ref="C60:E60"/>
    <mergeCell ref="F60:K60"/>
    <mergeCell ref="P60:R60"/>
    <mergeCell ref="C61:E61"/>
    <mergeCell ref="F61:K61"/>
    <mergeCell ref="P61:R61"/>
    <mergeCell ref="C55:I55"/>
    <mergeCell ref="C57:K57"/>
    <mergeCell ref="C58:E58"/>
    <mergeCell ref="F58:K58"/>
    <mergeCell ref="P58:R58"/>
    <mergeCell ref="C59:E59"/>
    <mergeCell ref="F59:K59"/>
    <mergeCell ref="P59:R59"/>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view="pageBreakPreview" zoomScale="60" zoomScaleNormal="60" zoomScalePageLayoutView="60" workbookViewId="0">
      <selection activeCell="E17" sqref="E17"/>
    </sheetView>
  </sheetViews>
  <sheetFormatPr baseColWidth="10" defaultColWidth="11.42578125" defaultRowHeight="15" x14ac:dyDescent="0.25"/>
  <cols>
    <col min="1" max="1" width="3.140625" customWidth="1"/>
    <col min="2" max="2" width="35.5703125" style="41" customWidth="1"/>
    <col min="3" max="3" width="12.85546875" style="41" customWidth="1"/>
    <col min="4" max="4" width="36.42578125" style="41" customWidth="1"/>
    <col min="5" max="8" width="44.42578125" style="41" customWidth="1"/>
    <col min="9" max="9" width="49" style="41" customWidth="1"/>
    <col min="10" max="10" width="3.140625" customWidth="1"/>
  </cols>
  <sheetData>
    <row r="1" spans="1:13" s="77" customFormat="1" ht="12.75" x14ac:dyDescent="0.2">
      <c r="B1" s="78"/>
      <c r="H1" s="79"/>
      <c r="I1" s="79"/>
    </row>
    <row r="2" spans="1:13" s="80" customFormat="1" ht="62.25" customHeight="1" x14ac:dyDescent="0.2">
      <c r="A2" s="77"/>
      <c r="B2" s="361"/>
      <c r="C2" s="362" t="s">
        <v>51</v>
      </c>
      <c r="D2" s="362"/>
      <c r="E2" s="362"/>
      <c r="F2" s="362"/>
      <c r="G2" s="362"/>
      <c r="H2" s="362"/>
      <c r="I2" s="362"/>
      <c r="J2" s="77"/>
      <c r="K2" s="77"/>
      <c r="L2" s="77"/>
      <c r="M2" s="77"/>
    </row>
    <row r="3" spans="1:13" s="80" customFormat="1" ht="24" customHeight="1" x14ac:dyDescent="0.2">
      <c r="A3" s="77"/>
      <c r="B3" s="361"/>
      <c r="C3" s="363" t="s">
        <v>52</v>
      </c>
      <c r="D3" s="363"/>
      <c r="E3" s="363"/>
      <c r="F3" s="363"/>
      <c r="G3" s="363" t="s">
        <v>53</v>
      </c>
      <c r="H3" s="363"/>
      <c r="I3" s="363"/>
      <c r="J3" s="77"/>
      <c r="K3" s="77"/>
      <c r="L3" s="77"/>
      <c r="M3" s="77"/>
    </row>
    <row r="4" spans="1:13" s="80" customFormat="1" ht="24" customHeight="1" x14ac:dyDescent="0.2">
      <c r="A4" s="77"/>
      <c r="B4" s="361"/>
      <c r="C4" s="364" t="s">
        <v>54</v>
      </c>
      <c r="D4" s="364"/>
      <c r="E4" s="364"/>
      <c r="F4" s="364"/>
      <c r="G4" s="364"/>
      <c r="H4" s="364"/>
      <c r="I4" s="364"/>
      <c r="J4" s="77"/>
      <c r="K4" s="77"/>
      <c r="L4" s="77"/>
      <c r="M4" s="77"/>
    </row>
    <row r="5" spans="1:13" s="80" customFormat="1" ht="18.75" customHeight="1" x14ac:dyDescent="0.25">
      <c r="A5" s="77"/>
      <c r="B5" s="360"/>
      <c r="C5" s="360"/>
      <c r="D5" s="360"/>
      <c r="E5" s="360"/>
      <c r="F5" s="360"/>
      <c r="G5" s="360"/>
      <c r="H5" s="360"/>
      <c r="I5" s="360"/>
      <c r="J5" s="77"/>
      <c r="K5" s="77"/>
      <c r="L5" s="77"/>
      <c r="M5" s="77"/>
    </row>
    <row r="6" spans="1:13" ht="20.25" x14ac:dyDescent="0.25">
      <c r="B6" s="365" t="s">
        <v>144</v>
      </c>
      <c r="C6" s="366"/>
      <c r="D6" s="366"/>
      <c r="E6" s="366"/>
      <c r="F6" s="366"/>
      <c r="G6" s="366"/>
      <c r="H6" s="366"/>
      <c r="I6" s="367"/>
    </row>
    <row r="7" spans="1:13" s="41" customFormat="1" ht="27.75" customHeight="1" x14ac:dyDescent="0.25">
      <c r="B7" s="65" t="s">
        <v>56</v>
      </c>
      <c r="C7" s="412" t="e">
        <f>+'1. RIESGOS SIGNIFICATIVOS'!D12:P12</f>
        <v>#VALUE!</v>
      </c>
      <c r="D7" s="413"/>
      <c r="E7" s="413"/>
      <c r="F7" s="413"/>
      <c r="G7" s="413"/>
      <c r="H7" s="413"/>
      <c r="I7" s="414"/>
    </row>
    <row r="8" spans="1:13" s="41" customFormat="1" ht="49.5" customHeight="1" x14ac:dyDescent="0.25">
      <c r="B8" s="65" t="s">
        <v>58</v>
      </c>
      <c r="C8" s="412" t="e">
        <f>+'1. RIESGOS SIGNIFICATIVOS'!D13:P13</f>
        <v>#VALUE!</v>
      </c>
      <c r="D8" s="413"/>
      <c r="E8" s="413"/>
      <c r="F8" s="413"/>
      <c r="G8" s="413"/>
      <c r="H8" s="413"/>
      <c r="I8" s="414"/>
    </row>
    <row r="9" spans="1:13" s="41" customFormat="1" ht="28.5" customHeight="1" x14ac:dyDescent="0.25">
      <c r="B9" s="142" t="s">
        <v>87</v>
      </c>
      <c r="C9" s="443" t="e">
        <f>+'1. RIESGOS SIGNIFICATIVOS'!D23:L23</f>
        <v>#VALUE!</v>
      </c>
      <c r="D9" s="386"/>
      <c r="E9" s="386"/>
      <c r="F9" s="386"/>
      <c r="G9" s="387"/>
      <c r="H9" s="138" t="s">
        <v>145</v>
      </c>
      <c r="I9" s="131">
        <f>+'1. RIESGOS SIGNIFICATIVOS'!P23</f>
        <v>41231</v>
      </c>
    </row>
    <row r="10" spans="1:13" ht="47.25" customHeight="1" x14ac:dyDescent="0.25">
      <c r="B10" s="374" t="str">
        <f>+'1. RIESGOS SIGNIFICATIVOS'!B14:J14</f>
        <v>DEL MAPA DE RIESGOS</v>
      </c>
      <c r="C10" s="375"/>
      <c r="D10" s="390"/>
      <c r="E10" s="374" t="s">
        <v>146</v>
      </c>
      <c r="F10" s="375"/>
      <c r="G10" s="375"/>
      <c r="H10" s="375"/>
      <c r="I10" s="390"/>
    </row>
    <row r="11" spans="1:13" ht="78" customHeight="1" x14ac:dyDescent="0.25">
      <c r="B11" s="69" t="s">
        <v>133</v>
      </c>
      <c r="C11" s="70" t="s">
        <v>111</v>
      </c>
      <c r="D11" s="71" t="s">
        <v>134</v>
      </c>
      <c r="E11" s="87" t="s">
        <v>147</v>
      </c>
      <c r="F11" s="143" t="s">
        <v>148</v>
      </c>
      <c r="G11" s="87" t="s">
        <v>149</v>
      </c>
      <c r="H11" s="143" t="s">
        <v>150</v>
      </c>
      <c r="I11" s="143" t="s">
        <v>151</v>
      </c>
    </row>
    <row r="12" spans="1:13" ht="102" customHeight="1" x14ac:dyDescent="0.25">
      <c r="B12" s="66" t="str">
        <f>+'1. RIESGOS SIGNIFICATIVOS'!C17</f>
        <v>INADECUADO SEGUIMIENTO PROCESAL DE LOS EXPEDIENTES JUDICIALES.</v>
      </c>
      <c r="C12" s="67" t="str">
        <f>+'1. RIESGOS SIGNIFICATIVOS'!F17</f>
        <v>Corrupción</v>
      </c>
      <c r="D12" s="68" t="str">
        <f>+'1. RIESGOS SIGNIFICATIVOS'!J17</f>
        <v>El profesional especializado de la OAJ revisará trimestralmente el cumplimiento  de las actuaciones y términos  procesales, a través de un informe de control y seguimiento, donde  se dará cuenta del monitoreo semanal a cada uno de los procesos judicales en los que intervenga la UAERMV.  En caso de encontrar incumplimiento en las actuaciones o términos procesales por parte de los apoderados, se informará al/la Jede de la OAJ por medio de correo electrónico, para que requiera al abogado  y adelante las actuaciones a que haya lugar. Como evidencia se tiene el informe trimestral, el cual estará acompañado de una base de datos con los movimientos semanales de cada proceso y el agendamiento de las actuaciones procesales en un calendario virtual compartido por la oficina.</v>
      </c>
      <c r="E12" s="57"/>
      <c r="F12" s="53"/>
      <c r="G12" s="46"/>
      <c r="H12" s="45"/>
      <c r="I12" s="54"/>
    </row>
    <row r="13" spans="1:13" ht="102" customHeight="1" x14ac:dyDescent="0.25">
      <c r="B13" s="51"/>
      <c r="C13" s="52"/>
      <c r="D13" s="63"/>
      <c r="E13" s="58"/>
      <c r="F13" s="61"/>
      <c r="G13" s="48"/>
      <c r="H13" s="47"/>
      <c r="I13" s="55"/>
    </row>
    <row r="14" spans="1:13" ht="102" customHeight="1" x14ac:dyDescent="0.25">
      <c r="B14" s="51"/>
      <c r="C14" s="52"/>
      <c r="D14" s="63"/>
      <c r="E14" s="58"/>
      <c r="F14" s="56"/>
      <c r="G14" s="48"/>
      <c r="H14" s="47"/>
      <c r="I14" s="55"/>
    </row>
    <row r="15" spans="1:13" ht="102" customHeight="1" x14ac:dyDescent="0.25">
      <c r="B15" s="51"/>
      <c r="C15" s="52"/>
      <c r="D15" s="60"/>
      <c r="E15" s="58"/>
      <c r="F15" s="56"/>
      <c r="G15" s="48"/>
      <c r="H15" s="47"/>
      <c r="I15" s="55"/>
    </row>
    <row r="16" spans="1:13" ht="102" customHeight="1" x14ac:dyDescent="0.25">
      <c r="B16" s="51"/>
      <c r="C16" s="52"/>
      <c r="D16" s="60"/>
      <c r="E16" s="58"/>
      <c r="F16" s="53"/>
      <c r="G16" s="48"/>
      <c r="H16" s="47"/>
      <c r="I16" s="55"/>
    </row>
    <row r="17" spans="2:9" ht="102" customHeight="1" x14ac:dyDescent="0.25">
      <c r="B17" s="51"/>
      <c r="C17" s="52"/>
      <c r="D17" s="60"/>
      <c r="E17" s="58"/>
      <c r="F17" s="56"/>
      <c r="G17" s="58"/>
      <c r="H17" s="56"/>
      <c r="I17" s="55"/>
    </row>
    <row r="18" spans="2:9" ht="102" customHeight="1" x14ac:dyDescent="0.25">
      <c r="B18" s="51"/>
      <c r="C18" s="52"/>
      <c r="D18" s="62"/>
      <c r="E18" s="58"/>
      <c r="F18" s="59"/>
      <c r="G18" s="48"/>
      <c r="H18" s="47"/>
      <c r="I18" s="55"/>
    </row>
    <row r="19" spans="2:9" s="41" customFormat="1" ht="126.75" customHeight="1" x14ac:dyDescent="0.25">
      <c r="B19" s="139" t="s">
        <v>86</v>
      </c>
      <c r="C19" s="443"/>
      <c r="D19" s="386"/>
      <c r="E19" s="386"/>
      <c r="F19" s="386"/>
      <c r="G19" s="386"/>
      <c r="H19" s="386"/>
      <c r="I19" s="387"/>
    </row>
    <row r="21" spans="2:9" s="44" customFormat="1" ht="37.5" customHeight="1" x14ac:dyDescent="0.25">
      <c r="B21" s="140" t="s">
        <v>87</v>
      </c>
      <c r="C21" s="443"/>
      <c r="D21" s="386"/>
      <c r="E21" s="386"/>
      <c r="F21" s="386"/>
      <c r="G21" s="387"/>
      <c r="H21" s="138" t="s">
        <v>145</v>
      </c>
      <c r="I21" s="131"/>
    </row>
    <row r="22" spans="2:9" s="44" customFormat="1" ht="37.5" customHeight="1" x14ac:dyDescent="0.25">
      <c r="B22" s="139" t="s">
        <v>88</v>
      </c>
      <c r="C22" s="397" t="s">
        <v>152</v>
      </c>
      <c r="D22" s="397"/>
      <c r="E22" s="381"/>
      <c r="F22" s="381"/>
      <c r="G22" s="138" t="s">
        <v>129</v>
      </c>
      <c r="H22" s="381"/>
      <c r="I22" s="381"/>
    </row>
  </sheetData>
  <mergeCells count="17">
    <mergeCell ref="C21:G21"/>
    <mergeCell ref="C22:D22"/>
    <mergeCell ref="E22:F22"/>
    <mergeCell ref="H22:I22"/>
    <mergeCell ref="C2:I2"/>
    <mergeCell ref="C3:F3"/>
    <mergeCell ref="C4:I4"/>
    <mergeCell ref="B2:B4"/>
    <mergeCell ref="C19:I19"/>
    <mergeCell ref="G3:I3"/>
    <mergeCell ref="B5:I5"/>
    <mergeCell ref="C7:I7"/>
    <mergeCell ref="C8:I8"/>
    <mergeCell ref="C9:G9"/>
    <mergeCell ref="B6:I6"/>
    <mergeCell ref="B10:D10"/>
    <mergeCell ref="E10:I10"/>
  </mergeCells>
  <dataValidations count="1">
    <dataValidation type="list" allowBlank="1" showInputMessage="1" showErrorMessage="1" sqref="G12:G18 E12:E18">
      <formula1>$A$1:$A$7</formula1>
    </dataValidation>
  </dataValidations>
  <printOptions horizontalCentered="1"/>
  <pageMargins left="0.51181102362204722" right="0.51181102362204722" top="0.55118110236220474" bottom="0.55118110236220474" header="0.31496062992125984" footer="0.31496062992125984"/>
  <pageSetup scale="40" fitToHeight="0" orientation="landscape" r:id="rId1"/>
  <headerFooter>
    <oddFooter>&amp;LCalle 26 No. 57-41 Torre 8, Pisos 7 y 8 CEMSA - C.P. 111321 
Pbx: 3779555 – Información: Línea 195
www.umv.gov.co&amp;CCEM-FM-014 Hoja4
Página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ad8fcf33e22d24cccfc375fb94ead1f1">
  <xsd:schema xmlns:xsd="http://www.w3.org/2001/XMLSchema" xmlns:xs="http://www.w3.org/2001/XMLSchema" xmlns:p="http://schemas.microsoft.com/office/2006/metadata/properties" xmlns:ns3="7a094bdd-a36f-422c-aad8-60d4e7e2607b" xmlns:ns4="1d5d787f-d619-4ed2-ae72-20f7b97ca2d2" targetNamespace="http://schemas.microsoft.com/office/2006/metadata/properties" ma:root="true" ma:fieldsID="5a263067bd553a074709d11037c5c14d" ns3:_="" ns4:_="">
    <xsd:import namespace="7a094bdd-a36f-422c-aad8-60d4e7e2607b"/>
    <xsd:import namespace="1d5d787f-d619-4ed2-ae72-20f7b97ca2d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76BD0B-1C5C-4338-8FB3-2B9B07868911}">
  <ds:schemaRefs>
    <ds:schemaRef ds:uri="http://schemas.microsoft.com/sharepoint/v3/contenttype/forms"/>
  </ds:schemaRefs>
</ds:datastoreItem>
</file>

<file path=customXml/itemProps2.xml><?xml version="1.0" encoding="utf-8"?>
<ds:datastoreItem xmlns:ds="http://schemas.openxmlformats.org/officeDocument/2006/customXml" ds:itemID="{1F1BB601-1464-4DE8-8EE0-D57E211F2FEA}">
  <ds:schemaRef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7a094bdd-a36f-422c-aad8-60d4e7e2607b"/>
    <ds:schemaRef ds:uri="http://purl.org/dc/dcmitype/"/>
    <ds:schemaRef ds:uri="http://schemas.microsoft.com/office/2006/metadata/properties"/>
    <ds:schemaRef ds:uri="http://purl.org/dc/terms/"/>
    <ds:schemaRef ds:uri="1d5d787f-d619-4ed2-ae72-20f7b97ca2d2"/>
    <ds:schemaRef ds:uri="http://www.w3.org/XML/1998/namespace"/>
  </ds:schemaRefs>
</ds:datastoreItem>
</file>

<file path=customXml/itemProps3.xml><?xml version="1.0" encoding="utf-8"?>
<ds:datastoreItem xmlns:ds="http://schemas.openxmlformats.org/officeDocument/2006/customXml" ds:itemID="{87F143BC-EBC1-42DC-A099-7824B3772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94bdd-a36f-422c-aad8-60d4e7e2607b"/>
    <ds:schemaRef ds:uri="1d5d787f-d619-4ed2-ae72-20f7b97ca2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RIESGOS Y CONTROLES</vt:lpstr>
      <vt:lpstr>1. RIESGOS SIGNIFICATIVOS</vt:lpstr>
      <vt:lpstr>Hoja2</vt:lpstr>
      <vt:lpstr>2. DISEÑO CONTROL</vt:lpstr>
      <vt:lpstr>3. EJECUCIÓN CONTROL</vt:lpstr>
      <vt:lpstr>4.SOLIDEZ CONTROL</vt:lpstr>
      <vt:lpstr>5. Mapa de Riesgos </vt:lpstr>
      <vt:lpstr>Hoja3</vt:lpstr>
      <vt:lpstr>4- SOLIDEZ CONTROL</vt:lpstr>
      <vt:lpstr>Hoja1</vt:lpstr>
      <vt:lpstr>'1. RIESGOS SIGNIFICATIVOS'!Área_de_impresión</vt:lpstr>
      <vt:lpstr>'2. DISEÑO CONTROL'!Área_de_impresión</vt:lpstr>
      <vt:lpstr>'3. EJECUCIÓN CONTROL'!Área_de_impresión</vt:lpstr>
      <vt:lpstr>'4- SOLIDEZ CONTROL'!Área_de_impresión</vt:lpstr>
      <vt:lpstr>'4.SOLIDEZ CONTROL'!Área_de_impresión</vt:lpstr>
      <vt:lpstr>Hoja1!Área_de_impresión</vt:lpstr>
      <vt:lpstr>'RIESGOS Y CONTROLES'!Área_de_impresión</vt:lpstr>
      <vt:lpstr>Hoja1!Títulos_a_imprimir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rafaela montoya</dc:creator>
  <cp:keywords/>
  <dc:description/>
  <cp:lastModifiedBy>German Hernando Agudelo Cely</cp:lastModifiedBy>
  <cp:revision/>
  <dcterms:created xsi:type="dcterms:W3CDTF">2017-05-23T23:17:53Z</dcterms:created>
  <dcterms:modified xsi:type="dcterms:W3CDTF">2022-01-13T00:49:25Z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