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1" activeTab="1"/>
  </bookViews>
  <sheets>
    <sheet name="RIESGOS Y CONTROLES" sheetId="55" state="hidden" r:id="rId1"/>
    <sheet name="1. RIESGOS SIGNIFICATIVOS" sheetId="63" r:id="rId2"/>
    <sheet name="Hoja2" sheetId="68" state="hidden" r:id="rId3"/>
    <sheet name="2. DISEÑO CONTROL" sheetId="61" r:id="rId4"/>
    <sheet name="3. EJECUCIÓN CONTROL" sheetId="62" r:id="rId5"/>
    <sheet name="4.SOLIDEZ CONTROL" sheetId="70" r:id="rId6"/>
    <sheet name="5. Mapa de Riesgos " sheetId="72" r:id="rId7"/>
    <sheet name="Hoja3" sheetId="74" r:id="rId8"/>
    <sheet name="4- SOLIDEZ CONTROL" sheetId="66" state="hidden" r:id="rId9"/>
    <sheet name="Hoja1" sheetId="67" state="hidden" r:id="rId10"/>
  </sheets>
  <externalReferences>
    <externalReference r:id="rId11"/>
    <externalReference r:id="rId12"/>
  </externalReferences>
  <definedNames>
    <definedName name="_xlnm._FilterDatabase" localSheetId="3" hidden="1">'2. DISEÑO CONTROL'!$B$14:$X$19</definedName>
    <definedName name="_xlnm._FilterDatabase" localSheetId="0" hidden="1">'RIESGOS Y CONTROLES'!$T$1:$T$34</definedName>
    <definedName name="_xlnm.Print_Area" localSheetId="1">'1. RIESGOS SIGNIFICATIVOS'!$A$1:$P$28</definedName>
    <definedName name="_xlnm.Print_Area" localSheetId="3">'2. DISEÑO CONTROL'!$A$5:$X$23</definedName>
    <definedName name="_xlnm.Print_Area" localSheetId="4">'3. EJECUCIÓN CONTROL'!$A$1:$M$23</definedName>
    <definedName name="_xlnm.Print_Area" localSheetId="8">'4- SOLIDEZ CONTROL'!$A$1:$J$23</definedName>
    <definedName name="_xlnm.Print_Area" localSheetId="5">'4.SOLIDEZ CONTROL'!$B$1:$I$22</definedName>
    <definedName name="_xlnm.Print_Area" localSheetId="9">Hoja1!$A$1:$F$6</definedName>
    <definedName name="_xlnm.Print_Area" localSheetId="0">'RIESGOS Y CONTROLES'!$A$1:$V$30</definedName>
    <definedName name="opciondelriesgo">[1]FORMULAS!$K$4:$K$7</definedName>
    <definedName name="probabilidad">[1]FORMULAS!$G$4:$G$8</definedName>
    <definedName name="procesos">[1]FORMULAS!$B$4:$B$21</definedName>
    <definedName name="tipo_de_amenaza">[1]FORMULAS!$E$4:$E$11</definedName>
    <definedName name="tipo_de_riesgos">[2]FORMULAS!$C$4:$C$6</definedName>
    <definedName name="_xlnm.Print_Titles" localSheetId="9">Hoja1!$1:$1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36" i="72" l="1"/>
  <c r="AH36" i="72"/>
  <c r="AF36" i="72"/>
  <c r="AD36" i="72"/>
  <c r="AB36" i="72"/>
  <c r="AI36" i="72" s="1"/>
  <c r="AJ36" i="72" s="1"/>
  <c r="AM36" i="72" s="1"/>
  <c r="AN36" i="72" s="1"/>
  <c r="AO36" i="72" s="1"/>
  <c r="Z36" i="72"/>
  <c r="X36" i="72"/>
  <c r="V36" i="72"/>
  <c r="AL35" i="72"/>
  <c r="AH35" i="72"/>
  <c r="AF35" i="72"/>
  <c r="AD35" i="72"/>
  <c r="AB35" i="72"/>
  <c r="Z35" i="72"/>
  <c r="X35" i="72"/>
  <c r="V35" i="72"/>
  <c r="AI35" i="72" s="1"/>
  <c r="AJ35" i="72" s="1"/>
  <c r="AM35" i="72" s="1"/>
  <c r="AN35" i="72" s="1"/>
  <c r="AO35" i="72" s="1"/>
  <c r="AL34" i="72"/>
  <c r="AI34" i="72"/>
  <c r="AJ34" i="72" s="1"/>
  <c r="AM34" i="72" s="1"/>
  <c r="AN34" i="72" s="1"/>
  <c r="AO34" i="72" s="1"/>
  <c r="AH34" i="72"/>
  <c r="AF34" i="72"/>
  <c r="AD34" i="72"/>
  <c r="AB34" i="72"/>
  <c r="Z34" i="72"/>
  <c r="X34" i="72"/>
  <c r="V34" i="72"/>
  <c r="AZ33" i="72"/>
  <c r="AY33" i="72"/>
  <c r="AL33" i="72"/>
  <c r="AH33" i="72"/>
  <c r="AF33" i="72"/>
  <c r="AD33" i="72"/>
  <c r="AB33" i="72"/>
  <c r="Z33" i="72"/>
  <c r="X33" i="72"/>
  <c r="AI33" i="72" s="1"/>
  <c r="AJ33" i="72" s="1"/>
  <c r="AM33" i="72" s="1"/>
  <c r="AN33" i="72" s="1"/>
  <c r="AO33" i="72" s="1"/>
  <c r="V33" i="72"/>
  <c r="P33" i="72"/>
  <c r="Q33" i="72" s="1"/>
  <c r="M33" i="72"/>
  <c r="AL32" i="72"/>
  <c r="AH32" i="72"/>
  <c r="AF32" i="72"/>
  <c r="AD32" i="72"/>
  <c r="AB32" i="72"/>
  <c r="Z32" i="72"/>
  <c r="X32" i="72"/>
  <c r="AI32" i="72" s="1"/>
  <c r="AJ32" i="72" s="1"/>
  <c r="AM32" i="72" s="1"/>
  <c r="AN32" i="72" s="1"/>
  <c r="AO32" i="72" s="1"/>
  <c r="V32" i="72"/>
  <c r="AL31" i="72"/>
  <c r="AH31" i="72"/>
  <c r="AF31" i="72"/>
  <c r="AD31" i="72"/>
  <c r="AB31" i="72"/>
  <c r="Z31" i="72"/>
  <c r="X31" i="72"/>
  <c r="V31" i="72"/>
  <c r="AI31" i="72" s="1"/>
  <c r="AJ31" i="72" s="1"/>
  <c r="AM31" i="72" s="1"/>
  <c r="AN31" i="72" s="1"/>
  <c r="AO31" i="72" s="1"/>
  <c r="AL30" i="72"/>
  <c r="AH30" i="72"/>
  <c r="AF30" i="72"/>
  <c r="AI30" i="72" s="1"/>
  <c r="AJ30" i="72" s="1"/>
  <c r="AM30" i="72" s="1"/>
  <c r="AN30" i="72" s="1"/>
  <c r="AO30" i="72" s="1"/>
  <c r="AD30" i="72"/>
  <c r="AB30" i="72"/>
  <c r="Z30" i="72"/>
  <c r="X30" i="72"/>
  <c r="V30" i="72"/>
  <c r="AZ29" i="72"/>
  <c r="AY29" i="72"/>
  <c r="AL29" i="72"/>
  <c r="AH29" i="72"/>
  <c r="AF29" i="72"/>
  <c r="AD29" i="72"/>
  <c r="AB29" i="72"/>
  <c r="Z29" i="72"/>
  <c r="X29" i="72"/>
  <c r="AI29" i="72" s="1"/>
  <c r="AJ29" i="72" s="1"/>
  <c r="AM29" i="72" s="1"/>
  <c r="AN29" i="72" s="1"/>
  <c r="AO29" i="72" s="1"/>
  <c r="AP29" i="72" s="1"/>
  <c r="AQ29" i="72" s="1"/>
  <c r="AT29" i="72" s="1"/>
  <c r="V29" i="72"/>
  <c r="Q29" i="72"/>
  <c r="P29" i="72"/>
  <c r="M29" i="72"/>
  <c r="AL28" i="72"/>
  <c r="AH28" i="72"/>
  <c r="AF28" i="72"/>
  <c r="AD28" i="72"/>
  <c r="AB28" i="72"/>
  <c r="Z28" i="72"/>
  <c r="X28" i="72"/>
  <c r="AI28" i="72" s="1"/>
  <c r="AJ28" i="72" s="1"/>
  <c r="AM28" i="72" s="1"/>
  <c r="AN28" i="72" s="1"/>
  <c r="AO28" i="72" s="1"/>
  <c r="V28" i="72"/>
  <c r="AL27" i="72"/>
  <c r="AH27" i="72"/>
  <c r="AF27" i="72"/>
  <c r="AD27" i="72"/>
  <c r="AB27" i="72"/>
  <c r="Z27" i="72"/>
  <c r="X27" i="72"/>
  <c r="V27" i="72"/>
  <c r="AI27" i="72" s="1"/>
  <c r="AJ27" i="72" s="1"/>
  <c r="AM27" i="72" s="1"/>
  <c r="AN27" i="72" s="1"/>
  <c r="AO27" i="72" s="1"/>
  <c r="AL26" i="72"/>
  <c r="AH26" i="72"/>
  <c r="AF26" i="72"/>
  <c r="AD26" i="72"/>
  <c r="AB26" i="72"/>
  <c r="Z26" i="72"/>
  <c r="X26" i="72"/>
  <c r="AI26" i="72" s="1"/>
  <c r="AJ26" i="72" s="1"/>
  <c r="AM26" i="72" s="1"/>
  <c r="AN26" i="72" s="1"/>
  <c r="AO26" i="72" s="1"/>
  <c r="V26" i="72"/>
  <c r="AZ25" i="72"/>
  <c r="AY25" i="72"/>
  <c r="AL25" i="72"/>
  <c r="AI25" i="72"/>
  <c r="AJ25" i="72" s="1"/>
  <c r="AM25" i="72" s="1"/>
  <c r="AN25" i="72" s="1"/>
  <c r="AO25" i="72" s="1"/>
  <c r="AH25" i="72"/>
  <c r="AF25" i="72"/>
  <c r="AD25" i="72"/>
  <c r="AB25" i="72"/>
  <c r="Z25" i="72"/>
  <c r="X25" i="72"/>
  <c r="V25" i="72"/>
  <c r="Q25" i="72"/>
  <c r="P25" i="72"/>
  <c r="M25" i="72"/>
  <c r="AL24" i="72"/>
  <c r="AI24" i="72"/>
  <c r="AJ24" i="72" s="1"/>
  <c r="AM24" i="72" s="1"/>
  <c r="AN24" i="72" s="1"/>
  <c r="AO24" i="72" s="1"/>
  <c r="AH24" i="72"/>
  <c r="AF24" i="72"/>
  <c r="AD24" i="72"/>
  <c r="AB24" i="72"/>
  <c r="Z24" i="72"/>
  <c r="X24" i="72"/>
  <c r="V24" i="72"/>
  <c r="AL23" i="72"/>
  <c r="AH23" i="72"/>
  <c r="AF23" i="72"/>
  <c r="AD23" i="72"/>
  <c r="AB23" i="72"/>
  <c r="Z23" i="72"/>
  <c r="X23" i="72"/>
  <c r="V23" i="72"/>
  <c r="AI23" i="72" s="1"/>
  <c r="AJ23" i="72" s="1"/>
  <c r="AM23" i="72" s="1"/>
  <c r="AN23" i="72" s="1"/>
  <c r="AO23" i="72" s="1"/>
  <c r="AL22" i="72"/>
  <c r="AH22" i="72"/>
  <c r="AF22" i="72"/>
  <c r="AD22" i="72"/>
  <c r="AB22" i="72"/>
  <c r="Z22" i="72"/>
  <c r="X22" i="72"/>
  <c r="AI22" i="72" s="1"/>
  <c r="AJ22" i="72" s="1"/>
  <c r="AM22" i="72" s="1"/>
  <c r="AN22" i="72" s="1"/>
  <c r="AO22" i="72" s="1"/>
  <c r="V22" i="72"/>
  <c r="AZ21" i="72"/>
  <c r="AY21" i="72"/>
  <c r="AL21" i="72"/>
  <c r="AH21" i="72"/>
  <c r="AF21" i="72"/>
  <c r="AD21" i="72"/>
  <c r="AB21" i="72"/>
  <c r="Z21" i="72"/>
  <c r="X21" i="72"/>
  <c r="AI21" i="72" s="1"/>
  <c r="AJ21" i="72" s="1"/>
  <c r="AM21" i="72" s="1"/>
  <c r="AN21" i="72" s="1"/>
  <c r="AO21" i="72" s="1"/>
  <c r="AP21" i="72" s="1"/>
  <c r="AQ21" i="72" s="1"/>
  <c r="AT21" i="72" s="1"/>
  <c r="V21" i="72"/>
  <c r="Q21" i="72"/>
  <c r="P21" i="72"/>
  <c r="M21" i="72"/>
  <c r="AL20" i="72"/>
  <c r="AH20" i="72"/>
  <c r="AF20" i="72"/>
  <c r="AD20" i="72"/>
  <c r="AB20" i="72"/>
  <c r="Z20" i="72"/>
  <c r="X20" i="72"/>
  <c r="AI20" i="72" s="1"/>
  <c r="AJ20" i="72" s="1"/>
  <c r="AM20" i="72" s="1"/>
  <c r="AN20" i="72" s="1"/>
  <c r="AO20" i="72" s="1"/>
  <c r="V20" i="72"/>
  <c r="AL19" i="72"/>
  <c r="AH19" i="72"/>
  <c r="AF19" i="72"/>
  <c r="AD19" i="72"/>
  <c r="AB19" i="72"/>
  <c r="Z19" i="72"/>
  <c r="X19" i="72"/>
  <c r="V19" i="72"/>
  <c r="AI19" i="72" s="1"/>
  <c r="AJ19" i="72" s="1"/>
  <c r="AM19" i="72" s="1"/>
  <c r="AN19" i="72" s="1"/>
  <c r="AO19" i="72" s="1"/>
  <c r="AL18" i="72"/>
  <c r="AI18" i="72"/>
  <c r="AJ18" i="72" s="1"/>
  <c r="AM18" i="72" s="1"/>
  <c r="AN18" i="72" s="1"/>
  <c r="AO18" i="72" s="1"/>
  <c r="AH18" i="72"/>
  <c r="AF18" i="72"/>
  <c r="AD18" i="72"/>
  <c r="AB18" i="72"/>
  <c r="Z18" i="72"/>
  <c r="X18" i="72"/>
  <c r="V18" i="72"/>
  <c r="AZ17" i="72"/>
  <c r="AY17" i="72"/>
  <c r="AL17" i="72"/>
  <c r="AH17" i="72"/>
  <c r="AF17" i="72"/>
  <c r="AD17" i="72"/>
  <c r="AB17" i="72"/>
  <c r="AI17" i="72" s="1"/>
  <c r="AJ17" i="72" s="1"/>
  <c r="AM17" i="72" s="1"/>
  <c r="AN17" i="72" s="1"/>
  <c r="AO17" i="72" s="1"/>
  <c r="AP17" i="72" s="1"/>
  <c r="AQ17" i="72" s="1"/>
  <c r="AT17" i="72" s="1"/>
  <c r="Z17" i="72"/>
  <c r="X17" i="72"/>
  <c r="V17" i="72"/>
  <c r="Q17" i="72"/>
  <c r="P17" i="72"/>
  <c r="M17" i="72"/>
  <c r="AL16" i="72"/>
  <c r="AH16" i="72"/>
  <c r="AF16" i="72"/>
  <c r="AD16" i="72"/>
  <c r="AB16" i="72"/>
  <c r="AI16" i="72" s="1"/>
  <c r="AJ16" i="72" s="1"/>
  <c r="AM16" i="72" s="1"/>
  <c r="AN16" i="72" s="1"/>
  <c r="AO16" i="72" s="1"/>
  <c r="Z16" i="72"/>
  <c r="X16" i="72"/>
  <c r="V16" i="72"/>
  <c r="AZ15" i="72"/>
  <c r="AY15" i="72"/>
  <c r="AL15" i="72"/>
  <c r="AI15" i="72"/>
  <c r="AJ15" i="72" s="1"/>
  <c r="AM15" i="72" s="1"/>
  <c r="AN15" i="72" s="1"/>
  <c r="AO15" i="72" s="1"/>
  <c r="AH15" i="72"/>
  <c r="AF15" i="72"/>
  <c r="AD15" i="72"/>
  <c r="AB15" i="72"/>
  <c r="Z15" i="72"/>
  <c r="X15" i="72"/>
  <c r="V15" i="72"/>
  <c r="Q15" i="72"/>
  <c r="P15" i="72"/>
  <c r="M15" i="72"/>
  <c r="AL14" i="72"/>
  <c r="AI14" i="72"/>
  <c r="AJ14" i="72" s="1"/>
  <c r="AM14" i="72" s="1"/>
  <c r="AN14" i="72" s="1"/>
  <c r="AO14" i="72" s="1"/>
  <c r="AH14" i="72"/>
  <c r="AF14" i="72"/>
  <c r="AD14" i="72"/>
  <c r="AB14" i="72"/>
  <c r="Z14" i="72"/>
  <c r="X14" i="72"/>
  <c r="V14" i="72"/>
  <c r="AZ13" i="72"/>
  <c r="AY13" i="72"/>
  <c r="AL13" i="72"/>
  <c r="AH13" i="72"/>
  <c r="AF13" i="72"/>
  <c r="AD13" i="72"/>
  <c r="AB13" i="72"/>
  <c r="AI13" i="72" s="1"/>
  <c r="AJ13" i="72" s="1"/>
  <c r="AM13" i="72" s="1"/>
  <c r="AN13" i="72" s="1"/>
  <c r="AO13" i="72" s="1"/>
  <c r="AP13" i="72" s="1"/>
  <c r="AQ13" i="72" s="1"/>
  <c r="AT13" i="72" s="1"/>
  <c r="Z13" i="72"/>
  <c r="X13" i="72"/>
  <c r="V13" i="72"/>
  <c r="Q13" i="72"/>
  <c r="P13" i="72"/>
  <c r="M13" i="72"/>
  <c r="AL12" i="72"/>
  <c r="AH12" i="72"/>
  <c r="AF12" i="72"/>
  <c r="AD12" i="72"/>
  <c r="AB12" i="72"/>
  <c r="AI12" i="72" s="1"/>
  <c r="AJ12" i="72" s="1"/>
  <c r="AM12" i="72" s="1"/>
  <c r="AN12" i="72" s="1"/>
  <c r="AO12" i="72" s="1"/>
  <c r="Z12" i="72"/>
  <c r="X12" i="72"/>
  <c r="V12" i="72"/>
  <c r="AZ11" i="72"/>
  <c r="AY11" i="72"/>
  <c r="AL11" i="72"/>
  <c r="AI11" i="72"/>
  <c r="AJ11" i="72" s="1"/>
  <c r="AM11" i="72" s="1"/>
  <c r="AN11" i="72" s="1"/>
  <c r="AO11" i="72" s="1"/>
  <c r="AH11" i="72"/>
  <c r="AF11" i="72"/>
  <c r="AD11" i="72"/>
  <c r="AB11" i="72"/>
  <c r="Z11" i="72"/>
  <c r="X11" i="72"/>
  <c r="V11" i="72"/>
  <c r="Q11" i="72"/>
  <c r="P11" i="72"/>
  <c r="M11" i="72"/>
  <c r="AR3" i="72"/>
  <c r="AR2" i="72"/>
  <c r="U2" i="72"/>
  <c r="AP15" i="72" l="1"/>
  <c r="AQ15" i="72" s="1"/>
  <c r="AT15" i="72" s="1"/>
  <c r="AV15" i="72" s="1"/>
  <c r="AP25" i="72"/>
  <c r="AQ25" i="72" s="1"/>
  <c r="AT25" i="72" s="1"/>
  <c r="AV17" i="72"/>
  <c r="AU17" i="72"/>
  <c r="AU29" i="72"/>
  <c r="AV29" i="72"/>
  <c r="AV25" i="72"/>
  <c r="AU25" i="72"/>
  <c r="AP11" i="72"/>
  <c r="AQ11" i="72" s="1"/>
  <c r="AT11" i="72" s="1"/>
  <c r="AV21" i="72"/>
  <c r="AU21" i="72"/>
  <c r="AP33" i="72"/>
  <c r="AQ33" i="72" s="1"/>
  <c r="AT33" i="72" s="1"/>
  <c r="AV13" i="72"/>
  <c r="AU13" i="72"/>
  <c r="AU15" i="72" l="1"/>
  <c r="AV11" i="72"/>
  <c r="AU11" i="72"/>
  <c r="AV33" i="72"/>
  <c r="AU33" i="72"/>
  <c r="C18" i="61" l="1"/>
  <c r="S15" i="61" l="1"/>
  <c r="G16" i="61" l="1"/>
  <c r="I16" i="61"/>
  <c r="K16" i="61"/>
  <c r="M16" i="61"/>
  <c r="O16" i="61"/>
  <c r="Q16" i="61"/>
  <c r="T16" i="61" l="1"/>
  <c r="Q15" i="61" l="1"/>
  <c r="O15" i="61"/>
  <c r="M15" i="61"/>
  <c r="K15" i="61"/>
  <c r="I15" i="61"/>
  <c r="G15" i="61"/>
  <c r="T15" i="61" l="1"/>
  <c r="C18" i="62"/>
  <c r="C16" i="61"/>
  <c r="C17" i="61"/>
  <c r="I9" i="66" l="1"/>
  <c r="C9" i="66"/>
  <c r="C8" i="66"/>
  <c r="C7" i="66"/>
  <c r="B10" i="66"/>
  <c r="D12" i="66"/>
  <c r="C12" i="66"/>
  <c r="B12" i="66"/>
  <c r="B12" i="62"/>
  <c r="B13" i="61"/>
  <c r="C15" i="6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comments1.xml><?xml version="1.0" encoding="utf-8"?>
<comments xmlns="http://schemas.openxmlformats.org/spreadsheetml/2006/main">
  <authors>
    <author>Andrea del Pilar Zambrano Barrios</author>
    <author>Natalia Norato Mora</author>
  </authors>
  <commentList>
    <comment ref="C16" authorId="0" shapeId="0">
      <text>
        <r>
          <rPr>
            <sz val="9"/>
            <color indexed="81"/>
            <rFont val="Tahoma"/>
            <family val="2"/>
          </rPr>
          <t>Transcribir el riesgo que se encuentra en la ultima versión del mapa de riesgos del proceso aprobado</t>
        </r>
      </text>
    </comment>
    <comment ref="D27" authorId="1" shapeId="0">
      <text>
        <r>
          <rPr>
            <sz val="9"/>
            <color indexed="81"/>
            <rFont val="Tahoma"/>
            <family val="2"/>
          </rPr>
          <t xml:space="preserve">Transcribir la zona de riesgo residual
</t>
        </r>
      </text>
    </comment>
  </commentList>
</comments>
</file>

<file path=xl/sharedStrings.xml><?xml version="1.0" encoding="utf-8"?>
<sst xmlns="http://schemas.openxmlformats.org/spreadsheetml/2006/main" count="693" uniqueCount="381">
  <si>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</si>
  <si>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</si>
  <si>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</si>
  <si>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</si>
  <si>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</si>
  <si>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</si>
  <si>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</si>
  <si>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</si>
  <si>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</si>
  <si>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</si>
  <si>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</si>
  <si>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</si>
  <si>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</si>
  <si>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</si>
  <si>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</si>
  <si>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</si>
  <si>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</si>
  <si>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</si>
  <si>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</si>
  <si>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</si>
  <si>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</si>
  <si>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</si>
  <si>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</si>
  <si>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</si>
  <si>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</si>
  <si>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</si>
  <si>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</si>
  <si>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</si>
  <si>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</si>
  <si>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</si>
  <si>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</si>
  <si>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</si>
  <si>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</si>
  <si>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</si>
  <si>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</si>
  <si>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</si>
  <si>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</si>
  <si>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</si>
  <si>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</si>
  <si>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</si>
  <si>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</si>
  <si>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</si>
  <si>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</si>
  <si>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</si>
  <si>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</si>
  <si>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</si>
  <si>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</si>
  <si>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</si>
  <si>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</si>
  <si>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</si>
  <si>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</si>
  <si>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</si>
  <si>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</si>
  <si>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</si>
  <si>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</si>
  <si>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</si>
  <si>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</si>
  <si>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GESTIÓN JURÍDICA</t>
  </si>
  <si>
    <t>OBJETIVO DEL PROCESO:</t>
  </si>
  <si>
    <t>Representar, asesorar y prestar apoyo a la UAERMV de manera oportuna y eficaz en aspectos legales, de defensa jurídica y del daño antijurídico enmarcado en cumplimento de las normas legales vigentes.</t>
  </si>
  <si>
    <t>DEL MAPA DE RIESGOS</t>
  </si>
  <si>
    <t>ANALISIS OCI</t>
  </si>
  <si>
    <t>OBSERVACIONES Y RECOMENDACIONES</t>
  </si>
  <si>
    <r>
      <t xml:space="preserve">RIESGO
</t>
    </r>
    <r>
      <rPr>
        <i/>
        <sz val="12"/>
        <rFont val="Arial"/>
        <family val="2"/>
      </rPr>
      <t>¿Qué puede suceder?</t>
    </r>
  </si>
  <si>
    <t>DESCRIPCIÓN DEL RIESGO</t>
  </si>
  <si>
    <r>
      <t xml:space="preserve">TIPO
</t>
    </r>
    <r>
      <rPr>
        <sz val="6"/>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</si>
  <si>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</si>
  <si>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</si>
  <si>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color theme="1"/>
        <rFont val="Arial"/>
        <family val="2"/>
      </rPr>
      <t>RIESGO-OBJETIVO</t>
    </r>
    <r>
      <rPr>
        <sz val="12"/>
        <color theme="1"/>
        <rFont val="Arial"/>
        <family val="2"/>
      </rPr>
      <t xml:space="preserve">
¿El RIESGO puede llegar a afectar el cumplimiento del OBJETIVO del proceso?
</t>
    </r>
    <r>
      <rPr>
        <sz val="6"/>
        <color theme="1"/>
        <rFont val="Arial"/>
        <family val="2"/>
      </rPr>
      <t xml:space="preserve">
(SELECCIONE UNA OPCIÓN)</t>
    </r>
  </si>
  <si>
    <r>
      <rPr>
        <b/>
        <sz val="12"/>
        <color theme="1"/>
        <rFont val="Arial"/>
        <family val="2"/>
      </rPr>
      <t>CONTROL-CAUSA</t>
    </r>
    <r>
      <rPr>
        <sz val="12"/>
        <color theme="1"/>
        <rFont val="Arial"/>
        <family val="2"/>
      </rPr>
      <t xml:space="preserve">
¿El CONTROL mitiga o elimina la CAUSA identificada?
</t>
    </r>
    <r>
      <rPr>
        <sz val="6"/>
        <color theme="1"/>
        <rFont val="Arial"/>
        <family val="2"/>
      </rPr>
      <t>(SELECCIONE UNA OPCIÓN)</t>
    </r>
  </si>
  <si>
    <t>INADECUADO SEGUIMIENTO PROCESAL DE LOS EXPEDIENTES JUDICIALES.</t>
  </si>
  <si>
    <t>Inadecuado manejo en la revision de los procesos judiciales por el abogado a cargo y/o  Inadecuado manejo de los controles existentes por parte del Jefe de la Oficina Juridica o su delegado.</t>
  </si>
  <si>
    <t xml:space="preserve">Deficiencias en los controles y seguimiento a los procesos </t>
  </si>
  <si>
    <t>El profesional especializado grado 222-05 de Control Interno Disciplinario cuenta con una base de datos que se alimenta permanentemente, en el que se relacionan la totalidad de los procesos disciplinarios y sus términos y etapas, con la cual hace seguimiento de cada uno de los procesos, así como el registro de los mismos en el  Sistema de Informacion Disciplinaria - SID, en los que se presentan alertas de tiempos de las actuaciones disciplinarias. En caso de evidenciarse próximos tiempos de vencimiento se genera una alerta y se dan las instrucciones para la implementación de la actuación disciplinaria.</t>
  </si>
  <si>
    <r>
      <t xml:space="preserve">1. EL riesgo puede llegar a afectar el cumplimiento del objetivo.  </t>
    </r>
    <r>
      <rPr>
        <sz val="14"/>
        <color theme="1"/>
        <rFont val="Arial"/>
        <family val="2"/>
      </rPr>
      <t>SI</t>
    </r>
    <r>
      <rPr>
        <b/>
        <sz val="14"/>
        <color theme="1"/>
        <rFont val="Arial"/>
        <family val="2"/>
      </rPr>
      <t xml:space="preserve">
2. El control mitiga la causa. SI
</t>
    </r>
    <r>
      <rPr>
        <b/>
        <sz val="14"/>
        <color rgb="FF7030A0"/>
        <rFont val="Arial"/>
        <family val="2"/>
      </rPr>
      <t>RECOMENDACIONES</t>
    </r>
    <r>
      <rPr>
        <b/>
        <sz val="14"/>
        <color theme="1"/>
        <rFont val="Arial"/>
        <family val="2"/>
      </rPr>
      <t xml:space="preserve">
 </t>
    </r>
    <r>
      <rPr>
        <sz val="14"/>
        <color theme="1"/>
        <rFont val="Arial"/>
        <family val="2"/>
      </rPr>
      <t xml:space="preserve">Mejorar la REDACCIÓN del riesgo para que contenga los elementos del Manual Política de Administración del Riesgo de la Entidad en lo que atañe a riesgos de corrupción:
 " Para los riesgos de corrupción la descripción del riesgo debe concurrir con los componentes de su definición, así:
Acción u omisión + uso del poder + desviación de la gestión de lo público + el beneficio privado". 
Estos elementos deben ser explícitos, los elementos no se encuentran en la descripción de este riesgo. </t>
    </r>
    <r>
      <rPr>
        <b/>
        <sz val="14"/>
        <color theme="1"/>
        <rFont val="Arial"/>
        <family val="2"/>
      </rPr>
      <t xml:space="preserve">
</t>
    </r>
  </si>
  <si>
    <t xml:space="preserve">INAPROPIADA UNIFICACION  DE CRITERIOS EN LA EXPEDICION DE CONCEPTOS JURIDICOS </t>
  </si>
  <si>
    <t>Omisión en la ejecución de las actuaciones disciplinarias</t>
  </si>
  <si>
    <t>La Secretaria General y el profesional especializado grado 222-05 de Control Interno Disciplinario, realizan verificación periodica de la implementación de las acciones disciplinarias mediante el desarrollo de reuniones de seguimiento.</t>
  </si>
  <si>
    <t xml:space="preserve">1. EL riesgo puede llegar a afectar el cumplimiento del objetivo.  SI
2. El control mitiga la causa. SI
</t>
  </si>
  <si>
    <t>PROCESOS JUDICIALES Y ADMINISTRATIVOS  TRAMITADOS SIN EL DIRECCIONAMIENTO DE LA OFICINA ASESORA JURIDICA .</t>
  </si>
  <si>
    <t>Ausencia de seguridad de acceso a la base de datos que contiene la informacion de los procesos vigentes.</t>
  </si>
  <si>
    <t>El profesional especializado de Control Interno realiza al iniciar la vigencia el aseguramiento de la base de datos del proceso con contraseñas para apertura y modificación de datos, y las cambia de forma periodica con el fin de mantener un control efectivo frente a la información consignada en la misma y la confidencialidad de los datos y registros. En caso de evidenciarse fallas en los registros de información o infiltraciones a la misma, se procede a verificar contra la información registrada en el Sistema de Información Disciplinria y restablecer copias de seguridad.</t>
  </si>
  <si>
    <r>
      <t xml:space="preserve">1. EL riesgo puede llegar a afectar el cumplimiento del objetivo.  SI
2. El control mitiga la causa. SI
</t>
    </r>
    <r>
      <rPr>
        <b/>
        <sz val="14"/>
        <color rgb="FF7030A0"/>
        <rFont val="Arial"/>
        <family val="2"/>
      </rPr>
      <t>RECOMENDACIONES</t>
    </r>
    <r>
      <rPr>
        <b/>
        <sz val="14"/>
        <color theme="1"/>
        <rFont val="Arial"/>
        <family val="2"/>
      </rPr>
      <t xml:space="preserve">
</t>
    </r>
    <r>
      <rPr>
        <sz val="14"/>
        <color theme="1"/>
        <rFont val="Arial"/>
        <family val="2"/>
      </rPr>
      <t xml:space="preserve">Revisar si el riesgo puede derivar en un riesgo de corrupción, dado que es plausible que se presente una desviación de poder en lo que atañe a la pérdida de información, con lo que se configuraría al menos uno de los elementos de la tipología de los riesgos de corrupción. </t>
    </r>
  </si>
  <si>
    <t>DOCUMENTACION INCOMPLETA EN EL EXPEDIENTE JUDICIAL</t>
  </si>
  <si>
    <t>Inadecuado control por parte de la OAJ  en la organización documental en el expediente judical y desconocimiento de los apoderados de  la importancia del mantenimiento y conservación de la información generada en el expediente.</t>
  </si>
  <si>
    <t xml:space="preserve">1. EL riesgo puede llegar a afectar el cumplimiento del objetivo.  SI
2. El control mitiga la causa. SI
</t>
  </si>
  <si>
    <t>CONCLUSION:</t>
  </si>
  <si>
    <t>PRUEBA DE RECORRIDO EFECTUADA EN:</t>
  </si>
  <si>
    <t xml:space="preserve">Evaluador OCI: </t>
  </si>
  <si>
    <t xml:space="preserve">Cargo o Rol: </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</si>
  <si>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</si>
  <si>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</si>
  <si>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</si>
  <si>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</si>
  <si>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</si>
  <si>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</si>
  <si>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</si>
  <si>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</si>
  <si>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</si>
  <si>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</si>
  <si>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</si>
  <si>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</si>
  <si>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</si>
  <si>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</si>
  <si>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</si>
  <si>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</si>
  <si>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</si>
  <si>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</si>
  <si>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</si>
  <si>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</si>
  <si>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</si>
  <si>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t>TIPO</t>
  </si>
  <si>
    <r>
      <t xml:space="preserve">CAUSA 
</t>
    </r>
    <r>
      <rPr>
        <i/>
        <sz val="14"/>
        <rFont val="Arial"/>
        <family val="2"/>
      </rPr>
      <t>¿Cómo puede suceder?</t>
    </r>
  </si>
  <si>
    <r>
      <t xml:space="preserve">CONTROL
</t>
    </r>
    <r>
      <rPr>
        <i/>
        <sz val="14"/>
        <rFont val="Arial"/>
        <family val="2"/>
      </rPr>
      <t>¿Elimina o Mitiga la causa?</t>
    </r>
  </si>
  <si>
    <r>
      <t xml:space="preserve">RESPONSABLE
</t>
    </r>
    <r>
      <rPr>
        <sz val="14"/>
        <rFont val="Arial"/>
        <family val="2"/>
      </rPr>
      <t>¿La persona asignada  tiene competencia y conocimiento para ejecutar el control?
(SELECCIONE UNA OPCIÓN)</t>
    </r>
  </si>
  <si>
    <t>CALIFICACION</t>
  </si>
  <si>
    <r>
      <t xml:space="preserve">AUTORIDAD 
</t>
    </r>
    <r>
      <rPr>
        <sz val="14"/>
        <rFont val="Arial"/>
        <family val="2"/>
      </rPr>
      <t>Sus responsabilidades deben estar segregadas  o redistribuidas entre varios individuos
(SELECCIONE UNA OPCIÓN)</t>
    </r>
  </si>
  <si>
    <r>
      <t xml:space="preserve">OPORTUNIDAD
</t>
    </r>
    <r>
      <rPr>
        <sz val="14"/>
        <rFont val="Arial"/>
        <family val="2"/>
      </rPr>
      <t>Periodicidad específica para su realización, que debe se consistente y oportuna para mitigar el riesgo (previene o detecta antes de …)
(SELECCIONE UNA OPCIÓN)</t>
    </r>
  </si>
  <si>
    <r>
      <t xml:space="preserve">PROPÓSITO
</t>
    </r>
    <r>
      <rPr>
        <sz val="14"/>
        <rFont val="Arial"/>
        <family val="2"/>
      </rPr>
      <t>¿Es o no es un control?
El control  debe indicar para qué se realiza(verificar, validar, comparar, revisar, cotejar, conciliar, etc…)
(SELECCIONE UNA OPCIÓN)</t>
    </r>
  </si>
  <si>
    <r>
      <t xml:space="preserve">FUENTE DE INFORMACIÓN
</t>
    </r>
    <r>
      <rPr>
        <sz val="14"/>
        <rFont val="Arial"/>
        <family val="2"/>
      </rPr>
      <t>¿La fuente de información que se utiliza en el desarrollo del control, es información confiable que permita mitigar el riesgo?
(SELECCIONE UNA OPCIÓN)</t>
    </r>
  </si>
  <si>
    <r>
      <t xml:space="preserve">OBSERVACIONES DESVIACIONES O DIFERENCIAS
</t>
    </r>
    <r>
      <rPr>
        <sz val="14"/>
        <rFont val="Arial"/>
        <family val="2"/>
      </rPr>
      <t>¿Qué pasa con las observaciones o desviaciones resultantes de ejecutar el control?
(SELECCIONE UNA OPCIÓN)</t>
    </r>
  </si>
  <si>
    <r>
      <rPr>
        <b/>
        <sz val="14"/>
        <rFont val="Arial"/>
        <family val="2"/>
      </rPr>
      <t>EVIDENCIA</t>
    </r>
    <r>
      <rPr>
        <sz val="14"/>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</si>
  <si>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</si>
  <si>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</si>
  <si>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4"/>
        <color theme="1"/>
        <rFont val="Arial"/>
        <family val="2"/>
      </rPr>
      <t xml:space="preserve">
(efectuada por el Proceso, en el Formato de Monitoreo de Riesgos)</t>
    </r>
  </si>
  <si>
    <t xml:space="preserve">1. La calificación efectuada por OCI del diseño del control es similar a la efectuada por el proceso. SI
</t>
  </si>
  <si>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La calificación es distinta ya que no se tuvo en cuenta la variable de observaciones o desviaciones en el diseño del control.
</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</si>
  <si>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 La variación en la calificación se debe a que si bien la base de datos requiere clave para su ingreso, en la variable evidencia no se deja trazabilidad de ese cambio inicial o de ninguno de los cambios periódicos, por lo que no existe evidencia del control en cuanto a su ejecución.
- Se recomienda fijar una frecuencia para determinar cada cuánto debería hacerse dicho cambio de contraseñas y que se deje un soporte de la realización de dicho cambio.
</t>
    </r>
  </si>
  <si>
    <r>
      <t xml:space="preserve">1. La calificación efectuada por OCI del diseño del control es similar a la efectuada por el proceso. </t>
    </r>
    <r>
      <rPr>
        <b/>
        <sz val="11"/>
        <color rgb="FFFF0000"/>
        <rFont val="Arial"/>
        <family val="2"/>
      </rPr>
      <t>NO</t>
    </r>
    <r>
      <rPr>
        <sz val="11"/>
        <color theme="1"/>
        <rFont val="Arial"/>
        <family val="2"/>
      </rPr>
      <t xml:space="preserve">
Hay inequivalencia en la calificación toda vez que la variable observaciones/desviaciones no fue tenida en cuenta en el diseño. </t>
    </r>
  </si>
  <si>
    <t>Cargo o Rol:</t>
  </si>
  <si>
    <t>Parcialmente</t>
  </si>
  <si>
    <t xml:space="preserve">HOJA 3 - EVALUACIÓN DE LA EJECUCIÓN DEL CONTROL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</si>
  <si>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</si>
  <si>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</si>
  <si>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</si>
  <si>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</si>
  <si>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</si>
  <si>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</si>
  <si>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</si>
  <si>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t>Revisar la redacción del control.</t>
  </si>
  <si>
    <t>El control es eficaz y eficiente.</t>
  </si>
  <si>
    <t xml:space="preserve">Generar un soporte (pantallazo o mensaje de ese cambio) de cuando se hagan esas modificaciones con el fin de dejar constancia de la ejecución del control y establecer una frecuencia para la realización del mismo. </t>
  </si>
  <si>
    <t xml:space="preserve">Hay evidencia de varias solicitudes de 'Back ups' en lo que atañe a la base de datos. Sin embargo, tal como está establecido en el control, la periodicidad es mensual, por lo que para la fecha del seguimiento debió haber 5 copias de seguridad y solo se allegaron las solicitudes de 3. </t>
  </si>
  <si>
    <t>Cumplir la periodicidad del control tal como está diseñado.</t>
  </si>
  <si>
    <t>HOJA 4. EVALUACIÓN DE LA SOLIDEZ DEL CONTROL</t>
  </si>
  <si>
    <t>FECHA</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</si>
  <si>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</si>
  <si>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</si>
  <si>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</si>
  <si>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</si>
  <si>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</si>
  <si>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</si>
  <si>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Nombre:</t>
  </si>
  <si>
    <t>OBS. EVALUACIÓN RIESGOS IDENTIFICADOS</t>
  </si>
  <si>
    <t>OBS. DISEÑO CONTROL</t>
  </si>
  <si>
    <t>OBS. EVALUACION CONTROL</t>
  </si>
  <si>
    <t>El Profesional Especializado de la OAJ  coordinara y revisara con el dependiente judicial  cada mes  la actualizacion de la base de datos de procesos  que debe coincidir con la informacion del  SIPROJ y del  expediente fisico para que se haga un control efectivo del tramite procesal de cada actuacion judicial.  La evidencia son los correos electrónicos remitidos a los responsables y la informaciòn del SIPROJ.</t>
  </si>
  <si>
    <r>
      <t xml:space="preserve">Se generó un cambio respecto de las causas, en el sentido de que se agrupó la primera y la segunda al tener el mismo enfoque, en virtud de lo recomendado por la OCI. 
</t>
    </r>
    <r>
      <rPr>
        <i/>
        <sz val="12"/>
        <rFont val="Arial"/>
        <family val="2"/>
      </rPr>
      <t>¿Qué sucedió con la causa asociada a corrupción?</t>
    </r>
  </si>
  <si>
    <t>No se modificó la variable relacionada con las desviaciones, por lo que se mantiene la recomendación de la prueba anterior.  La variable propósito (detectivo versus preventivo tampoco fue modificada).</t>
  </si>
  <si>
    <t>No se llevó a cabo prueba de recorrido porque no se identificaron riesgos en áreas de exposición alta o extrema, ni tampoco riesgos de la tipología corrupción</t>
  </si>
  <si>
    <t>1. Falta de un control  apropiado en cuanto alos temas tratados en el concepto 
2. Deficiencias en los lineamientos o parametros definidos para responder los conceptos</t>
  </si>
  <si>
    <t>El abogado Profesional   encargado incluira como antecedente dentro del concepto que  esta respondiendo  los criterios fijados en la unificacion de conceptos cada vez que se expida uno, con el fin de determinar la aplicación de la Unificación. La evidencia es el correo institucional UMV-Informa, el cual informa sobre la existencia del banco de conceptos para su consulta</t>
  </si>
  <si>
    <t>No se hicieron mejoras porque no se requería.</t>
  </si>
  <si>
    <t>Desconocimiento por parte de los demas procesos de las funciones desarrolldas por la oficina Juridica</t>
  </si>
  <si>
    <t>El  Abogado Profesional  proyectará y remitirá una circular por parte de la OAJ a las diferentes  áreas , una vez cada semestre,  recordando el deber de remisión de todos los temas que tengan incidencia judicial  o administrativa  advirtiendo las consecuncias negativas del no trámite por parte de la OAJ frente a estos temas. La evidencia es la publicación de las circulares</t>
  </si>
  <si>
    <t xml:space="preserve">No se modificó la variable relacionada con las desviaciones, por lo que se mantiene la recomendación de la prueba anterior. Respecto de la periodicidad, se observa que en efecto esta fue modificada, en virtud de recomendaciones de la OCI. Sin embargo, esta sigue siendo muy amplia ya que la frecuencia de los controles debe tener intervalos más cortos para que el control sea efectivo. </t>
  </si>
  <si>
    <t>El jefe de la Oficina Asesora Juridica socializará el protocolo de manejo de expedientes judicales con todo el personal de la oficina por lo menos una vez cada semestre  a fin de que se aplique el procedimiento establecido. La evidencia sonlos correos electrónicos remitidos a los responsables de los procesos y actas de comité.</t>
  </si>
  <si>
    <t xml:space="preserve">Se generó un cambio respecto de las causas, en el sentido de que se agruparon las causas, en virtud de lo recomendado por la OCI. 
</t>
  </si>
  <si>
    <t>No se modificó la variable relacionada con las desviaciones, por lo que se mantiene la recomendación de la prueba anterior. Respecto de la periodicidad, se observa que en efecto esta fue modificada, en virtud de recomendaciones de la OCI. Sin embargo, esta sigue siendo muy amplia ya que la frecuencia de los controles debe tener intervalos más cortos para que el control sea efectivo.  También persiste la recomendación relacionada con que esta entrega del protocolo se dé a inicio de año.</t>
  </si>
  <si>
    <r>
      <rPr>
        <b/>
        <sz val="12"/>
        <color theme="1"/>
        <rFont val="Arial"/>
        <family val="2"/>
      </rPr>
      <t>ELIMINADO</t>
    </r>
    <r>
      <rPr>
        <sz val="12"/>
        <color theme="1"/>
        <rFont val="Arial"/>
        <family val="2"/>
      </rPr>
      <t xml:space="preserve">
Fallas en el SIPROWEB al momento de hacer la calificación del contingente judicial.</t>
    </r>
  </si>
  <si>
    <t>¿Por qué se eliminó este riesgo?</t>
  </si>
  <si>
    <t xml:space="preserve">FECHA: </t>
  </si>
  <si>
    <t xml:space="preserve">Nombre: LUZ ADRIANA FRANCO GARCIA </t>
  </si>
  <si>
    <t>Abogada - Contratista</t>
  </si>
  <si>
    <t xml:space="preserve">Nota: </t>
  </si>
  <si>
    <t>Cargo o Rol: Abogada - Contratista</t>
  </si>
  <si>
    <r>
      <t xml:space="preserve">SOLIDEZ DEL CONTROL
MATRIZ DEL PROCESO
</t>
    </r>
    <r>
      <rPr>
        <sz val="11"/>
        <color theme="1"/>
        <rFont val="Arial"/>
        <family val="2"/>
      </rPr>
      <t>(SELECCIONE UNA OPCIÓN)</t>
    </r>
  </si>
  <si>
    <r>
      <t xml:space="preserve">EFECTO EN MATRIZ DE RIESGO - RESIDUAL
MATRIZ DEL PROCESO
</t>
    </r>
    <r>
      <rPr>
        <sz val="11"/>
        <color theme="1"/>
        <rFont val="Arial"/>
        <family val="2"/>
      </rPr>
      <t>(SELECCIONE UNA OPCIÓN)</t>
    </r>
  </si>
  <si>
    <t>FUERTE + FUERTE
FUERTE</t>
  </si>
  <si>
    <t xml:space="preserve">Gestión </t>
  </si>
  <si>
    <t xml:space="preserve">LUZ ADRIANA FRANCO GARCIA </t>
  </si>
  <si>
    <t>Abogada-Contratista</t>
  </si>
  <si>
    <t>FORMATO DE MONITOREO DE RIEGOS (OAP)
 RECIBIDO: _____________x________</t>
  </si>
  <si>
    <t xml:space="preserve">MAPA DE RIESGOS </t>
  </si>
  <si>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</si>
  <si>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En el marco de los proceso judicales que adelanta la UAERMV se designan apoderados que se encargan de adelantar la defensa judicial  a favor de los intereses de la entidad y  se designanan otros, quienes tienen acceso a  información sobre los procesos judicales para efectos de controlar los mismos.  
Existe riesgo de soborno para los apoderados y para quienes tienen acceso a la información procesal, quienes pueden recibir alguna
contraprestación a cambio de  no realizar seguimiento adecuado a las etapas y términos procesales u omitir la inclusión de piezas documentales en los expedientes  y así favorecer los intereses de un tercero.</t>
  </si>
  <si>
    <t xml:space="preserve"> En el marco de los proceso judicales que adelanta la UAERMV se designan apoderados que se encargan de adelantar la defensa judicial  a favor de los intereses de la entidad y  se designanan otros, quienes tienen acceso a  información sobre los procesos judicales para efectos de controlar los mismos.  
Existe riesgo de soborno para los apoderados y para quienes tienen acceso a la información procesal, quienes pueden recibir alguna
contraprestación a cambio de  no realizar seguimiento adecuado a las etapas y términos procesales u omitir la inclusión de piezas documentales en los expedientes  y así favorecer los intereses de un tercero.
</t>
  </si>
  <si>
    <t>Ausencia de control de las actuaciones procesales y su seguimiento respecto de sus términos</t>
  </si>
  <si>
    <t>Inapropiado manejo de las piezas documentales  y su no inclusión en el expediente</t>
  </si>
  <si>
    <t>El profesional especializado de la OAJ revisará trimestralmente el cumplimiento  de las actuaciones y términos  procesales, a través de un informe de control y seguimiento, donde  se dará cuenta del monitoreo semanal a cada uno de los procesos judicales en los que intervenga la UAERMV.  En caso de encontrar incumplimiento en las actuaciones o términos procesales por parte de los apoderados, se informará al/la Jede de la OAJ por medio de correo electrónico, para que requiera al abogado  y adelante las actuaciones a que haya lugar. Como evidencia se tiene el informe trimestral, el cual estará acompañado de una base de datos con los movimientos semanales de cada proceso y el agendamiento de las actuaciones procesales en un calendario virtual compartido por la oficina.</t>
  </si>
  <si>
    <t>El/la Jefe de la OAJ  o la persona que este delegue, revisará semanalmente que  se incorporen todas las piezas procesales en el expediente fisico y virtual   de cada proceso judicial en el que intervenga la UAERMV,   a traves de los aplicativos SIPROJ  y ORFEO, y cotejando que se haya remitido  copia de los documentos al auxiliar administrativo para su inclusión en el expediente físico. En caso de observar que en alguno de los procesos no se encuntra cargada la totalidad de piezas procesales,  se requerirá por correo electrónico al apoderado del proceso que corresponda , para que proceda a incorporar  a los expedientes las piezas procesales que hagan falta. Como evidencia queda mesa de trabajo semanal de seguimiento a los procesos judiales en los que interviene la UAERMV  y el acta de la reunión adelantada por Microsoft Teams.</t>
  </si>
  <si>
    <t xml:space="preserve">Inexactitud en la aplicación de las normas que regulan los procesos y procedimientos de  la  entidad </t>
  </si>
  <si>
    <t>La combinación de factores como insuficiente capacitación de los equipos humanos , cambios en la normatividad y el desconocimiento de los lineamientos internos de la entidad, hacen que  no se reporte de manera oportuna la incorporación, eliminación o actualización de las normas que rigen cada proceso, lo cual puede derivar en la emisión de conceptos erróneos o trámites ineficaces.</t>
  </si>
  <si>
    <t>Deficiencias en la transmisión de  lineamientos o parametros definidos por la entidad para gestionar los procesos</t>
  </si>
  <si>
    <t>Desconocimiento e insuficiente capacitación sobre los lineamientos internos para la actualización del normograma.</t>
  </si>
  <si>
    <t xml:space="preserve">El/la Jefe de la OAJ verificará que el profesional especializado asignado a la OAJ remita cuatrimestral un memorando dirigido a todas las dependencias de la UAERMV, impartiendo lineamientos y recomendaciones para que cada proceso actualice correcta y oportunamente su  normograma. En caso de evidenciar que no se emitió el memorando, se requerirá  por correo electrónico al profesional especializado para que proyecte y remita de manera inmediata dicho memorando. Como evidencia se tiene el memorando remitido a todas las dependencias de la entidad. </t>
  </si>
  <si>
    <t>El profesional especializado de la OAJ verificará semestralmente que los procesos de la UAERMV actualicen su normograma correcta y oportunamente a través los linemaientos que se impartan en capacitación semestral y los normogramas remitidos al correo electróncio de la profesional especializada de la OAJ por parte de cada proceso con la actualizacion semestral correspondiente.  En caso de observar que se presentan falencias en  el diligenciamiento de la matriz, en la inlcusión, actualización o eliminación de normas,  entre otros errores, se procederá a solicitar los ajustes a que haya lugar por medio de un correo electrónico. Como evidencia se tiene la relación de correos electrónicos por proceso, en la cual se hace entrega del normograma actualizado, y el listado de asistencia de la capacitación.</t>
  </si>
  <si>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</si>
  <si>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El profesional especializado de la OAJ verificará semestralmente que los procesos de la UAERMV actualicen su normograma correcta y oportunamente a través los linemaientos que se impartan en capacitación semestral y los normogramas remitidos al correo electróncio de la profesional especializada de la OAJ por parte de cada proceso con la actualizacion semestral correspondiente.  En caso de observar que se presentan falencias en  el diligenciamiento de la matriz, en la inlcusión, actualización o eliminación de normas,  entre otros errores, se procederá a solicitar los ajustes a que haya lugar por medio de un correo electrónico. Como evidencia se tiene la relación de correos electrónicos por proceso, en la cual se hace entrega del normograma actualizado, y el listado de asistencia de la capacitación</t>
  </si>
  <si>
    <t xml:space="preserve">Corrupción </t>
  </si>
  <si>
    <t xml:space="preserve"> 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</si>
  <si>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El control mitiga la causa asociada al riesgo identificado.
El riesgo puede llegar a afectar el cumplimiento del objetivo del proceso.</t>
  </si>
  <si>
    <t>OCI, no evalua este control por ser un riesgo MODERADO</t>
  </si>
  <si>
    <t xml:space="preserve">OCI, no evalua este control por ser un riesgo MODERADO. </t>
  </si>
  <si>
    <t xml:space="preserve">
</t>
  </si>
  <si>
    <r>
      <t xml:space="preserve">El riesgo SI puede llegar a afectar el cumplimiento del objetivo
El control mitiga la causa Parcialmente. 
</t>
    </r>
    <r>
      <rPr>
        <b/>
        <sz val="14"/>
        <color theme="1"/>
        <rFont val="Arial"/>
        <family val="2"/>
      </rPr>
      <t xml:space="preserve">RECOMENDACIÓN  </t>
    </r>
    <r>
      <rPr>
        <sz val="14"/>
        <color theme="1"/>
        <rFont val="Arial"/>
        <family val="2"/>
      </rPr>
      <t xml:space="preserve">
-Ajustar el control espicificando como se realiza la actividadad de control ¿ como se realiza ese cotejo? A traves de que instrumento (Lista de chequeo etc)  La evidenca indicada debe dar cuenta de la ejecución y lo señalado en el control. (cotejo), no es claro porque la evidencia es una mesa de trabajo. </t>
    </r>
  </si>
  <si>
    <t xml:space="preserve"> </t>
  </si>
  <si>
    <t xml:space="preserve">Nombre: </t>
  </si>
  <si>
    <t>NO SE REALIZÓ PRUEBA DE RECORRIDO DEBIDO AL CONFINAMIENTO POR COVID 19
ESTA PRUEBA SE REALIZA SOBRE LOS SOPORTES ENTREGADOS POR OAP DEL MONITOREO MAPA DE RIESGOS I SEMESTRE 2021</t>
  </si>
  <si>
    <t xml:space="preserve">No se evalua por se un riesgo Moderado </t>
  </si>
  <si>
    <t xml:space="preserve">Se identificó diferencia en el cálculo de la solidez del control, dado que la ejecución y diseño del control evaluado por OCI son diferentes a las registradas en el mapa de riesgos del proceso
RECOMENDACIONES
Atender las observaciones y recomendaciones en las 3 hojas de evaluación </t>
  </si>
  <si>
    <t xml:space="preserve">De la evaluación al diseño de  2 controles asociados a 1 riesgo, se identificaron los siguientes resultados:
* La totalidad de controles tienen calificación diferente a la efectuada por el proceso.
* Los 2 controles generaron un risgo de calificación moderada, debido a la falta de evidencia o evidencia parcial. 
 2 controles asociados a dos riesgos de gestión,  son moderados,  razón por la que no se les realizó seguimiento. </t>
  </si>
  <si>
    <t xml:space="preserve">Del análisis a 2  controles asociados a un 1 riesgo, se identificaron los siguientes resultados:
* El riesgo puede llegar a afectar el cumplimiento del objetivo del proceso.
* De los 2 controles 1 debe   revisarse, y ajustarse se acuerdo a las recomendaciones señaladas, para que de esta manera su adecuado diseño permita mitigar o eliminar la causa identificada. 
En el mapa de riesgos del proceso 2 controles  asociados a 1 riesgos de gestión,  son moderados,  razón por la que no se les realizó seguimiento. </t>
  </si>
  <si>
    <t>OBJETIVO DEL PROCESO</t>
  </si>
  <si>
    <t>Representar, asesorar y prestar apoyo jurídico de manera oportuna y eficaz en aspectos legales a la UAERMV, de acuerdo a las normas jurídicas y/o adminsitrativas vigentes.</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</si>
  <si>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</si>
  <si>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</si>
  <si>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</si>
  <si>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</si>
  <si>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</si>
  <si>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</si>
  <si>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</si>
  <si>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</si>
  <si>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</si>
  <si>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</si>
  <si>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</si>
  <si>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</si>
  <si>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</si>
  <si>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</si>
  <si>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</si>
  <si>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</si>
  <si>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</si>
  <si>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</si>
  <si>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</si>
  <si>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</si>
  <si>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</si>
  <si>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</si>
  <si>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</si>
  <si>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</si>
  <si>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</si>
  <si>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</si>
  <si>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</si>
  <si>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</si>
  <si>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</si>
  <si>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</si>
  <si>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</si>
  <si>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</si>
  <si>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</si>
  <si>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</si>
  <si>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</si>
  <si>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</si>
  <si>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</si>
  <si>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</si>
  <si>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</si>
  <si>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</si>
  <si>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</si>
  <si>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</si>
  <si>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</si>
  <si>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</si>
  <si>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</si>
  <si>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</si>
  <si>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jurídica </t>
  </si>
  <si>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</si>
  <si>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t xml:space="preserve">En el marco de los proceso judicales que adelanta la UAERMV se designan apoderados que se encargan de adelantar la defensa judicial  a favor de los intereses de la entidad y  se designanan otros, quienes tienen acceso a  información sobre los procesos judicales para efectos de controlar los mismos.  
Existe riesgo de soborno para los apoderados y para quienes tienen acceso a la información procesal, quienes pueden recibir alguna
contraprestación a cambio de  no realizar seguimiento adecuado a las etapas y términos procesales u omitir la inclusión de piezas documentales en los expedientes  y así favorecer los intereses de un tercero.
</t>
  </si>
  <si>
    <t>Corrupcion</t>
  </si>
  <si>
    <t>Soborno</t>
  </si>
  <si>
    <t>Expediente físico y/o digital del proceso</t>
  </si>
  <si>
    <t>Compromiso_de_la_informacion</t>
  </si>
  <si>
    <t xml:space="preserve">1. Vencimiento de términos al no contar con la información y trazabilidad correspondiente
2. Investigaciones disciplinarias penales y fiscales en contra de la entidad
3. Detrimento de la imagen de la entidad frente a sus grupos de valor
</t>
  </si>
  <si>
    <t>Improbable</t>
  </si>
  <si>
    <t>Reducir el riesgo</t>
  </si>
  <si>
    <t>Siempre se ejecuta</t>
  </si>
  <si>
    <t>Directamente</t>
  </si>
  <si>
    <t>No disminuye</t>
  </si>
  <si>
    <t>Rara vez</t>
  </si>
  <si>
    <t>Actualización  del sistema de información  SIPROJ y del expediente físico y digital.</t>
  </si>
  <si>
    <t xml:space="preserve">Reuniones de seguimiento  y control con abogados que tienen a cargo procesos judiciales en los que hace parte la entidad </t>
  </si>
  <si>
    <t>Colaboradores y Profesional Especializado del área.</t>
  </si>
  <si>
    <t>semanalmente durante toda la vigencia</t>
  </si>
  <si>
    <t>Datos incompletos o errados / Datos revisados 
*tomados de cada expediente</t>
  </si>
  <si>
    <t>Solicitar la
investigación
disciplinaria  y elaborar para el comité de conciliacion la ficha de accion de repeticion .</t>
  </si>
  <si>
    <t>Memorando a la Secretaria General remitiendo el caso para la investigacion a que haya lugar y la ficha  de Conciliación correspondiente.</t>
  </si>
  <si>
    <t>2 semanas despues de materializado el riesgo</t>
  </si>
  <si>
    <t>1. Condenas en contra de la entidad
2. Pérdida de credibilidad a nivel Distrital.</t>
  </si>
  <si>
    <r>
      <rPr>
        <sz val="9"/>
        <rFont val="Arial"/>
        <family val="2"/>
      </rPr>
      <t xml:space="preserve">Inexactitud en la aplicación de las normas que regulan los procesos y procedimientos de  la  entidad </t>
    </r>
    <r>
      <rPr>
        <sz val="9"/>
        <color rgb="FFFF0000"/>
        <rFont val="Arial"/>
        <family val="2"/>
      </rPr>
      <t xml:space="preserve">
</t>
    </r>
  </si>
  <si>
    <t xml:space="preserve">La combinación de factores como insuficiente capacitación de los equipos humanos , cambios en la normatividad y el desconocimiento de los lineamientos internos de la entidad, hacen que  no se reporte de manera oportuna la incorporación, eliminación o actualización de las normas que rigen cada proceso, lo cual puede derivar en la emisión de conceptos erróneos o trámites ineficaces.
</t>
  </si>
  <si>
    <t>Gestion</t>
  </si>
  <si>
    <t>Riesgos de cumplimiento</t>
  </si>
  <si>
    <t>Normograma</t>
  </si>
  <si>
    <t>Afectacion en el desarrollo de la Gestion Institucional  por falta de criterios unificados.</t>
  </si>
  <si>
    <t>Posible</t>
  </si>
  <si>
    <t>Menor</t>
  </si>
  <si>
    <t>Indirectamente</t>
  </si>
  <si>
    <t>Aceptar el riesgo</t>
  </si>
  <si>
    <t>Actualizar y verificar la publicación del normograma en la página web de la entidad</t>
  </si>
  <si>
    <t>Normograma actualizado y publicado</t>
  </si>
  <si>
    <t>Profesional especializado del área</t>
  </si>
  <si>
    <t xml:space="preserve">Una vez por semeste </t>
  </si>
  <si>
    <t>Normograma actualizado</t>
  </si>
  <si>
    <t>Programación de una capacitación para afianzar los lineamientos internos relacionados con la actualización de normograma, además de solicitar la actualización inmediata del normograma.</t>
  </si>
  <si>
    <t>Capacitación y memorando de solicitud de actualización inmediata del normograma.</t>
  </si>
  <si>
    <r>
      <t xml:space="preserve">1. Emisión de conceptos y/o actuaciones erróneas
2. Pérdida de credibilidad a nivel Distrital
</t>
    </r>
    <r>
      <rPr>
        <sz val="9"/>
        <color rgb="FFFF0000"/>
        <rFont val="Arial"/>
        <family val="2"/>
      </rPr>
      <t xml:space="preserve">
 </t>
    </r>
  </si>
  <si>
    <t xml:space="preserve">El profesional especializado de la OAJ verificará semestralmente que los procesos de la UAERMV actualicen su normograma correcta y oportunamente a través los linemaientos que se impartan en capacitación semestral y los normogramas remitidos al correo electróncio de la profesional especializada de la OAJ por parte de cada proceso con la actualizacion semestral correspondiente.  En caso de observar que se presentan falencias en  el diligenciamiento de la matriz, en la inlcusión, actualización o eliminación de normas,  entre otros errores, se procederá a solicitar los ajustes a que haya lugar por medio de un correo electrónico. Como evidencia se tiene la relación de correos electrónicos por proceso, en la cual se hace entrega del normograma actualizado, y el listado de asistencia de la capacitación. </t>
  </si>
  <si>
    <t>FORMATO DE MONITOREO AL MAPA DE RIESGOS POR PROCESO</t>
  </si>
  <si>
    <t>CÓDIGO: DESI-FM-019</t>
  </si>
  <si>
    <t>VERSIÓN: 4</t>
  </si>
  <si>
    <t>FECHA DE APLICACIÓN: JULIO 2019</t>
  </si>
  <si>
    <t xml:space="preserve">PROCESO </t>
  </si>
  <si>
    <t>PRESENTADO POR</t>
  </si>
  <si>
    <t>EVELYN DONOSO HERRERA - CONTRATISTA OAJ</t>
  </si>
  <si>
    <t xml:space="preserve">LÍDERES DEL PROCESO </t>
  </si>
  <si>
    <t>LUZ DARY CASTAÑEDA HERNÁNDEZ</t>
  </si>
  <si>
    <t xml:space="preserve">OBJETIVO DEL PROCESO </t>
  </si>
  <si>
    <t xml:space="preserve">ALCANCE DEL PROCESO </t>
  </si>
  <si>
    <t>Inicia con la formulación de las estrategias, planes y programas para la gestión jurídica de la entidad, continuando con el análisis jurídico del caso y finaliza con el concepto, acto administrativo, contestación, mandamiento o fallo debidamente ejecutoriado y/o el cumplimiento de la sentencia.</t>
  </si>
  <si>
    <t>MONITOREO A LOS CONTROLES DEL MAPA DE RIESGO DEL PROCESO</t>
  </si>
  <si>
    <t>TIPO DE RIESGO</t>
  </si>
  <si>
    <t xml:space="preserve">CONTROL </t>
  </si>
  <si>
    <t>¿CUÁL ES LA HERRAMIENTA QUE UTILIZA?</t>
  </si>
  <si>
    <t>¿LA EVALUACIÓN DEL CONTROL ES LA ADECUADA?</t>
  </si>
  <si>
    <t>SUGERENCIAS OAP</t>
  </si>
  <si>
    <r>
      <t xml:space="preserve">El profesional especializado de la OAJ revisará trimestralmente el cumplimiento  de las actuaciones y términos  procesales, a través de un informe de control y seguimiento, donde  se dará cuenta del monitoreo semanal a cada uno de los procesos judiciales en los que intervenga la UAERMV.  En caso de encontrar incumplimiento en las actuaciones o términos procesales por parte de los apoderados, se informará al/la Jefe de la OAJ por medio de correo electrónico, para que requiera al abogado  y adelante las actuaciones a que haya lugar. </t>
    </r>
    <r>
      <rPr>
        <b/>
        <sz val="11"/>
        <rFont val="Calibri"/>
        <family val="2"/>
        <scheme val="minor"/>
      </rPr>
      <t>Como evidencia se tiene el informe trimestral</t>
    </r>
    <r>
      <rPr>
        <sz val="11"/>
        <rFont val="Calibri"/>
        <family val="2"/>
        <scheme val="minor"/>
      </rPr>
      <t>, el cual estará acompañado de una base de datos con los movimientos semanales de cada proceso y el agendamiento de las actuaciones procesales en un calendario virtual compartido por la oficina.</t>
    </r>
  </si>
  <si>
    <t>Informe trimestral de control y seguimiento, en el cual se da cuenta del monitoreo semanal a los procesos judiciales  vigentes.</t>
  </si>
  <si>
    <r>
      <t xml:space="preserve">2.  </t>
    </r>
    <r>
      <rPr>
        <sz val="14"/>
        <rFont val="Calibri"/>
        <family val="2"/>
        <scheme val="minor"/>
      </rPr>
      <t xml:space="preserve">Inexactitud en la aplicación de las normas que regulan los procesos y procedimientos de  la  entidad </t>
    </r>
  </si>
  <si>
    <t>Memorando informativo dirigido a las dependencias de la UAERMV, en el cual se imparten lineamientos y recomendaciones para que cada proceso actualice correcta y oportunamente su  normograma</t>
  </si>
  <si>
    <t>Capacitación semestral para un correcto diligenciamiento del normograma por proceso y correos electrónicos en los cuales se remite normograma a la OAJ</t>
  </si>
  <si>
    <t>3.</t>
  </si>
  <si>
    <t>4.</t>
  </si>
  <si>
    <t>5.</t>
  </si>
  <si>
    <t>6.</t>
  </si>
  <si>
    <t>N° RIESGO</t>
  </si>
  <si>
    <t>ZONA DE RIESGO RESIDUAL</t>
  </si>
  <si>
    <t>ACTIVIDAD DEL CONTROL</t>
  </si>
  <si>
    <t>¿ESTA INCORPORADA EN EL PLAN DE ACCIÓN DEL PROCESO?</t>
  </si>
  <si>
    <t xml:space="preserve">TIEMPO DE LA ACTIVIDAD  </t>
  </si>
  <si>
    <t xml:space="preserve">% DE CUMPLIMIENTO DEL PLAN A LA FECHA </t>
  </si>
  <si>
    <t xml:space="preserve">INDICADOR </t>
  </si>
  <si>
    <t>INDIQUE LAS EVIDENCIAS QUE  DEMUESTRAN LAS ACCIONES DE CONTROL</t>
  </si>
  <si>
    <t>Semanalmente durante toda la vigencia</t>
  </si>
  <si>
    <t>Bajo</t>
  </si>
  <si>
    <t xml:space="preserve">Una vez por semestre </t>
  </si>
  <si>
    <t>¿Qué dificultades como lideres de proceso han presentado respecto a la ejecución de los controles y actividades de control que han propuesto?</t>
  </si>
  <si>
    <t xml:space="preserve">PREGUNTAS </t>
  </si>
  <si>
    <t>1. ¿Existen nuevos eventos, actores o elementos en el contexto estratégico del proceso?  SI______ NO ___X___ ¿Cuáles?</t>
  </si>
  <si>
    <t>2. ¿Existen nuevos riesgos potenciales ? SI______ NO ___X___ ¿Cuáles?</t>
  </si>
  <si>
    <t xml:space="preserve">4. ¿Se ha materializado alguno de los riesgos del mapa de riesgos? SI______ NO ___X___ </t>
  </si>
  <si>
    <t>Elaborado por:</t>
  </si>
  <si>
    <t>NOMBRE</t>
  </si>
  <si>
    <t>FIRMA</t>
  </si>
  <si>
    <t xml:space="preserve">Evelyn Donoso Herrera </t>
  </si>
  <si>
    <r>
      <t>El/la</t>
    </r>
    <r>
      <rPr>
        <u/>
        <sz val="11"/>
        <rFont val="Calibri"/>
        <family val="2"/>
        <scheme val="minor"/>
      </rPr>
      <t xml:space="preserve"> Jefe de la OAJ</t>
    </r>
    <r>
      <rPr>
        <sz val="11"/>
        <rFont val="Calibri"/>
        <family val="2"/>
        <scheme val="minor"/>
      </rPr>
      <t xml:space="preserve"> </t>
    </r>
    <r>
      <rPr>
        <u/>
        <sz val="11"/>
        <rFont val="Calibri"/>
        <family val="2"/>
        <scheme val="minor"/>
      </rPr>
      <t>verificará</t>
    </r>
    <r>
      <rPr>
        <sz val="11"/>
        <rFont val="Calibri"/>
        <family val="2"/>
        <scheme val="minor"/>
      </rPr>
      <t xml:space="preserve"> que el profesional especializado asignado a la OAJ remita </t>
    </r>
    <r>
      <rPr>
        <u/>
        <sz val="11"/>
        <rFont val="Calibri"/>
        <family val="2"/>
        <scheme val="minor"/>
      </rPr>
      <t>cuatrimestral</t>
    </r>
    <r>
      <rPr>
        <sz val="11"/>
        <rFont val="Calibri"/>
        <family val="2"/>
        <scheme val="minor"/>
      </rPr>
      <t xml:space="preserve"> un memorando dirigido a todas las dependencias de la UAERMV, impartiendo lineamientos y recomendaciones para que cada proceso actualice correcta y oportunamente su  normograma. En caso de evidenciar que no se emitió el memorando, se requerirá  por correo electrónico al profesional especializado para que proyecte y remita de manera inmediata dicho memorando.</t>
    </r>
    <r>
      <rPr>
        <b/>
        <sz val="11"/>
        <rFont val="Calibri"/>
        <family val="2"/>
        <scheme val="minor"/>
      </rPr>
      <t xml:space="preserve"> 
Como evidencia se tiene el memorando </t>
    </r>
    <r>
      <rPr>
        <sz val="11"/>
        <rFont val="Calibri"/>
        <family val="2"/>
        <scheme val="minor"/>
      </rPr>
      <t xml:space="preserve">remitido a todas las dependencias de la entidad. </t>
    </r>
  </si>
  <si>
    <r>
      <t>El p</t>
    </r>
    <r>
      <rPr>
        <u/>
        <sz val="11"/>
        <rFont val="Calibri"/>
        <family val="2"/>
        <scheme val="minor"/>
      </rPr>
      <t>rofesional especializado</t>
    </r>
    <r>
      <rPr>
        <sz val="11"/>
        <rFont val="Calibri"/>
        <family val="2"/>
        <scheme val="minor"/>
      </rPr>
      <t xml:space="preserve"> de la OAJ </t>
    </r>
    <r>
      <rPr>
        <u/>
        <sz val="11"/>
        <rFont val="Calibri"/>
        <family val="2"/>
        <scheme val="minor"/>
      </rPr>
      <t>verificará</t>
    </r>
    <r>
      <rPr>
        <sz val="11"/>
        <rFont val="Calibri"/>
        <family val="2"/>
        <scheme val="minor"/>
      </rPr>
      <t xml:space="preserve"> </t>
    </r>
    <r>
      <rPr>
        <u/>
        <sz val="11"/>
        <rFont val="Calibri"/>
        <family val="2"/>
        <scheme val="minor"/>
      </rPr>
      <t>semestralmente</t>
    </r>
    <r>
      <rPr>
        <sz val="11"/>
        <rFont val="Calibri"/>
        <family val="2"/>
        <scheme val="minor"/>
      </rPr>
      <t xml:space="preserve"> que los procesos de la UAERMV actualicen su normograma correcta y oportunamente a través los lineamientos que se impartan en capacitación semestral y los normogramas remitidos al correo electrónico de la profesional especializada de la OAJ por parte de cada proceso con la actualización semestral correspondiente.  </t>
    </r>
    <r>
      <rPr>
        <u/>
        <sz val="11"/>
        <rFont val="Calibri"/>
        <family val="2"/>
        <scheme val="minor"/>
      </rPr>
      <t>En caso de observar</t>
    </r>
    <r>
      <rPr>
        <sz val="11"/>
        <rFont val="Calibri"/>
        <family val="2"/>
        <scheme val="minor"/>
      </rPr>
      <t xml:space="preserve"> que se presentan falencias en  el diligenciamiento de la matriz, en la inclusión, actualización o eliminación de normas,  entre otros errores, se procederá a solicitar los ajustes a que haya lugar por medio de un correo electrónico. 
</t>
    </r>
    <r>
      <rPr>
        <b/>
        <sz val="11"/>
        <rFont val="Calibri"/>
        <family val="2"/>
        <scheme val="minor"/>
      </rPr>
      <t>Como evidencia se tiene la relación de correos electrónicos por proceso,</t>
    </r>
    <r>
      <rPr>
        <sz val="11"/>
        <rFont val="Calibri"/>
        <family val="2"/>
        <scheme val="minor"/>
      </rPr>
      <t xml:space="preserve"> en la cual se hace entrega del normograma actualizado, y el listado de asistencia de la capacitación. </t>
    </r>
  </si>
  <si>
    <t>RESPONSABLE (Nombre/
Dependencia)</t>
  </si>
  <si>
    <t xml:space="preserve">De la evaluación de la solidez de  2 controles asociados a 1 riesgo, se identificaron los siguientes resultados:
* La totalidad de controles tienen calificación diferente a la efectuada por el proceso.
* Los 2 controles generaron un rango de calificación de solidez Moderada 
 2 controles asociados a dos riesgos de gestión,  son moderados,  razón por la que no se les realizó seguimiento. </t>
  </si>
  <si>
    <t xml:space="preserve">De los soportes verificados como parte del cumplimiento de los 2 controles asociados a 1 riesgo, se identificaron los siguientes resultados: 
*La eficacia  de  1  control es adecuada  y la eficacia del otro control  es parcialmente  adecuada ya que se presentó evidencia parcial o la evidencia que se presentó no correspondende a la especificada en el control, o no se especificó que esa seria la evidencia de la ejecución del control. 
* La eficiencia de los 2 controles es parcialmente adecuada   dado que la falta de evidencia o evidencia parcial  impide identificar si el control Sirve o No.
 2 controles asociados a dos riesgos de gestión,  son moderados,  razón por la que no se les realizó seguimiento. </t>
  </si>
  <si>
    <r>
      <t>La calificación efectuada por OCI del diseño del control NO es similar a la efectuada por el proceso.
Las diferencia se dan en el propósito el cual es detectar.
RECOMENDACIÓN  
-Ajustar el control espicificando como se realiza la actividadad de control ¿ como se realiza ese cotejo? A traves de que instrumento (Lista de chequeo etc)  La evidenca indicada debe dar cuenta d</t>
    </r>
    <r>
      <rPr>
        <b/>
        <sz val="14"/>
        <color theme="1"/>
        <rFont val="Arial"/>
        <family val="2"/>
      </rPr>
      <t xml:space="preserve">e la ejecución y lo señalado en el control. (cotejo), no es claro porque la evidencia es una mesa de trabajo. </t>
    </r>
    <r>
      <rPr>
        <sz val="14"/>
        <color theme="1"/>
        <rFont val="Arial"/>
        <family val="2"/>
      </rPr>
      <t xml:space="preserve">
Si la evidencia va ser las bases de datos de revisión de SIPROJ, debe indicarse en el control. </t>
    </r>
  </si>
  <si>
    <t xml:space="preserve">La calificación efectuada por OCI del diseño del control NO es similar a la efectuada por el proceso.
Las diferencia se dan en el propósito el cual es detectar. 
</t>
  </si>
  <si>
    <t xml:space="preserve">Se debe ajustar    el control espicificando como se realiza la actividadad de control ¿ como se realiza ese cotejo? A traves de que instrumento (Lista de chequeo etc)  La evidenca indicada debe dar cuenta de la ejecución y lo señalado en el control. (cotejo), no es claro porque la evidencia es una mesa de trabajo. </t>
  </si>
  <si>
    <t>MODERADO+FUERTE
MODERADO</t>
  </si>
  <si>
    <t>9oi0</t>
  </si>
  <si>
    <t>3 DE SEPTIEMBRE DE 2021</t>
  </si>
  <si>
    <t xml:space="preserve">Representar, asesorar y prestar apoyo jurídico de manera oportuna y eficaz en aspectos legales a la UAERMV, de acuerdo a las normas jurídicas y/o administrativas vigentes </t>
  </si>
  <si>
    <t>SUGERENCIAS DE LA OAP</t>
  </si>
  <si>
    <t>Diseño del control</t>
  </si>
  <si>
    <t xml:space="preserve">Ejecución del control </t>
  </si>
  <si>
    <t>1. Posibilidad de recibir o solicitar cualquier dádiva o beneficio a nombre propio o de
terceros con el fin de influir en las decisiones judiciales,  términos  procesales , trámites o cualquier otra actuación,  en el desarrollo de procesos judiciales en los que intervenga la UAERMV.</t>
  </si>
  <si>
    <r>
      <t xml:space="preserve">SI. </t>
    </r>
    <r>
      <rPr>
        <sz val="11"/>
        <color theme="1"/>
        <rFont val="Calibri"/>
        <family val="2"/>
        <scheme val="minor"/>
      </rPr>
      <t xml:space="preserve"> Se designó como responsable  para la ejecución del control a la profesional especilizada de la OAJ (Olga Mendoza), quien tiene la autoridad y adecuada segregación de funciones en la ejecución del control. 
El control y las actividades se ejecutan oportunamente, es decir trimestralmente, evitando la materialización del riesgo desde la causa del mismo. 
Las actividades que se desarrollan en el control realmente buscan por si solas detectar</t>
    </r>
    <r>
      <rPr>
        <sz val="11"/>
        <color rgb="FF7030A0"/>
        <rFont val="Calibri"/>
        <family val="2"/>
        <scheme val="minor"/>
      </rPr>
      <t xml:space="preserve"> </t>
    </r>
    <r>
      <rPr>
        <sz val="11"/>
        <color theme="1"/>
        <rFont val="Calibri"/>
        <family val="2"/>
        <scheme val="minor"/>
      </rPr>
      <t xml:space="preserve">las causas que pueden dar origen al riesgo.
</t>
    </r>
    <r>
      <rPr>
        <sz val="11"/>
        <rFont val="Calibri"/>
        <family val="2"/>
        <scheme val="minor"/>
      </rPr>
      <t>En este monitoreo se identificó que la  causa que podría materializar el riesgo sería la falta se seguimiento a las actuaciones y términos procesales.</t>
    </r>
    <r>
      <rPr>
        <sz val="11"/>
        <color theme="1"/>
        <rFont val="Calibri"/>
        <family val="2"/>
        <scheme val="minor"/>
      </rPr>
      <t xml:space="preserve">
La fuente de información que se utiliza en el desarrollo del control es información confiable porque corresponde a las bases de datos con los movimientos semanales por cada proceso, lo cual se revisa y monitorea en reuniones de tipo semanal con el equipo de abogados de defensa judicial, lo cual permite mitigar el riesgo, por lo que se deja evidencia o rastro de la ejecución del mismo y así se permite a cualquier tercero llegar a la misma conclusión. 
Las observaciones o desviaciones que se pudieren presentar se investigan y se resuelven de manera oportuna. Sin embargo,  a corte de este monitoreo, no se han presentado desviaciones. </t>
    </r>
  </si>
  <si>
    <t>Control: 
El control cumple con todas las variables establecidas en la política de la administración del riesgos  de la Unidad 
Evaluación: 
La evaluación de los criterios es completa. 
Ejecución de control:
Con los soporte allegados Informe trimestral comprendido entre el mes de abril y junio de 2021 de seguimiento a procesos judiciales, Excel de Control Procesos Penales, civiles, administrativos y laborales, acitas y listas de asistencia.</t>
  </si>
  <si>
    <t>El/la Jefe de la OAJ  o la persona que este delegue, revisará semanalmente que  se incorporen todas las piezas procesales en el expediente físico y virtual de cada proceso judicial en el que intervenga la UAERMV,   a través de los aplicativos SIPROJ  y ORFEO, y cotejando que se haya remitido  copia de los documentos al auxiliar administrativo para su inclusión en el expediente físico. 
En caso de observar que en alguno de los procesos no se encuentra cargada la totalidad de piezas procesales,  se requerirá por correo electrónico al apoderado del proceso que corresponda , para que proceda a incorporar  a los expedientes las piezas procesales que hagan falta. Como evidencia queda mesa de trabajo semanal de seguimiento a los procesos judiciales en los que interviene la UAERMV  y el acta de la reunión adelantada por Microsoft Teams.</t>
  </si>
  <si>
    <t>Mesa de trabajo semanal de seguimiento a los procesos judiciales en los que interviene la UAERMV, en el marco de la cual se revisan los aplicativos SIPROJ y ORFEO</t>
  </si>
  <si>
    <r>
      <t xml:space="preserve">SI. </t>
    </r>
    <r>
      <rPr>
        <sz val="11"/>
        <color theme="1"/>
        <rFont val="Calibri"/>
        <family val="2"/>
        <scheme val="minor"/>
      </rPr>
      <t xml:space="preserve"> Existe un responsable para responsable asignado para la ejecución del control, el cual tiene la autoridad y adecuada segregación de funciones en la ejecución del control. 
Este control se ejecuta directamente por la jefe de la OAJ con el apoyo de abogado líder en defensa judicial Dr. Olando Salamanca. 
El control y las actividades se ejecutan oportunamente, es decir, cada semana, </t>
    </r>
    <r>
      <rPr>
        <sz val="11"/>
        <color rgb="FF7030A0"/>
        <rFont val="Calibri"/>
        <family val="2"/>
        <scheme val="minor"/>
      </rPr>
      <t xml:space="preserve"> </t>
    </r>
    <r>
      <rPr>
        <sz val="11"/>
        <color theme="1"/>
        <rFont val="Calibri"/>
        <family val="2"/>
        <scheme val="minor"/>
      </rPr>
      <t>evitando la materialización del riesgo desde la causa del mismo. 
Las actividades que se desarrollan en el control realmente buscan por si solas detectar</t>
    </r>
    <r>
      <rPr>
        <sz val="11"/>
        <color rgb="FF7030A0"/>
        <rFont val="Calibri"/>
        <family val="2"/>
        <scheme val="minor"/>
      </rPr>
      <t xml:space="preserve"> </t>
    </r>
    <r>
      <rPr>
        <sz val="11"/>
        <color theme="1"/>
        <rFont val="Calibri"/>
        <family val="2"/>
        <scheme val="minor"/>
      </rPr>
      <t xml:space="preserve">las causas que pueden dar origen al riesgo. 
En este monitoreo se identificó que la causa podría ser falta de control en el manejo de expedientes y piezas procesales.
La fuente de información que se utiliza en el desarrollo del control es información confiable, ya que corresponde a la revisión directa de cada proceso y su expediente en reuniones semanales, lo que permite mitigar el riesgo y  se deja evidencia o rastro de la ejecución del mismo, lo que permite a cualquier tercero llegar a la misma conclusión. 
Las observaciones o desviaciones que se pudieren presentar se investigan y se resuelven de manera oportuna.  Sin embargo,  a corte de este monitoreo, no se han presentado desviaciones. </t>
    </r>
  </si>
  <si>
    <t xml:space="preserve">Control: 
El control cumple con todas las variables establecidas en la política de la administración del riesgos  de la Unidad 
Evaluación: 
Se recomienda  ampliar la respuesta de las  7 preguntas con las que se evalúa el control , revisar las observaciones en morado
Ejecución de control:
Con los soportes allegados: Informe revisión SIPROJ, correo  remisorio, actas de la reunión y listados de asistencia se evidencia la ejecución del control </t>
  </si>
  <si>
    <r>
      <t xml:space="preserve">Si.  Se designó como responsable  para la ejecución del control a la profesional especilizada de la OAJ (Olga Mendoza), quien tiene la autoridad y adecuada segregación de funciones en la ejecución del control. 
</t>
    </r>
    <r>
      <rPr>
        <sz val="11"/>
        <color theme="1"/>
        <rFont val="Calibri"/>
        <family val="2"/>
        <scheme val="minor"/>
      </rPr>
      <t xml:space="preserve">El control y las actividades se ejecutan oportunamente, es decir, cuatrimestralmente, </t>
    </r>
    <r>
      <rPr>
        <sz val="11"/>
        <color rgb="FF7030A0"/>
        <rFont val="Calibri"/>
        <family val="2"/>
        <scheme val="minor"/>
      </rPr>
      <t xml:space="preserve"> </t>
    </r>
    <r>
      <rPr>
        <sz val="11"/>
        <color theme="1"/>
        <rFont val="Calibri"/>
        <family val="2"/>
        <scheme val="minor"/>
      </rPr>
      <t xml:space="preserve">evitando la materialización del riesgo desde la causa del mismo. 
Las actividades que se desarrollan en el control realmente buscan por si solas prevenir las causas que pueden dar origen al riesgo. En este monitoreo se identificó que la causa podrpía ser el desconocimeinto sobre la forma de adelantar el proceso de actualización de normograma por proceso.
La fuente de información que se utiliza en el desarrollo del control es información confiable porque el memorando se emite de acuerdo con el procedimiento GJUR-PR-001-V-5 Procedimiento Actualización Normograma, lo que permite mitigar el riesgo y se deja evidencia o rastro de la ejecución del mismo, lo que permite a cualquier tercero llegar a la misma conclusión. 
Las observaciones o desviaciones que se pudieren presentar se investigan y se resuelven de manera oportuna.  Sin embargo,  a corte de este monitoreo, no se han presentado desviaciones. </t>
    </r>
  </si>
  <si>
    <r>
      <rPr>
        <b/>
        <sz val="11"/>
        <rFont val="Calibri"/>
        <family val="2"/>
        <scheme val="minor"/>
      </rPr>
      <t xml:space="preserve">Control: </t>
    </r>
    <r>
      <rPr>
        <sz val="11"/>
        <rFont val="Calibri"/>
        <family val="2"/>
        <scheme val="minor"/>
      </rPr>
      <t xml:space="preserve">
El control cumple con todas las variables establecidas en la política de la administración del riesgos  de la Unidad 
</t>
    </r>
    <r>
      <rPr>
        <b/>
        <sz val="11"/>
        <rFont val="Calibri"/>
        <family val="2"/>
        <scheme val="minor"/>
      </rPr>
      <t xml:space="preserve">Evaluación: </t>
    </r>
    <r>
      <rPr>
        <sz val="11"/>
        <rFont val="Calibri"/>
        <family val="2"/>
        <scheme val="minor"/>
      </rPr>
      <t xml:space="preserve">
La evaluación de los criterios es completa. 
</t>
    </r>
    <r>
      <rPr>
        <b/>
        <sz val="11"/>
        <rFont val="Calibri"/>
        <family val="2"/>
        <scheme val="minor"/>
      </rPr>
      <t>Ejecución de control:</t>
    </r>
    <r>
      <rPr>
        <sz val="11"/>
        <rFont val="Calibri"/>
        <family val="2"/>
        <scheme val="minor"/>
      </rPr>
      <t xml:space="preserve">
Con los soporte allegados memorando seguimiento actualización del normograma Institucional segundo semestre año 2021, se evidencia la ejecución del control</t>
    </r>
  </si>
  <si>
    <r>
      <t xml:space="preserve">Si.  Se designó como responsable  para la ejecución del control a la profesional especilizada de la OAJ (Olga Mendoza), quien tiene la autoridad y adecuada segregación de funciones en la ejecución del control. 
</t>
    </r>
    <r>
      <rPr>
        <sz val="11"/>
        <color theme="1"/>
        <rFont val="Calibri"/>
        <family val="2"/>
        <scheme val="minor"/>
      </rPr>
      <t xml:space="preserve">El control y las actividades se ejecutan oportunamente, es decir, semestralmente, </t>
    </r>
    <r>
      <rPr>
        <sz val="11"/>
        <color rgb="FF7030A0"/>
        <rFont val="Calibri"/>
        <family val="2"/>
        <scheme val="minor"/>
      </rPr>
      <t xml:space="preserve"> </t>
    </r>
    <r>
      <rPr>
        <sz val="11"/>
        <color theme="1"/>
        <rFont val="Calibri"/>
        <family val="2"/>
        <scheme val="minor"/>
      </rPr>
      <t xml:space="preserve">evitando la materialización del riesgo desde la causa del mismo. 
Las actividades que se desarrollan en el control realmente buscan por si solas prevenir las causas que pueden dar origen al riesgo. En este monitoreo se identificó que la causa podría ser el desconocimeinto sobre la forma de adelantar el proceso de actualización de normograma por proceso.
La fuente de información que se utiliza en el desarrollo del control es información confiable porque se refiere al procedimiento GJUR-PR-001-V-5 Procedimiento Actualización Normograma, lo que permite mitigar el riesgo y se deja evidencia o rastro de la ejecución del mismo, lo que permite a cualquier tercero llegar a la misma conclusión. 
Las observaciones o desviaciones que se pudieren presentar se investigan y se resuelven de manera oportuna.  Sin embargo,  a corte de este monitoreo, no se han presentado desviaciones. </t>
    </r>
  </si>
  <si>
    <r>
      <rPr>
        <b/>
        <sz val="11"/>
        <rFont val="Calibri"/>
        <family val="2"/>
        <scheme val="minor"/>
      </rPr>
      <t xml:space="preserve">Control: </t>
    </r>
    <r>
      <rPr>
        <sz val="11"/>
        <rFont val="Calibri"/>
        <family val="2"/>
        <scheme val="minor"/>
      </rPr>
      <t xml:space="preserve">
El control cumple con todas las variables establecidas en la política de la administración del riesgos  de la Unidad . 
</t>
    </r>
    <r>
      <rPr>
        <b/>
        <sz val="11"/>
        <rFont val="Calibri"/>
        <family val="2"/>
        <scheme val="minor"/>
      </rPr>
      <t xml:space="preserve">Evaluación: </t>
    </r>
    <r>
      <rPr>
        <sz val="11"/>
        <rFont val="Calibri"/>
        <family val="2"/>
        <scheme val="minor"/>
      </rPr>
      <t xml:space="preserve">
La evaluación de los criterios es completa.  analizar si la semestralmente si puede evitar la materialización del riesgo
</t>
    </r>
    <r>
      <rPr>
        <b/>
        <sz val="11"/>
        <rFont val="Calibri"/>
        <family val="2"/>
        <scheme val="minor"/>
      </rPr>
      <t>Ejecución de control:</t>
    </r>
    <r>
      <rPr>
        <sz val="11"/>
        <rFont val="Calibri"/>
        <family val="2"/>
        <scheme val="minor"/>
      </rPr>
      <t xml:space="preserve">
Con los soporte allegados  correos Electrónicos Revisión normograma actualización 1er semestre 2021 y el  link del Normograma actualizado queda pendiente el listado de asistencia de la capacitación. </t>
    </r>
  </si>
  <si>
    <t>1/206</t>
  </si>
  <si>
    <r>
      <t xml:space="preserve">1. Correo electrónico con Informe segundo cuatrimestre de la vigencia 2021, en el cual se da cuenta de las reuniones de seguimiento  y control con abogados que tienen a cargo procesos judiciales en los que hace parte la entidad;  se acompaña de las bases de datos con los movimientos semanales de cada proceso, el agendamiento de las actuaciones procesales en un calendario virtual compartido por la oficina y el acta correspondiente a cada reunión.
</t>
    </r>
    <r>
      <rPr>
        <sz val="12"/>
        <rFont val="Calibri"/>
        <family val="2"/>
        <scheme val="minor"/>
      </rPr>
      <t xml:space="preserve">
2. Informe de revisión procesos en el aplicativo SIPROJ con resultados sobre la identificación de documentos procesales no publicados a tiempo en el sistema. Se acompaña del correo electrónico de remisión de este a la jefe de la OAJ.</t>
    </r>
  </si>
  <si>
    <t>OK</t>
  </si>
  <si>
    <r>
      <rPr>
        <sz val="12"/>
        <rFont val="Calibri"/>
        <family val="2"/>
        <scheme val="minor"/>
      </rPr>
      <t>1. Memorando informativo dirigido a las dependencias de la UAERMV, en el cual se imparten lineamientos y recomendaciones para que cada proceso actualice correcta y oportunamente su  normograma.</t>
    </r>
    <r>
      <rPr>
        <sz val="12"/>
        <color rgb="FFFF0000"/>
        <rFont val="Calibri"/>
        <family val="2"/>
        <scheme val="minor"/>
      </rPr>
      <t xml:space="preserve">
</t>
    </r>
    <r>
      <rPr>
        <sz val="12"/>
        <color theme="1"/>
        <rFont val="Calibri"/>
        <family val="2"/>
        <scheme val="minor"/>
      </rPr>
      <t xml:space="preserve">
2. Correos electrónicos con los cuales se remitió última actualización del normograma a la OAJ por parte de los demás procesos, dado que es una actividad semestral.    
3. última actualización del nomograma y su publicación, dado que es una actividad semestral. 
</t>
    </r>
  </si>
  <si>
    <t>3. ¿Se realizaron cambios en el Mapa de Riesgos del Proceso? SI______ NO ___X___ ¿Cuáles?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</si>
</sst>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71"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sz val="11"/>
      <color rgb="FF7030A0"/>
      <name val="Arial"/>
      <family val="2"/>
    </font>
    <font>
      <b/>
      <sz val="16"/>
      <color theme="1"/>
      <name val="Arial"/>
      <family val="2"/>
    </font>
    <font>
      <b/>
      <sz val="10"/>
      <name val="Arial"/>
      <family val="2"/>
    </font>
    <font>
      <i/>
      <sz val="10"/>
      <color theme="1"/>
      <name val="Arial"/>
      <family val="2"/>
    </font>
    <font>
      <b/>
      <sz val="11"/>
      <name val="Arial"/>
      <family val="2"/>
    </font>
    <font>
      <i/>
      <sz val="11"/>
      <name val="Arial"/>
      <family val="2"/>
    </font>
    <font>
      <b/>
      <sz val="12"/>
      <name val="Arial"/>
      <family val="2"/>
    </font>
    <font>
      <i/>
      <sz val="12"/>
      <name val="Arial"/>
      <family val="2"/>
    </font>
    <font>
      <b/>
      <sz val="18"/>
      <name val="Arial"/>
      <family val="2"/>
    </font>
    <font>
      <sz val="8"/>
      <name val="Calibri"/>
      <family val="2"/>
    </font>
    <font>
      <sz val="6"/>
      <color theme="1"/>
      <name val="Arial"/>
      <family val="2"/>
    </font>
    <font>
      <sz val="6"/>
      <name val="Arial"/>
      <family val="2"/>
    </font>
    <font>
      <b/>
      <sz val="11"/>
      <color rgb="FF7030A0"/>
      <name val="Arial"/>
      <family val="2"/>
    </font>
    <font>
      <b/>
      <sz val="14"/>
      <color rgb="FF7030A0"/>
      <name val="Arial"/>
      <family val="2"/>
    </font>
    <font>
      <b/>
      <sz val="11"/>
      <color rgb="FFFF0000"/>
      <name val="Arial"/>
      <family val="2"/>
    </font>
    <font>
      <sz val="12"/>
      <name val="Arial"/>
      <family val="2"/>
    </font>
    <font>
      <i/>
      <sz val="14"/>
      <color theme="1"/>
      <name val="Arial"/>
      <family val="2"/>
    </font>
    <font>
      <b/>
      <sz val="14"/>
      <name val="Arial"/>
      <family val="2"/>
    </font>
    <font>
      <i/>
      <sz val="14"/>
      <name val="Arial"/>
      <family val="2"/>
    </font>
    <font>
      <sz val="12"/>
      <color rgb="FFFF0000"/>
      <name val="Arial"/>
      <family val="2"/>
    </font>
    <font>
      <sz val="8"/>
      <name val="Calibri"/>
      <family val="2"/>
      <scheme val="minor"/>
    </font>
    <font>
      <u/>
      <sz val="10"/>
      <color indexed="12"/>
      <name val="Arial"/>
      <family val="2"/>
    </font>
    <font>
      <sz val="8"/>
      <name val="Arial"/>
      <family val="2"/>
    </font>
    <font>
      <b/>
      <sz val="8"/>
      <name val="Arial"/>
      <family val="2"/>
    </font>
    <font>
      <b/>
      <sz val="9"/>
      <name val="Arial"/>
      <family val="2"/>
    </font>
    <font>
      <b/>
      <sz val="9"/>
      <color theme="9" tint="-0.249977111117893"/>
      <name val="Arial"/>
      <family val="2"/>
    </font>
    <font>
      <sz val="9"/>
      <name val="Arial"/>
      <family val="2"/>
    </font>
    <font>
      <sz val="9"/>
      <color theme="1" tint="0.249977111117893"/>
      <name val="Arial"/>
      <family val="2"/>
    </font>
    <font>
      <sz val="9"/>
      <color rgb="FFFF0000"/>
      <name val="Arial"/>
      <family val="2"/>
    </font>
    <font>
      <sz val="9"/>
      <color theme="1"/>
      <name val="Arial"/>
      <family val="2"/>
    </font>
    <font>
      <sz val="10"/>
      <name val="Calibri"/>
      <family val="2"/>
      <scheme val="minor"/>
    </font>
    <font>
      <sz val="14"/>
      <name val="Calibri"/>
      <family val="2"/>
      <scheme val="minor"/>
    </font>
    <font>
      <b/>
      <sz val="14"/>
      <name val="Calibri"/>
      <family val="2"/>
      <scheme val="minor"/>
    </font>
    <font>
      <sz val="11"/>
      <name val="Calibri"/>
      <family val="2"/>
      <scheme val="minor"/>
    </font>
    <font>
      <sz val="12"/>
      <name val="Calibri"/>
      <family val="2"/>
      <scheme val="minor"/>
    </font>
    <font>
      <u/>
      <sz val="11"/>
      <name val="Calibri"/>
      <family val="2"/>
      <scheme val="minor"/>
    </font>
    <font>
      <sz val="8"/>
      <color rgb="FFFF0000"/>
      <name val="Calibri"/>
      <family val="2"/>
      <scheme val="minor"/>
    </font>
    <font>
      <sz val="16"/>
      <name val="Calibri"/>
      <family val="2"/>
      <scheme val="minor"/>
    </font>
    <font>
      <b/>
      <sz val="16"/>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10"/>
      <color rgb="FFFF0000"/>
      <name val="Calibri"/>
      <family val="2"/>
      <scheme val="minor"/>
    </font>
    <font>
      <sz val="9"/>
      <color indexed="81"/>
      <name val="Tahoma"/>
      <family val="2"/>
    </font>
    <font>
      <b/>
      <sz val="10"/>
      <name val="Calibri"/>
      <family val="2"/>
      <scheme val="minor"/>
    </font>
    <font>
      <sz val="11"/>
      <color rgb="FF7030A0"/>
      <name val="Calibri"/>
      <family val="2"/>
      <scheme val="minor"/>
    </font>
    <font>
      <sz val="12"/>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5"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dashed">
        <color indexed="64"/>
      </left>
      <right/>
      <top style="thin">
        <color indexed="64"/>
      </top>
      <bottom style="dash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uble">
        <color indexed="64"/>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6">
    <xf numFmtId="0" fontId="0" fillId="0" borderId="0"/>
    <xf numFmtId="9" fontId="7" fillId="0" borderId="0" applyFont="0" applyFill="0" applyBorder="0" applyAlignment="0" applyProtection="0"/>
    <xf numFmtId="0" fontId="17" fillId="0" borderId="0"/>
    <xf numFmtId="0" fontId="17" fillId="0" borderId="0"/>
    <xf numFmtId="43" fontId="7" fillId="0" borderId="0" applyFont="0" applyFill="0" applyBorder="0" applyAlignment="0" applyProtection="0"/>
    <xf numFmtId="0" fontId="40" fillId="0" borderId="0" applyNumberFormat="0" applyFill="0" applyBorder="0" applyAlignment="0" applyProtection="0">
      <alignment vertical="top"/>
      <protection locked="0"/>
    </xf>
  </cellStyleXfs>
  <cellXfs count="644">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horizontal="center" vertical="center"/>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6" xfId="0" applyFont="1" applyFill="1" applyBorder="1" applyAlignment="1">
      <alignment vertical="center" wrapText="1"/>
    </xf>
    <xf numFmtId="0" fontId="12" fillId="0" borderId="25" xfId="0" applyFont="1" applyBorder="1" applyAlignment="1">
      <alignment horizontal="left" vertical="top" wrapText="1"/>
    </xf>
    <xf numFmtId="0" fontId="17" fillId="6" borderId="35" xfId="0" applyFont="1" applyFill="1" applyBorder="1" applyAlignment="1">
      <alignment vertical="center" wrapText="1"/>
    </xf>
    <xf numFmtId="0" fontId="17" fillId="6" borderId="36" xfId="0" applyFont="1" applyFill="1" applyBorder="1" applyAlignment="1">
      <alignment vertical="center" wrapText="1"/>
    </xf>
    <xf numFmtId="0" fontId="12" fillId="12" borderId="0" xfId="0" applyFont="1" applyFill="1" applyAlignment="1">
      <alignment vertical="center"/>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5" xfId="0" applyFont="1" applyFill="1" applyBorder="1" applyAlignment="1">
      <alignment horizontal="justify" vertical="top"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23" fillId="12" borderId="34"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15" fillId="0" borderId="0" xfId="0" applyFont="1" applyAlignment="1">
      <alignment horizontal="center" vertical="center"/>
    </xf>
    <xf numFmtId="0" fontId="15" fillId="12" borderId="16" xfId="0" applyFont="1" applyFill="1" applyBorder="1" applyAlignment="1">
      <alignment horizontal="center" wrapText="1"/>
    </xf>
    <xf numFmtId="0" fontId="15" fillId="12" borderId="1" xfId="0" applyFont="1" applyFill="1" applyBorder="1" applyAlignment="1">
      <alignment horizontal="center" wrapText="1"/>
    </xf>
    <xf numFmtId="0" fontId="17" fillId="0" borderId="0" xfId="0" applyFont="1" applyAlignment="1">
      <alignment wrapText="1"/>
    </xf>
    <xf numFmtId="0" fontId="17" fillId="0" borderId="0" xfId="0" applyFont="1" applyAlignment="1">
      <alignment horizontal="center" vertical="center" wrapText="1"/>
    </xf>
    <xf numFmtId="0" fontId="21" fillId="0" borderId="0" xfId="0" applyFont="1" applyAlignment="1">
      <alignment horizontal="center" wrapText="1"/>
    </xf>
    <xf numFmtId="0" fontId="28" fillId="0" borderId="0" xfId="0" applyFont="1"/>
    <xf numFmtId="0" fontId="25" fillId="12" borderId="1" xfId="0" applyFont="1" applyFill="1" applyBorder="1" applyAlignment="1">
      <alignment horizontal="center" wrapText="1"/>
    </xf>
    <xf numFmtId="0" fontId="28"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12" fillId="0" borderId="1" xfId="0" applyFont="1" applyBorder="1" applyAlignment="1">
      <alignment vertical="center"/>
    </xf>
    <xf numFmtId="0" fontId="13" fillId="11" borderId="6" xfId="0" applyFont="1" applyFill="1" applyBorder="1" applyAlignment="1">
      <alignment horizontal="center" vertical="center" wrapText="1"/>
    </xf>
    <xf numFmtId="0" fontId="27"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6" borderId="0" xfId="0" applyFont="1" applyFill="1" applyBorder="1" applyAlignment="1">
      <alignment horizontal="left" vertical="center" wrapText="1"/>
    </xf>
    <xf numFmtId="0" fontId="0" fillId="0" borderId="0" xfId="0" applyBorder="1" applyAlignment="1">
      <alignment horizontal="center"/>
    </xf>
    <xf numFmtId="0" fontId="20" fillId="12" borderId="0" xfId="0" applyFont="1" applyFill="1" applyBorder="1" applyAlignment="1">
      <alignment horizontal="center" vertical="center" wrapText="1"/>
    </xf>
    <xf numFmtId="0" fontId="20" fillId="6" borderId="0" xfId="0" applyFont="1" applyFill="1" applyBorder="1" applyAlignment="1">
      <alignment horizontal="left" vertical="center"/>
    </xf>
    <xf numFmtId="0" fontId="20" fillId="6" borderId="0" xfId="0" applyFont="1" applyFill="1" applyBorder="1" applyAlignment="1">
      <alignment horizontal="left" vertical="center" wrapText="1"/>
    </xf>
    <xf numFmtId="0" fontId="13" fillId="12" borderId="0" xfId="0" applyFont="1" applyFill="1" applyBorder="1" applyAlignment="1">
      <alignment horizontal="center" vertical="center" wrapText="1"/>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25" fillId="12" borderId="1" xfId="0" applyFont="1" applyFill="1" applyBorder="1" applyAlignment="1">
      <alignment horizontal="center" vertical="top" wrapText="1"/>
    </xf>
    <xf numFmtId="0" fontId="15" fillId="0" borderId="1" xfId="0" applyFont="1" applyBorder="1" applyAlignment="1">
      <alignment horizontal="left" vertical="top" wrapText="1"/>
    </xf>
    <xf numFmtId="0" fontId="25" fillId="13" borderId="1" xfId="0" applyFont="1" applyFill="1" applyBorder="1" applyAlignment="1">
      <alignment horizontal="center" vertical="center" wrapText="1"/>
    </xf>
    <xf numFmtId="0" fontId="25" fillId="13" borderId="1" xfId="0" applyFont="1" applyFill="1" applyBorder="1" applyAlignment="1">
      <alignment horizontal="center" wrapText="1"/>
    </xf>
    <xf numFmtId="0" fontId="25" fillId="13" borderId="6" xfId="0" applyFont="1" applyFill="1" applyBorder="1" applyAlignment="1">
      <alignment horizontal="center" vertical="center" wrapText="1"/>
    </xf>
    <xf numFmtId="0" fontId="25" fillId="13" borderId="19"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2" fillId="13" borderId="0" xfId="0" applyFont="1" applyFill="1" applyAlignment="1">
      <alignment horizontal="center" vertical="center"/>
    </xf>
    <xf numFmtId="0" fontId="15" fillId="13" borderId="0" xfId="0" applyFont="1" applyFill="1" applyAlignment="1">
      <alignment horizontal="center" vertical="center"/>
    </xf>
    <xf numFmtId="0" fontId="18" fillId="0" borderId="0" xfId="0" applyFont="1" applyAlignment="1">
      <alignment vertical="center" wrapText="1"/>
    </xf>
    <xf numFmtId="0" fontId="8" fillId="0" borderId="0" xfId="0" applyFont="1" applyBorder="1" applyAlignment="1">
      <alignment horizontal="center" vertical="center"/>
    </xf>
    <xf numFmtId="0" fontId="8" fillId="11" borderId="8" xfId="0" applyFont="1" applyFill="1" applyBorder="1" applyAlignment="1">
      <alignment horizontal="center" vertical="center"/>
    </xf>
    <xf numFmtId="0" fontId="15" fillId="0" borderId="0" xfId="0" applyFont="1"/>
    <xf numFmtId="0" fontId="34" fillId="0" borderId="1" xfId="2" applyFont="1" applyBorder="1" applyAlignment="1" applyProtection="1">
      <alignment horizontal="center" vertical="center" wrapText="1"/>
      <protection locked="0"/>
    </xf>
    <xf numFmtId="0" fontId="34" fillId="0" borderId="1" xfId="2" applyFont="1" applyBorder="1" applyAlignment="1" applyProtection="1">
      <alignment vertical="center" wrapText="1"/>
      <protection locked="0"/>
    </xf>
    <xf numFmtId="0" fontId="15" fillId="6" borderId="1"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34" fillId="0" borderId="2" xfId="2" applyFont="1" applyBorder="1" applyAlignment="1" applyProtection="1">
      <alignment vertical="center" wrapText="1"/>
      <protection locked="0"/>
    </xf>
    <xf numFmtId="0" fontId="34" fillId="0" borderId="2" xfId="2" applyFont="1" applyBorder="1" applyAlignment="1" applyProtection="1">
      <alignment horizontal="center" vertical="center" wrapText="1"/>
      <protection locked="0"/>
    </xf>
    <xf numFmtId="0" fontId="15" fillId="6" borderId="2" xfId="0" applyFont="1" applyFill="1" applyBorder="1" applyAlignment="1">
      <alignment horizontal="justify" vertical="center" wrapText="1"/>
    </xf>
    <xf numFmtId="0" fontId="15" fillId="0" borderId="1" xfId="0" applyFont="1" applyBorder="1" applyAlignment="1">
      <alignment vertical="center" wrapText="1"/>
    </xf>
    <xf numFmtId="0" fontId="15" fillId="0" borderId="1" xfId="0" applyFont="1" applyBorder="1"/>
    <xf numFmtId="0" fontId="18" fillId="0" borderId="0" xfId="0" applyFont="1" applyFill="1" applyAlignment="1">
      <alignment vertical="center"/>
    </xf>
    <xf numFmtId="0" fontId="36" fillId="12" borderId="1" xfId="0" applyFont="1" applyFill="1" applyBorder="1" applyAlignment="1">
      <alignment horizontal="center" vertical="center"/>
    </xf>
    <xf numFmtId="0" fontId="36" fillId="12" borderId="1" xfId="0" applyFont="1" applyFill="1" applyBorder="1" applyAlignment="1">
      <alignment horizontal="center" vertical="center" wrapText="1"/>
    </xf>
    <xf numFmtId="0" fontId="36" fillId="12" borderId="1" xfId="0" applyFont="1" applyFill="1" applyBorder="1" applyAlignment="1">
      <alignment horizontal="center" wrapText="1"/>
    </xf>
    <xf numFmtId="0" fontId="16" fillId="12" borderId="1" xfId="0" applyFont="1" applyFill="1" applyBorder="1" applyAlignment="1">
      <alignment horizontal="center" wrapText="1"/>
    </xf>
    <xf numFmtId="0" fontId="8" fillId="11" borderId="1" xfId="0" applyFont="1" applyFill="1" applyBorder="1" applyAlignment="1">
      <alignment horizontal="center" vertical="center" wrapText="1"/>
    </xf>
    <xf numFmtId="0" fontId="13" fillId="0" borderId="1" xfId="0" applyFont="1" applyBorder="1" applyAlignment="1">
      <alignment horizontal="center" vertical="center"/>
    </xf>
    <xf numFmtId="0" fontId="11" fillId="0" borderId="16" xfId="0" applyFont="1" applyBorder="1" applyAlignment="1">
      <alignment horizontal="center"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0" fillId="0" borderId="1" xfId="0" applyBorder="1" applyAlignment="1">
      <alignment horizontal="center"/>
    </xf>
    <xf numFmtId="0" fontId="25" fillId="0" borderId="1" xfId="0" applyFont="1" applyBorder="1" applyAlignment="1">
      <alignment horizontal="left" vertical="center" wrapText="1"/>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16"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16" xfId="0" applyFont="1" applyFill="1" applyBorder="1" applyAlignment="1">
      <alignment horizontal="center" vertical="center"/>
    </xf>
    <xf numFmtId="0" fontId="25" fillId="0" borderId="19" xfId="0" applyFont="1" applyBorder="1" applyAlignment="1">
      <alignment horizontal="left" vertical="center" wrapText="1"/>
    </xf>
    <xf numFmtId="0" fontId="16" fillId="0" borderId="1" xfId="2" applyFont="1" applyFill="1" applyBorder="1" applyAlignment="1" applyProtection="1">
      <alignment horizontal="center" vertical="center" wrapText="1"/>
      <protection locked="0"/>
    </xf>
    <xf numFmtId="0" fontId="18" fillId="0" borderId="1" xfId="0" applyFont="1" applyFill="1" applyBorder="1" applyAlignment="1">
      <alignment vertical="center" wrapText="1"/>
    </xf>
    <xf numFmtId="0" fontId="16"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0" borderId="31" xfId="0" applyFont="1" applyFill="1" applyBorder="1" applyAlignment="1">
      <alignment horizontal="center" vertical="center"/>
    </xf>
    <xf numFmtId="0" fontId="16" fillId="0" borderId="1" xfId="2" applyFont="1" applyFill="1" applyBorder="1" applyAlignment="1" applyProtection="1">
      <alignment vertical="center" wrapText="1"/>
      <protection locked="0"/>
    </xf>
    <xf numFmtId="0" fontId="18" fillId="0" borderId="38" xfId="0" applyFont="1" applyFill="1" applyBorder="1" applyAlignment="1">
      <alignment vertical="center" wrapText="1"/>
    </xf>
    <xf numFmtId="0" fontId="18" fillId="0" borderId="40" xfId="0" applyFont="1" applyFill="1" applyBorder="1" applyAlignment="1">
      <alignment vertical="center" wrapText="1"/>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38" xfId="0" applyFont="1" applyFill="1" applyBorder="1" applyAlignment="1">
      <alignment vertical="center" wrapText="1"/>
    </xf>
    <xf numFmtId="0" fontId="16" fillId="0" borderId="1" xfId="0" applyFont="1" applyFill="1" applyBorder="1" applyAlignment="1">
      <alignment horizontal="center" vertical="center" wrapText="1"/>
    </xf>
    <xf numFmtId="0" fontId="8" fillId="0" borderId="39" xfId="0" applyFont="1" applyFill="1" applyBorder="1" applyAlignment="1">
      <alignment vertical="center" wrapText="1"/>
    </xf>
    <xf numFmtId="0" fontId="18" fillId="0" borderId="0" xfId="0" applyFont="1" applyFill="1" applyAlignment="1">
      <alignment horizontal="center" vertical="center"/>
    </xf>
    <xf numFmtId="0" fontId="16" fillId="0" borderId="1" xfId="0" applyFont="1" applyFill="1" applyBorder="1" applyAlignment="1">
      <alignment horizontal="justify" vertical="center" wrapText="1"/>
    </xf>
    <xf numFmtId="0" fontId="36" fillId="0" borderId="1" xfId="2"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25" xfId="0" applyFont="1" applyFill="1" applyBorder="1" applyAlignment="1">
      <alignment vertical="center"/>
    </xf>
    <xf numFmtId="0" fontId="18" fillId="0" borderId="1" xfId="0" applyFont="1" applyFill="1" applyBorder="1" applyAlignment="1">
      <alignment horizontal="justify" vertical="center" wrapText="1"/>
    </xf>
    <xf numFmtId="0" fontId="12" fillId="0" borderId="38" xfId="0" applyFont="1" applyFill="1" applyBorder="1" applyAlignment="1">
      <alignment vertical="center" wrapText="1"/>
    </xf>
    <xf numFmtId="0" fontId="12" fillId="0" borderId="38" xfId="0" applyFont="1" applyFill="1" applyBorder="1" applyAlignment="1">
      <alignment horizontal="center" vertical="center" wrapText="1"/>
    </xf>
    <xf numFmtId="0" fontId="16" fillId="0" borderId="0" xfId="0" applyFont="1" applyFill="1" applyBorder="1" applyAlignment="1">
      <alignment vertical="center"/>
    </xf>
    <xf numFmtId="0" fontId="16" fillId="0" borderId="30" xfId="0" applyFont="1" applyFill="1" applyBorder="1" applyAlignment="1">
      <alignment vertical="center" wrapText="1"/>
    </xf>
    <xf numFmtId="0" fontId="16" fillId="0" borderId="25" xfId="0" applyFont="1" applyFill="1" applyBorder="1" applyAlignment="1">
      <alignment vertical="center" wrapText="1"/>
    </xf>
    <xf numFmtId="0" fontId="16" fillId="0" borderId="37" xfId="0" applyFont="1" applyFill="1" applyBorder="1" applyAlignment="1">
      <alignment vertical="center" wrapText="1"/>
    </xf>
    <xf numFmtId="0" fontId="34" fillId="0" borderId="26" xfId="0" applyFont="1" applyFill="1" applyBorder="1" applyAlignment="1">
      <alignment horizontal="center" vertical="center" wrapText="1"/>
    </xf>
    <xf numFmtId="0" fontId="34" fillId="0" borderId="41" xfId="0" applyFont="1" applyFill="1" applyBorder="1" applyAlignment="1">
      <alignment horizontal="left" vertical="center" wrapText="1"/>
    </xf>
    <xf numFmtId="0" fontId="15" fillId="0" borderId="28" xfId="0" applyFont="1" applyFill="1" applyBorder="1" applyAlignment="1">
      <alignment vertical="center" wrapText="1"/>
    </xf>
    <xf numFmtId="0" fontId="34" fillId="0" borderId="3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1" fillId="0" borderId="38" xfId="0" applyFont="1" applyFill="1" applyBorder="1" applyAlignment="1">
      <alignment horizontal="center" vertical="center" wrapText="1"/>
    </xf>
    <xf numFmtId="0" fontId="18" fillId="0" borderId="29" xfId="0" applyFont="1" applyFill="1" applyBorder="1" applyAlignment="1">
      <alignment horizontal="left" vertical="top" wrapText="1"/>
    </xf>
    <xf numFmtId="0" fontId="14" fillId="0" borderId="38" xfId="0" applyFont="1" applyFill="1" applyBorder="1" applyAlignment="1">
      <alignment vertical="center" wrapText="1"/>
    </xf>
    <xf numFmtId="0" fontId="18" fillId="0" borderId="3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5" fillId="0" borderId="1" xfId="0" applyFont="1" applyFill="1" applyBorder="1" applyAlignment="1">
      <alignment horizontal="left" vertical="top" wrapText="1"/>
    </xf>
    <xf numFmtId="0" fontId="34" fillId="0" borderId="28" xfId="0" applyFont="1" applyFill="1" applyBorder="1" applyAlignment="1">
      <alignment vertical="center" wrapText="1"/>
    </xf>
    <xf numFmtId="14" fontId="11" fillId="0" borderId="16" xfId="0" applyNumberFormat="1" applyFont="1" applyBorder="1" applyAlignment="1">
      <alignment horizontal="center" vertical="center"/>
    </xf>
    <xf numFmtId="0" fontId="11" fillId="0" borderId="16" xfId="0" applyFont="1" applyBorder="1" applyAlignment="1">
      <alignment horizontal="center" vertical="center"/>
    </xf>
    <xf numFmtId="0" fontId="11"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12" borderId="1" xfId="0" applyFont="1" applyFill="1" applyBorder="1" applyAlignment="1">
      <alignment horizontal="center" vertical="center"/>
    </xf>
    <xf numFmtId="0" fontId="14" fillId="6" borderId="0" xfId="0" applyFont="1" applyFill="1" applyAlignment="1">
      <alignment vertical="center"/>
    </xf>
    <xf numFmtId="0" fontId="16" fillId="6" borderId="42" xfId="0" applyFont="1" applyFill="1" applyBorder="1" applyAlignment="1">
      <alignment vertical="center" wrapText="1"/>
    </xf>
    <xf numFmtId="0" fontId="16" fillId="6" borderId="43" xfId="0" applyFont="1" applyFill="1" applyBorder="1" applyAlignment="1">
      <alignment vertical="center" wrapText="1"/>
    </xf>
    <xf numFmtId="0" fontId="16" fillId="6" borderId="44" xfId="0" applyFont="1" applyFill="1" applyBorder="1" applyAlignment="1">
      <alignment vertical="center" wrapText="1"/>
    </xf>
    <xf numFmtId="0" fontId="19" fillId="0" borderId="43" xfId="0" applyFont="1" applyBorder="1" applyAlignment="1">
      <alignment horizontal="center" vertical="center" wrapText="1"/>
    </xf>
    <xf numFmtId="0" fontId="12" fillId="0" borderId="43" xfId="0" applyFont="1" applyBorder="1" applyAlignment="1">
      <alignment horizontal="left" vertical="center" wrapText="1"/>
    </xf>
    <xf numFmtId="0" fontId="12" fillId="0" borderId="43" xfId="0" applyFont="1" applyBorder="1" applyAlignment="1">
      <alignment horizontal="center" vertical="center" wrapText="1"/>
    </xf>
    <xf numFmtId="0" fontId="12" fillId="0" borderId="43" xfId="0" applyFont="1" applyBorder="1" applyAlignment="1">
      <alignment vertical="center"/>
    </xf>
    <xf numFmtId="0" fontId="12" fillId="0" borderId="41" xfId="0" applyFont="1" applyBorder="1" applyAlignment="1">
      <alignment vertical="center" wrapText="1"/>
    </xf>
    <xf numFmtId="0" fontId="20" fillId="6" borderId="1" xfId="0" applyFont="1" applyFill="1" applyBorder="1" applyAlignment="1">
      <alignment horizontal="left" vertical="center"/>
    </xf>
    <xf numFmtId="0" fontId="11" fillId="12" borderId="1" xfId="0" applyFont="1" applyFill="1" applyBorder="1" applyAlignment="1">
      <alignment horizontal="center" wrapText="1"/>
    </xf>
    <xf numFmtId="0" fontId="11" fillId="12" borderId="1" xfId="0" applyFont="1" applyFill="1" applyBorder="1" applyAlignment="1">
      <alignment horizontal="center" vertical="center" wrapText="1"/>
    </xf>
    <xf numFmtId="0" fontId="14" fillId="0" borderId="1" xfId="0" applyFont="1" applyBorder="1" applyAlignment="1">
      <alignment vertical="center" wrapText="1"/>
    </xf>
    <xf numFmtId="0" fontId="14" fillId="6" borderId="1" xfId="0" applyFont="1" applyFill="1" applyBorder="1" applyAlignment="1">
      <alignment horizontal="justify" vertical="top"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4" fillId="6"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3" borderId="1" xfId="2" applyFont="1" applyFill="1" applyBorder="1" applyAlignment="1" applyProtection="1">
      <alignment horizontal="center" vertical="center" wrapText="1"/>
      <protection locked="0"/>
    </xf>
    <xf numFmtId="0" fontId="18" fillId="3" borderId="1" xfId="0" applyFont="1" applyFill="1" applyBorder="1" applyAlignment="1">
      <alignment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1" xfId="2" applyFont="1" applyFill="1" applyBorder="1" applyAlignment="1" applyProtection="1">
      <alignment vertical="center" wrapText="1"/>
      <protection locked="0"/>
    </xf>
    <xf numFmtId="0" fontId="18"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39" fillId="0" borderId="0" xfId="0" applyFont="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2" fillId="0" borderId="11" xfId="0" applyFont="1" applyBorder="1" applyAlignment="1">
      <alignment vertical="center" wrapText="1"/>
    </xf>
    <xf numFmtId="0" fontId="42" fillId="0" borderId="0" xfId="0" applyFont="1" applyAlignment="1">
      <alignment vertical="center" wrapText="1"/>
    </xf>
    <xf numFmtId="0" fontId="43" fillId="11" borderId="1" xfId="0" applyFont="1" applyFill="1" applyBorder="1" applyAlignment="1">
      <alignment horizontal="center" vertical="center" wrapText="1"/>
    </xf>
    <xf numFmtId="0" fontId="43" fillId="14" borderId="1" xfId="0" applyFont="1" applyFill="1" applyBorder="1" applyAlignment="1">
      <alignment vertical="center" wrapText="1"/>
    </xf>
    <xf numFmtId="0" fontId="43" fillId="14" borderId="1" xfId="0" applyFont="1" applyFill="1" applyBorder="1" applyAlignment="1">
      <alignment horizontal="center" vertical="center" wrapText="1"/>
    </xf>
    <xf numFmtId="0" fontId="43" fillId="11" borderId="1" xfId="0" applyFont="1" applyFill="1" applyBorder="1" applyAlignment="1">
      <alignment vertical="center" wrapText="1"/>
    </xf>
    <xf numFmtId="0" fontId="45" fillId="0" borderId="1" xfId="2" applyFont="1" applyBorder="1" applyAlignment="1" applyProtection="1">
      <alignment vertical="center" wrapText="1"/>
      <protection locked="0"/>
    </xf>
    <xf numFmtId="0" fontId="45" fillId="0" borderId="2" xfId="2" applyFont="1" applyBorder="1" applyAlignment="1" applyProtection="1">
      <alignment vertical="center" wrapText="1"/>
      <protection locked="0"/>
    </xf>
    <xf numFmtId="0" fontId="43" fillId="0" borderId="2" xfId="2" applyFont="1" applyBorder="1" applyAlignment="1">
      <alignment vertical="center" wrapText="1"/>
    </xf>
    <xf numFmtId="0" fontId="43" fillId="0" borderId="1" xfId="2" applyFont="1" applyBorder="1" applyAlignment="1" applyProtection="1">
      <alignment horizontal="center" vertical="center" wrapText="1"/>
      <protection locked="0"/>
    </xf>
    <xf numFmtId="0" fontId="43" fillId="0" borderId="1" xfId="2" applyFont="1" applyBorder="1" applyAlignment="1">
      <alignment horizontal="center" vertical="center" wrapText="1"/>
    </xf>
    <xf numFmtId="2" fontId="43" fillId="0" borderId="1" xfId="4" applyNumberFormat="1" applyFont="1" applyFill="1" applyBorder="1" applyAlignment="1" applyProtection="1">
      <alignment horizontal="center" vertical="center" wrapText="1"/>
    </xf>
    <xf numFmtId="2" fontId="43" fillId="0" borderId="1" xfId="4"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0" fontId="43" fillId="0" borderId="11" xfId="2" applyFont="1" applyBorder="1" applyAlignment="1">
      <alignment vertical="center" wrapText="1"/>
    </xf>
    <xf numFmtId="0" fontId="43" fillId="0" borderId="1" xfId="2" applyFont="1" applyBorder="1" applyAlignment="1" applyProtection="1">
      <alignment vertical="center" wrapText="1"/>
      <protection locked="0"/>
    </xf>
    <xf numFmtId="0" fontId="45" fillId="0" borderId="1" xfId="0" applyFont="1" applyBorder="1" applyAlignment="1" applyProtection="1">
      <alignment horizontal="center" vertical="center" wrapText="1"/>
      <protection locked="0"/>
    </xf>
    <xf numFmtId="0" fontId="43" fillId="0" borderId="1" xfId="0" applyFont="1" applyBorder="1" applyAlignment="1" applyProtection="1">
      <alignment vertical="center" wrapText="1"/>
      <protection locked="0"/>
    </xf>
    <xf numFmtId="14" fontId="45" fillId="0" borderId="1" xfId="0" applyNumberFormat="1" applyFont="1" applyBorder="1" applyAlignment="1" applyProtection="1">
      <alignment horizontal="center" vertical="center" wrapText="1"/>
      <protection locked="0"/>
    </xf>
    <xf numFmtId="14" fontId="45" fillId="0" borderId="11" xfId="0" applyNumberFormat="1" applyFont="1" applyBorder="1" applyAlignment="1" applyProtection="1">
      <alignment vertical="center"/>
      <protection locked="0"/>
    </xf>
    <xf numFmtId="0" fontId="45" fillId="0" borderId="1" xfId="0" applyFont="1" applyBorder="1" applyAlignment="1" applyProtection="1">
      <alignment vertical="center" wrapText="1"/>
      <protection locked="0"/>
    </xf>
    <xf numFmtId="14" fontId="45" fillId="0" borderId="1" xfId="0" applyNumberFormat="1" applyFont="1" applyBorder="1" applyAlignment="1" applyProtection="1">
      <alignment vertical="center" wrapText="1"/>
      <protection locked="0"/>
    </xf>
    <xf numFmtId="0" fontId="43" fillId="0" borderId="1" xfId="0" applyFont="1" applyBorder="1" applyAlignment="1" applyProtection="1">
      <alignment horizontal="center" vertical="center" wrapText="1"/>
      <protection locked="0"/>
    </xf>
    <xf numFmtId="14" fontId="45" fillId="0" borderId="8" xfId="0" applyNumberFormat="1" applyFont="1" applyBorder="1" applyAlignment="1" applyProtection="1">
      <alignment vertical="center"/>
      <protection locked="0"/>
    </xf>
    <xf numFmtId="0" fontId="42" fillId="0" borderId="0" xfId="2" applyFont="1" applyAlignment="1">
      <alignment horizontal="center" vertical="center" wrapText="1"/>
    </xf>
    <xf numFmtId="0" fontId="41" fillId="0" borderId="0" xfId="2" applyFont="1" applyAlignment="1">
      <alignment horizontal="center" vertical="center" wrapText="1"/>
    </xf>
    <xf numFmtId="2" fontId="42" fillId="0" borderId="0" xfId="4" applyNumberFormat="1" applyFont="1" applyFill="1" applyBorder="1" applyAlignment="1" applyProtection="1">
      <alignment horizontal="center" vertical="center" wrapText="1"/>
    </xf>
    <xf numFmtId="164" fontId="39" fillId="0" borderId="0" xfId="4" applyNumberFormat="1" applyFont="1" applyFill="1" applyAlignment="1" applyProtection="1">
      <alignment horizontal="center" vertical="center" wrapText="1"/>
    </xf>
    <xf numFmtId="0" fontId="49" fillId="6" borderId="0" xfId="0" applyFont="1" applyFill="1"/>
    <xf numFmtId="0" fontId="50" fillId="6" borderId="7" xfId="2" applyFont="1" applyFill="1" applyBorder="1"/>
    <xf numFmtId="0" fontId="51" fillId="6" borderId="45" xfId="2" applyFont="1" applyFill="1" applyBorder="1" applyAlignment="1">
      <alignment vertical="center"/>
    </xf>
    <xf numFmtId="0" fontId="50" fillId="6" borderId="14" xfId="2" applyFont="1" applyFill="1" applyBorder="1"/>
    <xf numFmtId="0" fontId="51" fillId="6" borderId="0" xfId="2" applyFont="1" applyFill="1" applyAlignment="1">
      <alignment vertical="center"/>
    </xf>
    <xf numFmtId="0" fontId="50" fillId="6" borderId="48" xfId="2" applyFont="1" applyFill="1" applyBorder="1"/>
    <xf numFmtId="0" fontId="51" fillId="6" borderId="49" xfId="2" applyFont="1" applyFill="1" applyBorder="1" applyAlignment="1">
      <alignment vertical="center"/>
    </xf>
    <xf numFmtId="0" fontId="50" fillId="6" borderId="0" xfId="0" applyFont="1" applyFill="1"/>
    <xf numFmtId="0" fontId="51" fillId="6" borderId="61" xfId="0" applyFont="1" applyFill="1" applyBorder="1" applyAlignment="1">
      <alignment horizontal="center" vertical="center"/>
    </xf>
    <xf numFmtId="0" fontId="39" fillId="6" borderId="0" xfId="0" applyFont="1" applyFill="1"/>
    <xf numFmtId="0" fontId="51" fillId="6" borderId="1" xfId="0" applyFont="1" applyFill="1" applyBorder="1"/>
    <xf numFmtId="0" fontId="51" fillId="6" borderId="70" xfId="0" applyFont="1" applyFill="1" applyBorder="1"/>
    <xf numFmtId="0" fontId="51" fillId="6" borderId="58" xfId="0" applyFont="1" applyFill="1" applyBorder="1" applyAlignment="1">
      <alignment vertical="center" wrapText="1"/>
    </xf>
    <xf numFmtId="0" fontId="51" fillId="6" borderId="62" xfId="0" applyFont="1" applyFill="1" applyBorder="1" applyAlignment="1">
      <alignment vertical="center" wrapText="1"/>
    </xf>
    <xf numFmtId="0" fontId="51" fillId="6" borderId="58" xfId="0" applyFont="1" applyFill="1" applyBorder="1" applyAlignment="1">
      <alignment horizontal="center" vertical="center" wrapText="1"/>
    </xf>
    <xf numFmtId="0" fontId="51" fillId="6" borderId="61" xfId="0" applyFont="1" applyFill="1" applyBorder="1" applyAlignment="1">
      <alignment horizontal="center" vertical="center" wrapText="1"/>
    </xf>
    <xf numFmtId="0" fontId="55" fillId="6" borderId="0" xfId="0" applyFont="1" applyFill="1" applyAlignment="1">
      <alignment horizontal="center" wrapText="1"/>
    </xf>
    <xf numFmtId="0" fontId="39" fillId="6" borderId="0" xfId="0" applyFont="1" applyFill="1" applyAlignment="1">
      <alignment wrapText="1"/>
    </xf>
    <xf numFmtId="0" fontId="50" fillId="6" borderId="5" xfId="0" applyFont="1" applyFill="1" applyBorder="1" applyAlignment="1">
      <alignment vertical="center" wrapText="1"/>
    </xf>
    <xf numFmtId="0" fontId="50" fillId="6" borderId="8" xfId="0" applyFont="1" applyFill="1" applyBorder="1" applyAlignment="1">
      <alignment vertical="center" wrapText="1"/>
    </xf>
    <xf numFmtId="0" fontId="50" fillId="6" borderId="9" xfId="0" applyFont="1" applyFill="1" applyBorder="1" applyAlignment="1">
      <alignment vertical="center" wrapText="1"/>
    </xf>
    <xf numFmtId="0" fontId="50" fillId="6" borderId="72" xfId="0" applyFont="1" applyFill="1" applyBorder="1" applyAlignment="1">
      <alignment horizontal="center" vertical="center" wrapText="1"/>
    </xf>
    <xf numFmtId="0" fontId="53" fillId="6" borderId="65" xfId="0" applyFont="1" applyFill="1" applyBorder="1" applyAlignment="1">
      <alignment horizontal="center" vertical="center" wrapText="1"/>
    </xf>
    <xf numFmtId="9" fontId="62" fillId="6" borderId="65" xfId="0" applyNumberFormat="1" applyFont="1" applyFill="1" applyBorder="1" applyAlignment="1">
      <alignment horizontal="center" vertical="center" wrapText="1"/>
    </xf>
    <xf numFmtId="0" fontId="50" fillId="6" borderId="65" xfId="0" applyFont="1" applyFill="1" applyBorder="1" applyAlignment="1">
      <alignment horizontal="center" vertical="center" wrapText="1"/>
    </xf>
    <xf numFmtId="0" fontId="50" fillId="6" borderId="68" xfId="0" applyFont="1" applyFill="1" applyBorder="1" applyAlignment="1">
      <alignment vertical="center" wrapText="1"/>
    </xf>
    <xf numFmtId="0" fontId="50" fillId="6" borderId="1" xfId="0" applyFont="1" applyFill="1" applyBorder="1" applyAlignment="1">
      <alignment vertical="center" wrapText="1"/>
    </xf>
    <xf numFmtId="0" fontId="50" fillId="6" borderId="6" xfId="0" applyFont="1" applyFill="1" applyBorder="1" applyAlignment="1">
      <alignment vertical="center" wrapText="1"/>
    </xf>
    <xf numFmtId="0" fontId="50" fillId="6" borderId="68" xfId="0" applyFont="1" applyFill="1" applyBorder="1" applyAlignment="1">
      <alignment horizontal="center" vertical="center" wrapText="1"/>
    </xf>
    <xf numFmtId="0" fontId="53" fillId="6" borderId="1" xfId="0" applyFont="1" applyFill="1" applyBorder="1" applyAlignment="1">
      <alignment horizontal="center" vertical="center" wrapText="1"/>
    </xf>
    <xf numFmtId="9" fontId="62" fillId="6" borderId="1" xfId="0" applyNumberFormat="1" applyFont="1" applyFill="1" applyBorder="1" applyAlignment="1">
      <alignment horizontal="center" vertical="center" wrapText="1"/>
    </xf>
    <xf numFmtId="0" fontId="50" fillId="6" borderId="1" xfId="0" applyFont="1" applyFill="1" applyBorder="1" applyAlignment="1">
      <alignment horizontal="center" vertical="center" wrapText="1"/>
    </xf>
    <xf numFmtId="0" fontId="51" fillId="6" borderId="68" xfId="0" applyFont="1" applyFill="1" applyBorder="1" applyAlignment="1">
      <alignment vertical="center" wrapText="1"/>
    </xf>
    <xf numFmtId="0" fontId="51" fillId="6" borderId="1" xfId="0" applyFont="1" applyFill="1" applyBorder="1" applyAlignment="1">
      <alignment vertical="center" wrapText="1"/>
    </xf>
    <xf numFmtId="0" fontId="51" fillId="6" borderId="6" xfId="0" applyFont="1" applyFill="1" applyBorder="1" applyAlignment="1">
      <alignment vertical="center" wrapText="1"/>
    </xf>
    <xf numFmtId="0" fontId="51" fillId="6" borderId="68" xfId="0" applyFont="1" applyFill="1" applyBorder="1" applyAlignment="1">
      <alignment horizontal="center" vertical="center" wrapText="1"/>
    </xf>
    <xf numFmtId="0" fontId="51" fillId="6" borderId="1" xfId="0" applyFont="1" applyFill="1" applyBorder="1" applyAlignment="1">
      <alignment horizontal="center" vertical="center" wrapText="1"/>
    </xf>
    <xf numFmtId="0" fontId="56" fillId="6" borderId="0" xfId="0" applyFont="1" applyFill="1"/>
    <xf numFmtId="0" fontId="57" fillId="6" borderId="0" xfId="0" applyFont="1" applyFill="1"/>
    <xf numFmtId="0" fontId="56" fillId="6" borderId="14" xfId="0" applyFont="1" applyFill="1" applyBorder="1"/>
    <xf numFmtId="0" fontId="56" fillId="6" borderId="47" xfId="0" applyFont="1" applyFill="1" applyBorder="1"/>
    <xf numFmtId="0" fontId="56" fillId="6" borderId="24" xfId="0" applyFont="1" applyFill="1" applyBorder="1"/>
    <xf numFmtId="0" fontId="56" fillId="6" borderId="10" xfId="0" applyFont="1" applyFill="1" applyBorder="1"/>
    <xf numFmtId="0" fontId="56" fillId="6" borderId="73" xfId="0" applyFont="1" applyFill="1" applyBorder="1"/>
    <xf numFmtId="0" fontId="58" fillId="6" borderId="14" xfId="0" applyFont="1" applyFill="1" applyBorder="1" applyAlignment="1">
      <alignment horizontal="left"/>
    </xf>
    <xf numFmtId="0" fontId="56" fillId="6" borderId="0" xfId="0" applyFont="1" applyFill="1" applyAlignment="1">
      <alignment horizontal="center"/>
    </xf>
    <xf numFmtId="0" fontId="58" fillId="6" borderId="0" xfId="0" applyFont="1" applyFill="1" applyAlignment="1">
      <alignment horizontal="center"/>
    </xf>
    <xf numFmtId="0" fontId="56" fillId="6" borderId="47" xfId="0" applyFont="1" applyFill="1" applyBorder="1" applyAlignment="1">
      <alignment horizontal="center"/>
    </xf>
    <xf numFmtId="0" fontId="59" fillId="6" borderId="48" xfId="0" applyFont="1" applyFill="1" applyBorder="1" applyAlignment="1">
      <alignment horizontal="left"/>
    </xf>
    <xf numFmtId="0" fontId="50" fillId="6" borderId="49" xfId="0" applyFont="1" applyFill="1" applyBorder="1" applyAlignment="1">
      <alignment horizontal="center"/>
    </xf>
    <xf numFmtId="0" fontId="50" fillId="6" borderId="49" xfId="0" applyFont="1" applyFill="1" applyBorder="1"/>
    <xf numFmtId="0" fontId="59" fillId="6" borderId="49" xfId="0" applyFont="1" applyFill="1" applyBorder="1" applyAlignment="1">
      <alignment horizontal="center"/>
    </xf>
    <xf numFmtId="0" fontId="50" fillId="6" borderId="50" xfId="0" applyFont="1" applyFill="1" applyBorder="1" applyAlignment="1">
      <alignment horizontal="center"/>
    </xf>
    <xf numFmtId="0" fontId="50" fillId="6" borderId="0" xfId="0" applyFont="1" applyFill="1" applyAlignment="1">
      <alignment horizontal="center"/>
    </xf>
    <xf numFmtId="0" fontId="59" fillId="6" borderId="0" xfId="0" applyFont="1" applyFill="1" applyAlignment="1">
      <alignment horizontal="center"/>
    </xf>
    <xf numFmtId="0" fontId="59" fillId="6" borderId="0" xfId="0" applyFont="1" applyFill="1" applyAlignment="1">
      <alignment horizontal="left"/>
    </xf>
    <xf numFmtId="0" fontId="57" fillId="6" borderId="0" xfId="0" applyFont="1" applyFill="1" applyAlignment="1">
      <alignment vertical="center"/>
    </xf>
    <xf numFmtId="0" fontId="51" fillId="6" borderId="68" xfId="0" applyFont="1" applyFill="1" applyBorder="1" applyAlignment="1">
      <alignment horizontal="center" vertical="center"/>
    </xf>
    <xf numFmtId="0" fontId="51" fillId="6" borderId="1" xfId="0" applyFont="1" applyFill="1" applyBorder="1" applyAlignment="1">
      <alignment horizontal="center" vertical="center"/>
    </xf>
    <xf numFmtId="0" fontId="51" fillId="6" borderId="0" xfId="0" applyFont="1" applyFill="1" applyAlignment="1">
      <alignment vertical="center"/>
    </xf>
    <xf numFmtId="0" fontId="51" fillId="6" borderId="0" xfId="0" applyFont="1" applyFill="1" applyAlignment="1">
      <alignment horizontal="center" vertical="center"/>
    </xf>
    <xf numFmtId="0" fontId="66" fillId="6" borderId="0" xfId="0" applyFont="1" applyFill="1"/>
    <xf numFmtId="0" fontId="68" fillId="6" borderId="0" xfId="0" applyFont="1" applyFill="1" applyAlignment="1">
      <alignment horizontal="center" vertical="center" wrapText="1"/>
    </xf>
    <xf numFmtId="0" fontId="49" fillId="0" borderId="0" xfId="0" applyFont="1"/>
    <xf numFmtId="0" fontId="49" fillId="0" borderId="0" xfId="0" applyFont="1" applyAlignment="1">
      <alignment horizontal="center"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0" borderId="19" xfId="0" applyBorder="1" applyAlignment="1">
      <alignment horizontal="center"/>
    </xf>
    <xf numFmtId="0" fontId="0" fillId="0" borderId="1" xfId="0" applyBorder="1" applyAlignment="1">
      <alignment horizontal="center"/>
    </xf>
    <xf numFmtId="0" fontId="27"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20" fillId="12" borderId="6"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20" fillId="6" borderId="6" xfId="0" applyFont="1" applyFill="1" applyBorder="1" applyAlignment="1">
      <alignment horizontal="left" vertical="center"/>
    </xf>
    <xf numFmtId="0" fontId="20" fillId="6" borderId="19" xfId="0" applyFont="1" applyFill="1" applyBorder="1" applyAlignment="1">
      <alignment horizontal="left" vertical="center"/>
    </xf>
    <xf numFmtId="0" fontId="20" fillId="6" borderId="16" xfId="0" applyFont="1" applyFill="1" applyBorder="1" applyAlignment="1">
      <alignment horizontal="left" vertical="center"/>
    </xf>
    <xf numFmtId="0" fontId="20" fillId="6" borderId="6"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33" xfId="0" applyFont="1" applyFill="1" applyBorder="1" applyAlignment="1">
      <alignment horizontal="center" vertical="center"/>
    </xf>
    <xf numFmtId="0" fontId="11" fillId="11" borderId="16" xfId="0" applyFont="1" applyFill="1" applyBorder="1" applyAlignment="1">
      <alignment horizontal="center" vertical="center" wrapText="1"/>
    </xf>
    <xf numFmtId="0" fontId="11" fillId="11"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13" fillId="12" borderId="1" xfId="0" applyFont="1" applyFill="1" applyBorder="1" applyAlignment="1">
      <alignment horizontal="left" vertical="center"/>
    </xf>
    <xf numFmtId="0" fontId="13" fillId="0" borderId="1" xfId="0" applyFont="1" applyBorder="1" applyAlignment="1">
      <alignment horizontal="center" vertical="center"/>
    </xf>
    <xf numFmtId="0" fontId="18" fillId="6" borderId="9" xfId="0" applyFont="1" applyFill="1" applyBorder="1" applyAlignment="1">
      <alignment horizontal="left" vertical="top" wrapText="1"/>
    </xf>
    <xf numFmtId="0" fontId="18" fillId="6" borderId="10" xfId="0" applyFont="1" applyFill="1" applyBorder="1" applyAlignment="1">
      <alignment horizontal="left" vertical="top"/>
    </xf>
    <xf numFmtId="0" fontId="18" fillId="6" borderId="13" xfId="0" applyFont="1" applyFill="1" applyBorder="1" applyAlignment="1">
      <alignment horizontal="left" vertical="top"/>
    </xf>
    <xf numFmtId="0" fontId="11" fillId="0" borderId="6" xfId="0" applyFont="1" applyBorder="1" applyAlignment="1">
      <alignment horizontal="center" vertical="center" wrapText="1"/>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20" fillId="12" borderId="1" xfId="0" applyFont="1" applyFill="1" applyBorder="1" applyAlignment="1">
      <alignment horizontal="center" vertical="center" wrapText="1"/>
    </xf>
    <xf numFmtId="0" fontId="0" fillId="0" borderId="10" xfId="0" applyBorder="1" applyAlignment="1">
      <alignment horizontal="center"/>
    </xf>
    <xf numFmtId="0" fontId="11" fillId="11" borderId="16" xfId="0" applyFont="1" applyFill="1" applyBorder="1" applyAlignment="1">
      <alignment horizontal="center" vertical="center"/>
    </xf>
    <xf numFmtId="0" fontId="13"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8" fillId="0" borderId="6" xfId="0" applyFont="1" applyBorder="1" applyAlignment="1">
      <alignment horizontal="left" vertical="top" wrapText="1"/>
    </xf>
    <xf numFmtId="0" fontId="18" fillId="0" borderId="19" xfId="0" applyFont="1" applyBorder="1" applyAlignment="1">
      <alignment horizontal="left" vertical="top" wrapText="1"/>
    </xf>
    <xf numFmtId="0" fontId="18" fillId="0" borderId="16" xfId="0" applyFont="1" applyBorder="1" applyAlignment="1">
      <alignment horizontal="left" vertical="top" wrapText="1"/>
    </xf>
    <xf numFmtId="0" fontId="13" fillId="12" borderId="1" xfId="0" applyFont="1" applyFill="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2" fillId="0" borderId="6" xfId="0" applyFont="1"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23" fillId="12" borderId="2" xfId="0" applyFont="1" applyFill="1" applyBorder="1" applyAlignment="1">
      <alignment horizontal="center" vertical="center" wrapText="1"/>
    </xf>
    <xf numFmtId="0" fontId="23" fillId="12" borderId="8"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6" xfId="0" applyFont="1" applyBorder="1" applyAlignment="1">
      <alignment horizontal="left" vertical="center" wrapText="1"/>
    </xf>
    <xf numFmtId="0" fontId="25" fillId="6" borderId="6"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15" fillId="0" borderId="1" xfId="0" applyFont="1" applyBorder="1" applyAlignment="1">
      <alignment horizontal="center" vertical="center"/>
    </xf>
    <xf numFmtId="0" fontId="23" fillId="12" borderId="2" xfId="0" applyFont="1" applyFill="1" applyBorder="1" applyAlignment="1">
      <alignment horizontal="center" vertical="center"/>
    </xf>
    <xf numFmtId="0" fontId="23" fillId="12" borderId="8" xfId="0" applyFont="1" applyFill="1" applyBorder="1" applyAlignment="1">
      <alignment horizontal="center" vertical="center"/>
    </xf>
    <xf numFmtId="0" fontId="23" fillId="12" borderId="17"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12" fillId="0" borderId="6" xfId="0" applyFont="1" applyBorder="1" applyAlignment="1">
      <alignment horizontal="left" vertical="top" wrapText="1"/>
    </xf>
    <xf numFmtId="0" fontId="12" fillId="0" borderId="19" xfId="0" applyFont="1" applyBorder="1" applyAlignment="1">
      <alignment horizontal="left" vertical="top"/>
    </xf>
    <xf numFmtId="0" fontId="12" fillId="0" borderId="16" xfId="0" applyFont="1" applyBorder="1" applyAlignment="1">
      <alignment horizontal="left" vertical="top"/>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6" xfId="0" applyFont="1" applyFill="1" applyBorder="1" applyAlignment="1">
      <alignment horizontal="center" vertical="center"/>
    </xf>
    <xf numFmtId="0" fontId="11" fillId="0" borderId="19" xfId="0" applyFont="1" applyBorder="1" applyAlignment="1">
      <alignment horizontal="left" vertical="top"/>
    </xf>
    <xf numFmtId="0" fontId="11" fillId="0" borderId="16" xfId="0" applyFont="1" applyBorder="1" applyAlignment="1">
      <alignment horizontal="left" vertical="top"/>
    </xf>
    <xf numFmtId="0" fontId="11" fillId="0" borderId="6" xfId="0" applyFont="1" applyBorder="1" applyAlignment="1">
      <alignment horizontal="center" vertical="center"/>
    </xf>
    <xf numFmtId="0" fontId="11" fillId="12"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43" fillId="11" borderId="1"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45"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1" fillId="11" borderId="7" xfId="5" applyFont="1" applyFill="1" applyBorder="1" applyAlignment="1" applyProtection="1">
      <alignment horizontal="center" vertical="center" wrapText="1"/>
    </xf>
    <xf numFmtId="0" fontId="21" fillId="11" borderId="45" xfId="5" applyFont="1" applyFill="1" applyBorder="1" applyAlignment="1" applyProtection="1">
      <alignment horizontal="center" vertical="center" wrapText="1"/>
    </xf>
    <xf numFmtId="0" fontId="21" fillId="11" borderId="46" xfId="5" applyFont="1" applyFill="1" applyBorder="1" applyAlignment="1" applyProtection="1">
      <alignment horizontal="center" vertical="center" wrapText="1"/>
    </xf>
    <xf numFmtId="0" fontId="14" fillId="0" borderId="14" xfId="5" applyFont="1" applyFill="1" applyBorder="1" applyAlignment="1" applyProtection="1">
      <alignment horizontal="left" vertical="center" wrapText="1"/>
    </xf>
    <xf numFmtId="0" fontId="14" fillId="0" borderId="0" xfId="5" applyFont="1" applyFill="1" applyBorder="1" applyAlignment="1" applyProtection="1">
      <alignment horizontal="left" vertical="center" wrapText="1"/>
    </xf>
    <xf numFmtId="0" fontId="14" fillId="0" borderId="47" xfId="5" applyFont="1" applyFill="1" applyBorder="1" applyAlignment="1" applyProtection="1">
      <alignment horizontal="left" vertical="center" wrapText="1"/>
    </xf>
    <xf numFmtId="0" fontId="14" fillId="0" borderId="48" xfId="5" applyFont="1" applyFill="1" applyBorder="1" applyAlignment="1" applyProtection="1">
      <alignment horizontal="left" vertical="center" wrapText="1"/>
    </xf>
    <xf numFmtId="0" fontId="14" fillId="0" borderId="49" xfId="5" applyFont="1" applyFill="1" applyBorder="1" applyAlignment="1" applyProtection="1">
      <alignment horizontal="left" vertical="center" wrapText="1"/>
    </xf>
    <xf numFmtId="0" fontId="14" fillId="0" borderId="50" xfId="5" applyFont="1" applyFill="1" applyBorder="1" applyAlignment="1" applyProtection="1">
      <alignment horizontal="left" vertical="center" wrapText="1"/>
    </xf>
    <xf numFmtId="0" fontId="21" fillId="0" borderId="14" xfId="5" applyFont="1" applyFill="1" applyBorder="1" applyAlignment="1" applyProtection="1">
      <alignment horizontal="center" vertical="center" wrapText="1"/>
    </xf>
    <xf numFmtId="0" fontId="21" fillId="0" borderId="0" xfId="5" applyFont="1" applyFill="1" applyBorder="1" applyAlignment="1" applyProtection="1">
      <alignment horizontal="center" vertical="center" wrapText="1"/>
    </xf>
    <xf numFmtId="0" fontId="21" fillId="0" borderId="47" xfId="5" applyFont="1" applyFill="1" applyBorder="1" applyAlignment="1" applyProtection="1">
      <alignment horizontal="center" vertical="center" wrapText="1"/>
    </xf>
    <xf numFmtId="0" fontId="21" fillId="0" borderId="48" xfId="5" applyFont="1" applyFill="1" applyBorder="1" applyAlignment="1" applyProtection="1">
      <alignment horizontal="center" vertical="center" wrapText="1"/>
    </xf>
    <xf numFmtId="0" fontId="21" fillId="0" borderId="49" xfId="5" applyFont="1" applyFill="1" applyBorder="1" applyAlignment="1" applyProtection="1">
      <alignment horizontal="center" vertical="center" wrapText="1"/>
    </xf>
    <xf numFmtId="0" fontId="21" fillId="0" borderId="50" xfId="5" applyFont="1" applyFill="1" applyBorder="1" applyAlignment="1" applyProtection="1">
      <alignment horizontal="center" vertical="center" wrapText="1"/>
    </xf>
    <xf numFmtId="0" fontId="43" fillId="14" borderId="1" xfId="0" applyFont="1" applyFill="1" applyBorder="1" applyAlignment="1">
      <alignment horizontal="center" vertical="center" wrapText="1"/>
    </xf>
    <xf numFmtId="0" fontId="43" fillId="11" borderId="6" xfId="0" applyFont="1" applyFill="1" applyBorder="1" applyAlignment="1">
      <alignment horizontal="center" vertical="center" wrapText="1"/>
    </xf>
    <xf numFmtId="0" fontId="43" fillId="11" borderId="19" xfId="0" applyFont="1" applyFill="1" applyBorder="1" applyAlignment="1">
      <alignment horizontal="center" vertical="center" wrapText="1"/>
    </xf>
    <xf numFmtId="0" fontId="43" fillId="11" borderId="16" xfId="0" applyFont="1" applyFill="1" applyBorder="1" applyAlignment="1">
      <alignment horizontal="center" vertical="center" wrapText="1"/>
    </xf>
    <xf numFmtId="0" fontId="43" fillId="11" borderId="2" xfId="0" applyFont="1" applyFill="1" applyBorder="1" applyAlignment="1">
      <alignment horizontal="center" vertical="center" wrapText="1"/>
    </xf>
    <xf numFmtId="0" fontId="43" fillId="11" borderId="11" xfId="0" applyFont="1" applyFill="1" applyBorder="1" applyAlignment="1">
      <alignment horizontal="center" vertical="center" wrapText="1"/>
    </xf>
    <xf numFmtId="0" fontId="43" fillId="11" borderId="8" xfId="0" applyFont="1" applyFill="1" applyBorder="1" applyAlignment="1">
      <alignment horizontal="center" vertical="center" wrapText="1"/>
    </xf>
    <xf numFmtId="0" fontId="43" fillId="0" borderId="1" xfId="2" applyFont="1" applyBorder="1" applyAlignment="1" applyProtection="1">
      <alignment horizontal="center" vertical="center" wrapText="1"/>
      <protection locked="0"/>
    </xf>
    <xf numFmtId="0" fontId="43" fillId="0" borderId="2" xfId="2" applyFont="1" applyBorder="1" applyAlignment="1" applyProtection="1">
      <alignment horizontal="center" vertical="center" wrapText="1"/>
      <protection locked="0"/>
    </xf>
    <xf numFmtId="0" fontId="43" fillId="0" borderId="8" xfId="2" applyFont="1" applyBorder="1" applyAlignment="1" applyProtection="1">
      <alignment horizontal="center" vertical="center" wrapText="1"/>
      <protection locked="0"/>
    </xf>
    <xf numFmtId="0" fontId="45" fillId="0" borderId="2" xfId="2" applyFont="1" applyBorder="1" applyAlignment="1" applyProtection="1">
      <alignment horizontal="center" vertical="center" wrapText="1"/>
      <protection locked="0"/>
    </xf>
    <xf numFmtId="0" fontId="45" fillId="0" borderId="8" xfId="2" applyFont="1" applyBorder="1" applyAlignment="1" applyProtection="1">
      <alignment horizontal="center" vertical="center" wrapText="1"/>
      <protection locked="0"/>
    </xf>
    <xf numFmtId="14" fontId="45" fillId="0" borderId="2" xfId="0" applyNumberFormat="1" applyFont="1" applyBorder="1" applyAlignment="1" applyProtection="1">
      <alignment horizontal="center" vertical="center" wrapText="1"/>
      <protection locked="0"/>
    </xf>
    <xf numFmtId="14" fontId="45" fillId="0" borderId="8" xfId="0" applyNumberFormat="1" applyFont="1" applyBorder="1" applyAlignment="1" applyProtection="1">
      <alignment horizontal="center" vertical="center" wrapText="1"/>
      <protection locked="0"/>
    </xf>
    <xf numFmtId="0" fontId="45" fillId="0" borderId="6" xfId="2" applyFont="1" applyBorder="1" applyAlignment="1" applyProtection="1">
      <alignment horizontal="justify" vertical="top" wrapText="1"/>
      <protection locked="0"/>
    </xf>
    <xf numFmtId="0" fontId="45" fillId="0" borderId="16" xfId="2" applyFont="1" applyBorder="1" applyAlignment="1" applyProtection="1">
      <alignment horizontal="justify" vertical="top" wrapText="1"/>
      <protection locked="0"/>
    </xf>
    <xf numFmtId="0" fontId="47" fillId="0" borderId="2" xfId="2"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2" fontId="43" fillId="0" borderId="2" xfId="4" applyNumberFormat="1" applyFont="1" applyFill="1" applyBorder="1" applyAlignment="1" applyProtection="1">
      <alignment horizontal="center" vertical="center" wrapText="1"/>
    </xf>
    <xf numFmtId="2" fontId="43" fillId="0" borderId="11" xfId="4" applyNumberFormat="1" applyFont="1" applyFill="1" applyBorder="1" applyAlignment="1" applyProtection="1">
      <alignment horizontal="center" vertical="center" wrapText="1"/>
    </xf>
    <xf numFmtId="0" fontId="43" fillId="0" borderId="11" xfId="2" applyFont="1" applyBorder="1" applyAlignment="1" applyProtection="1">
      <alignment horizontal="center" vertical="center" wrapText="1"/>
      <protection locked="0"/>
    </xf>
    <xf numFmtId="0" fontId="43" fillId="0" borderId="2" xfId="2" applyFont="1" applyBorder="1" applyAlignment="1">
      <alignment horizontal="center" vertical="center" wrapText="1"/>
    </xf>
    <xf numFmtId="0" fontId="43" fillId="0" borderId="11" xfId="2" applyFont="1" applyBorder="1" applyAlignment="1">
      <alignment horizontal="center" vertical="center" wrapText="1"/>
    </xf>
    <xf numFmtId="0" fontId="43" fillId="0" borderId="2"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6" xfId="2" applyFont="1" applyBorder="1" applyAlignment="1" applyProtection="1">
      <alignment horizontal="justify" vertical="center" wrapText="1"/>
      <protection locked="0"/>
    </xf>
    <xf numFmtId="0" fontId="45" fillId="0" borderId="16" xfId="2" applyFont="1" applyBorder="1" applyAlignment="1" applyProtection="1">
      <alignment horizontal="justify" vertical="center" wrapText="1"/>
      <protection locked="0"/>
    </xf>
    <xf numFmtId="2" fontId="43" fillId="0" borderId="2" xfId="4" applyNumberFormat="1" applyFont="1" applyFill="1" applyBorder="1" applyAlignment="1" applyProtection="1">
      <alignment horizontal="center" vertical="center" wrapText="1"/>
      <protection locked="0"/>
    </xf>
    <xf numFmtId="2" fontId="43" fillId="0" borderId="11" xfId="4" applyNumberFormat="1" applyFont="1" applyFill="1" applyBorder="1" applyAlignment="1" applyProtection="1">
      <alignment horizontal="center" vertical="center" wrapText="1"/>
      <protection locked="0"/>
    </xf>
    <xf numFmtId="0" fontId="45" fillId="0" borderId="1" xfId="2" applyFont="1" applyBorder="1" applyAlignment="1" applyProtection="1">
      <alignment horizontal="center" vertical="center" wrapText="1"/>
      <protection locked="0"/>
    </xf>
    <xf numFmtId="0" fontId="46" fillId="15" borderId="1" xfId="2" applyFont="1" applyFill="1" applyBorder="1" applyAlignment="1" applyProtection="1">
      <alignment horizontal="center" vertical="center" wrapText="1"/>
      <protection locked="0"/>
    </xf>
    <xf numFmtId="0" fontId="43" fillId="0" borderId="1" xfId="2" applyFont="1" applyBorder="1" applyAlignment="1">
      <alignment horizontal="center" vertical="center" wrapText="1"/>
    </xf>
    <xf numFmtId="0" fontId="46" fillId="15" borderId="2" xfId="2" applyFont="1" applyFill="1" applyBorder="1" applyAlignment="1" applyProtection="1">
      <alignment horizontal="center" vertical="center" wrapText="1"/>
      <protection locked="0"/>
    </xf>
    <xf numFmtId="0" fontId="46" fillId="15" borderId="11" xfId="2" applyFont="1" applyFill="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2" fontId="43" fillId="0" borderId="1" xfId="4" applyNumberFormat="1" applyFont="1" applyFill="1" applyBorder="1" applyAlignment="1" applyProtection="1">
      <alignment horizontal="center" vertical="center" wrapText="1"/>
    </xf>
    <xf numFmtId="2" fontId="43" fillId="0" borderId="1" xfId="4" applyNumberFormat="1" applyFont="1" applyFill="1" applyBorder="1" applyAlignment="1" applyProtection="1">
      <alignment horizontal="center" vertical="center" wrapText="1"/>
      <protection locked="0"/>
    </xf>
    <xf numFmtId="0" fontId="43" fillId="16" borderId="1" xfId="0" applyFont="1" applyFill="1" applyBorder="1" applyAlignment="1" applyProtection="1">
      <alignment horizontal="center" vertical="center" wrapText="1"/>
      <protection locked="0"/>
    </xf>
    <xf numFmtId="0" fontId="48" fillId="0" borderId="6" xfId="2" applyFont="1" applyBorder="1" applyAlignment="1" applyProtection="1">
      <alignment horizontal="justify" vertical="top" wrapText="1"/>
      <protection locked="0"/>
    </xf>
    <xf numFmtId="0" fontId="48" fillId="0" borderId="16" xfId="2" applyFont="1" applyBorder="1" applyAlignment="1" applyProtection="1">
      <alignment horizontal="justify" vertical="top" wrapText="1"/>
      <protection locked="0"/>
    </xf>
    <xf numFmtId="0" fontId="43" fillId="0" borderId="1" xfId="0" applyFont="1" applyBorder="1" applyAlignment="1">
      <alignment horizontal="center" vertical="center" wrapText="1"/>
    </xf>
    <xf numFmtId="0" fontId="60" fillId="6" borderId="0" xfId="0" applyFont="1" applyFill="1" applyAlignment="1">
      <alignment horizontal="left"/>
    </xf>
    <xf numFmtId="0" fontId="51" fillId="6" borderId="68" xfId="0" applyFont="1" applyFill="1" applyBorder="1" applyAlignment="1">
      <alignment horizontal="center"/>
    </xf>
    <xf numFmtId="0" fontId="51" fillId="6" borderId="1" xfId="0" applyFont="1" applyFill="1" applyBorder="1" applyAlignment="1">
      <alignment horizontal="center"/>
    </xf>
    <xf numFmtId="0" fontId="51" fillId="6" borderId="6" xfId="0" applyFont="1" applyFill="1" applyBorder="1" applyAlignment="1">
      <alignment horizontal="center"/>
    </xf>
    <xf numFmtId="0" fontId="51" fillId="6" borderId="68" xfId="0" applyFont="1" applyFill="1" applyBorder="1" applyAlignment="1">
      <alignment horizontal="center" vertical="center"/>
    </xf>
    <xf numFmtId="0" fontId="51" fillId="6" borderId="1" xfId="0" applyFont="1" applyFill="1" applyBorder="1" applyAlignment="1">
      <alignment horizontal="center" vertical="center"/>
    </xf>
    <xf numFmtId="0" fontId="51" fillId="6" borderId="81" xfId="0" applyFont="1" applyFill="1" applyBorder="1" applyAlignment="1">
      <alignment horizontal="center" vertical="center"/>
    </xf>
    <xf numFmtId="0" fontId="51" fillId="6" borderId="0" xfId="0" applyFont="1" applyFill="1" applyAlignment="1">
      <alignment horizontal="center" vertical="center"/>
    </xf>
    <xf numFmtId="0" fontId="51" fillId="6" borderId="69" xfId="0" applyFont="1" applyFill="1" applyBorder="1" applyAlignment="1">
      <alignment horizontal="center"/>
    </xf>
    <xf numFmtId="0" fontId="51" fillId="6" borderId="70" xfId="0" applyFont="1" applyFill="1" applyBorder="1" applyAlignment="1">
      <alignment horizontal="center"/>
    </xf>
    <xf numFmtId="0" fontId="51" fillId="6" borderId="71" xfId="0" applyFont="1" applyFill="1" applyBorder="1" applyAlignment="1">
      <alignment horizontal="center"/>
    </xf>
    <xf numFmtId="0" fontId="51" fillId="6" borderId="69" xfId="0" applyFont="1" applyFill="1" applyBorder="1" applyAlignment="1">
      <alignment horizontal="center" vertical="center"/>
    </xf>
    <xf numFmtId="0" fontId="51" fillId="6" borderId="70" xfId="0" applyFont="1" applyFill="1" applyBorder="1" applyAlignment="1">
      <alignment horizontal="center" vertical="center"/>
    </xf>
    <xf numFmtId="0" fontId="51" fillId="6" borderId="82" xfId="0" applyFont="1" applyFill="1" applyBorder="1" applyAlignment="1">
      <alignment horizontal="center" vertical="center"/>
    </xf>
    <xf numFmtId="0" fontId="59" fillId="6" borderId="0" xfId="0" applyFont="1" applyFill="1" applyAlignment="1">
      <alignment horizontal="left"/>
    </xf>
    <xf numFmtId="0" fontId="57" fillId="6" borderId="58" xfId="0" applyFont="1" applyFill="1" applyBorder="1" applyAlignment="1">
      <alignment horizontal="center" vertical="center"/>
    </xf>
    <xf numFmtId="0" fontId="57" fillId="6" borderId="61" xfId="0" applyFont="1" applyFill="1" applyBorder="1" applyAlignment="1">
      <alignment horizontal="center" vertical="center"/>
    </xf>
    <xf numFmtId="0" fontId="57" fillId="6" borderId="80" xfId="0" applyFont="1" applyFill="1" applyBorder="1" applyAlignment="1">
      <alignment horizontal="center" vertical="center"/>
    </xf>
    <xf numFmtId="0" fontId="57" fillId="6" borderId="5" xfId="0" applyFont="1" applyFill="1" applyBorder="1" applyAlignment="1">
      <alignment horizontal="center" vertical="center"/>
    </xf>
    <xf numFmtId="0" fontId="57" fillId="6" borderId="8" xfId="0" applyFont="1" applyFill="1" applyBorder="1" applyAlignment="1">
      <alignment horizontal="center" vertical="center"/>
    </xf>
    <xf numFmtId="0" fontId="57" fillId="6" borderId="9" xfId="0" applyFont="1" applyFill="1" applyBorder="1" applyAlignment="1">
      <alignment horizontal="center" vertical="center"/>
    </xf>
    <xf numFmtId="0" fontId="57" fillId="6" borderId="72" xfId="0" applyFont="1" applyFill="1" applyBorder="1" applyAlignment="1">
      <alignment horizontal="center" vertical="center"/>
    </xf>
    <xf numFmtId="0" fontId="57" fillId="6" borderId="65" xfId="0" applyFont="1" applyFill="1" applyBorder="1" applyAlignment="1">
      <alignment horizontal="center" vertical="center"/>
    </xf>
    <xf numFmtId="0" fontId="57" fillId="6" borderId="84" xfId="0" applyFont="1" applyFill="1" applyBorder="1" applyAlignment="1">
      <alignment horizontal="center" vertical="center"/>
    </xf>
    <xf numFmtId="0" fontId="57" fillId="6" borderId="0" xfId="0" applyFont="1" applyFill="1" applyAlignment="1">
      <alignment horizontal="center" vertical="center"/>
    </xf>
    <xf numFmtId="0" fontId="50" fillId="6" borderId="68" xfId="0" applyFont="1" applyFill="1" applyBorder="1" applyAlignment="1">
      <alignment horizontal="center"/>
    </xf>
    <xf numFmtId="0" fontId="50" fillId="6" borderId="1" xfId="0" applyFont="1" applyFill="1" applyBorder="1" applyAlignment="1">
      <alignment horizontal="center"/>
    </xf>
    <xf numFmtId="0" fontId="50" fillId="6" borderId="6" xfId="0" applyFont="1" applyFill="1" applyBorder="1" applyAlignment="1">
      <alignment horizontal="center"/>
    </xf>
    <xf numFmtId="0" fontId="57" fillId="11" borderId="51" xfId="0" applyFont="1" applyFill="1" applyBorder="1" applyAlignment="1">
      <alignment horizontal="center" vertical="center"/>
    </xf>
    <xf numFmtId="0" fontId="57" fillId="11" borderId="52" xfId="0" applyFont="1" applyFill="1" applyBorder="1" applyAlignment="1">
      <alignment horizontal="center" vertical="center"/>
    </xf>
    <xf numFmtId="0" fontId="57" fillId="11" borderId="77" xfId="0" applyFont="1" applyFill="1" applyBorder="1" applyAlignment="1">
      <alignment horizontal="center" vertical="center"/>
    </xf>
    <xf numFmtId="0" fontId="57" fillId="6" borderId="67" xfId="0" applyFont="1" applyFill="1" applyBorder="1" applyAlignment="1">
      <alignment horizontal="left" vertical="center"/>
    </xf>
    <xf numFmtId="0" fontId="57" fillId="6" borderId="18" xfId="0" applyFont="1" applyFill="1" applyBorder="1" applyAlignment="1">
      <alignment horizontal="left" vertical="center"/>
    </xf>
    <xf numFmtId="0" fontId="57" fillId="6" borderId="85" xfId="0" applyFont="1" applyFill="1" applyBorder="1" applyAlignment="1">
      <alignment horizontal="left" vertical="center"/>
    </xf>
    <xf numFmtId="0" fontId="65" fillId="6" borderId="14" xfId="0" applyFont="1" applyFill="1" applyBorder="1" applyAlignment="1">
      <alignment horizontal="left" vertical="center" wrapText="1"/>
    </xf>
    <xf numFmtId="0" fontId="65" fillId="6" borderId="0" xfId="0" applyFont="1" applyFill="1" applyAlignment="1">
      <alignment horizontal="left" vertical="center" wrapText="1"/>
    </xf>
    <xf numFmtId="0" fontId="65" fillId="6" borderId="47" xfId="0" applyFont="1" applyFill="1" applyBorder="1" applyAlignment="1">
      <alignment horizontal="left" vertical="center" wrapText="1"/>
    </xf>
    <xf numFmtId="0" fontId="65" fillId="6" borderId="24" xfId="0" applyFont="1" applyFill="1" applyBorder="1" applyAlignment="1">
      <alignment horizontal="left" vertical="center" wrapText="1"/>
    </xf>
    <xf numFmtId="0" fontId="65" fillId="6" borderId="10" xfId="0" applyFont="1" applyFill="1" applyBorder="1" applyAlignment="1">
      <alignment horizontal="left" vertical="center" wrapText="1"/>
    </xf>
    <xf numFmtId="0" fontId="65" fillId="6" borderId="73" xfId="0" applyFont="1" applyFill="1" applyBorder="1" applyAlignment="1">
      <alignment horizontal="left" vertical="center" wrapText="1"/>
    </xf>
    <xf numFmtId="0" fontId="64" fillId="6" borderId="67" xfId="0" applyFont="1" applyFill="1" applyBorder="1" applyAlignment="1">
      <alignment horizontal="left"/>
    </xf>
    <xf numFmtId="0" fontId="64" fillId="6" borderId="18" xfId="0" applyFont="1" applyFill="1" applyBorder="1" applyAlignment="1">
      <alignment horizontal="left"/>
    </xf>
    <xf numFmtId="0" fontId="64" fillId="6" borderId="85" xfId="0" applyFont="1" applyFill="1" applyBorder="1" applyAlignment="1">
      <alignment horizontal="left"/>
    </xf>
    <xf numFmtId="0" fontId="51" fillId="6" borderId="1" xfId="0" applyFont="1" applyFill="1" applyBorder="1" applyAlignment="1">
      <alignment horizontal="center" vertical="center" wrapText="1"/>
    </xf>
    <xf numFmtId="0" fontId="51" fillId="6" borderId="81" xfId="0" applyFont="1" applyFill="1" applyBorder="1" applyAlignment="1">
      <alignment horizontal="center" vertical="center" wrapText="1"/>
    </xf>
    <xf numFmtId="0" fontId="64" fillId="6" borderId="59" xfId="0" applyFont="1" applyFill="1" applyBorder="1" applyAlignment="1">
      <alignment horizontal="left" vertical="center"/>
    </xf>
    <xf numFmtId="0" fontId="64" fillId="6" borderId="63" xfId="0" applyFont="1" applyFill="1" applyBorder="1" applyAlignment="1">
      <alignment horizontal="left" vertical="center"/>
    </xf>
    <xf numFmtId="0" fontId="64" fillId="6" borderId="83" xfId="0" applyFont="1" applyFill="1" applyBorder="1" applyAlignment="1">
      <alignment horizontal="left" vertical="center"/>
    </xf>
    <xf numFmtId="0" fontId="50" fillId="6" borderId="48" xfId="0" applyFont="1" applyFill="1" applyBorder="1" applyAlignment="1">
      <alignment horizontal="center" vertical="center"/>
    </xf>
    <xf numFmtId="0" fontId="50" fillId="6" borderId="49" xfId="0" applyFont="1" applyFill="1" applyBorder="1" applyAlignment="1">
      <alignment horizontal="center" vertical="center"/>
    </xf>
    <xf numFmtId="0" fontId="50" fillId="6" borderId="50" xfId="0" applyFont="1" applyFill="1" applyBorder="1" applyAlignment="1">
      <alignment horizontal="center" vertical="center"/>
    </xf>
    <xf numFmtId="0" fontId="50" fillId="6" borderId="0" xfId="0" applyFont="1" applyFill="1" applyAlignment="1">
      <alignment horizontal="center"/>
    </xf>
    <xf numFmtId="12" fontId="50" fillId="6" borderId="1" xfId="1" applyNumberFormat="1" applyFont="1" applyFill="1" applyBorder="1" applyAlignment="1">
      <alignment horizontal="center" vertical="center" wrapText="1"/>
    </xf>
    <xf numFmtId="9" fontId="50" fillId="6" borderId="1" xfId="1" applyFont="1" applyFill="1" applyBorder="1" applyAlignment="1">
      <alignment horizontal="center" vertical="center" wrapText="1"/>
    </xf>
    <xf numFmtId="0" fontId="70" fillId="6" borderId="8" xfId="0" applyFont="1" applyFill="1" applyBorder="1" applyAlignment="1">
      <alignment horizontal="left" vertical="top" wrapText="1"/>
    </xf>
    <xf numFmtId="0" fontId="50" fillId="6" borderId="1" xfId="0" applyFont="1" applyFill="1" applyBorder="1" applyAlignment="1">
      <alignment horizontal="center" vertical="center" wrapText="1"/>
    </xf>
    <xf numFmtId="0" fontId="50" fillId="6" borderId="81" xfId="0" applyFont="1" applyFill="1" applyBorder="1" applyAlignment="1">
      <alignment horizontal="center" vertical="center" wrapText="1"/>
    </xf>
    <xf numFmtId="0" fontId="51" fillId="6" borderId="7" xfId="0" applyFont="1" applyFill="1" applyBorder="1" applyAlignment="1">
      <alignment horizontal="center" vertical="center"/>
    </xf>
    <xf numFmtId="0" fontId="51" fillId="6" borderId="45" xfId="0" applyFont="1" applyFill="1" applyBorder="1" applyAlignment="1">
      <alignment horizontal="center" vertical="center"/>
    </xf>
    <xf numFmtId="0" fontId="51" fillId="6" borderId="46" xfId="0" applyFont="1" applyFill="1" applyBorder="1" applyAlignment="1">
      <alignment horizontal="center" vertical="center"/>
    </xf>
    <xf numFmtId="0" fontId="51" fillId="6" borderId="62" xfId="0" applyFont="1" applyFill="1" applyBorder="1" applyAlignment="1">
      <alignment horizontal="center" vertical="center" wrapText="1"/>
    </xf>
    <xf numFmtId="0" fontId="51" fillId="6" borderId="63" xfId="0" applyFont="1" applyFill="1" applyBorder="1" applyAlignment="1">
      <alignment horizontal="center" vertical="center" wrapText="1"/>
    </xf>
    <xf numFmtId="0" fontId="51" fillId="6" borderId="60" xfId="0" applyFont="1" applyFill="1" applyBorder="1" applyAlignment="1">
      <alignment horizontal="center" vertical="center" wrapText="1"/>
    </xf>
    <xf numFmtId="0" fontId="51" fillId="6" borderId="83" xfId="0" applyFont="1" applyFill="1" applyBorder="1" applyAlignment="1">
      <alignment horizontal="center" vertical="center" wrapText="1"/>
    </xf>
    <xf numFmtId="0" fontId="50" fillId="6" borderId="65" xfId="0" applyFont="1" applyFill="1" applyBorder="1" applyAlignment="1">
      <alignment horizontal="center" vertical="center" wrapText="1"/>
    </xf>
    <xf numFmtId="0" fontId="63" fillId="6" borderId="56" xfId="0" applyFont="1" applyFill="1" applyBorder="1" applyAlignment="1">
      <alignment horizontal="left" vertical="top" wrapText="1"/>
    </xf>
    <xf numFmtId="0" fontId="63" fillId="6" borderId="52" xfId="0" applyFont="1" applyFill="1" applyBorder="1" applyAlignment="1">
      <alignment horizontal="left" vertical="top" wrapText="1"/>
    </xf>
    <xf numFmtId="0" fontId="63" fillId="6" borderId="74" xfId="0" applyFont="1" applyFill="1" applyBorder="1" applyAlignment="1">
      <alignment horizontal="left" vertical="top" wrapText="1"/>
    </xf>
    <xf numFmtId="0" fontId="50" fillId="6" borderId="84" xfId="0" applyFont="1" applyFill="1" applyBorder="1" applyAlignment="1">
      <alignment horizontal="center" vertical="center" wrapText="1"/>
    </xf>
    <xf numFmtId="0" fontId="51" fillId="6" borderId="68" xfId="0" applyFont="1" applyFill="1" applyBorder="1" applyAlignment="1">
      <alignment horizontal="left"/>
    </xf>
    <xf numFmtId="0" fontId="51" fillId="6" borderId="1" xfId="0" applyFont="1" applyFill="1" applyBorder="1" applyAlignment="1">
      <alignment horizontal="left"/>
    </xf>
    <xf numFmtId="0" fontId="50" fillId="6" borderId="81" xfId="0" applyFont="1" applyFill="1" applyBorder="1" applyAlignment="1">
      <alignment horizontal="center"/>
    </xf>
    <xf numFmtId="0" fontId="51" fillId="6" borderId="69" xfId="0" applyFont="1" applyFill="1" applyBorder="1" applyAlignment="1">
      <alignment horizontal="left"/>
    </xf>
    <xf numFmtId="0" fontId="51" fillId="6" borderId="70" xfId="0" applyFont="1" applyFill="1" applyBorder="1" applyAlignment="1">
      <alignment horizontal="left"/>
    </xf>
    <xf numFmtId="0" fontId="50" fillId="6" borderId="70" xfId="0" applyFont="1" applyFill="1" applyBorder="1" applyAlignment="1">
      <alignment horizontal="center"/>
    </xf>
    <xf numFmtId="0" fontId="50" fillId="6" borderId="82" xfId="0" applyFont="1" applyFill="1" applyBorder="1" applyAlignment="1">
      <alignment horizontal="center"/>
    </xf>
    <xf numFmtId="0" fontId="50" fillId="6" borderId="1" xfId="0" applyFont="1" applyFill="1" applyBorder="1" applyAlignment="1">
      <alignment horizontal="left" wrapText="1"/>
    </xf>
    <xf numFmtId="0" fontId="51" fillId="0" borderId="67" xfId="0" applyFont="1" applyBorder="1" applyAlignment="1">
      <alignment horizontal="left" vertical="center" wrapText="1"/>
    </xf>
    <xf numFmtId="0" fontId="51" fillId="0" borderId="15" xfId="0" applyFont="1" applyBorder="1" applyAlignment="1">
      <alignment horizontal="left" vertical="center" wrapText="1"/>
    </xf>
    <xf numFmtId="0" fontId="51" fillId="0" borderId="24" xfId="0" applyFont="1" applyBorder="1" applyAlignment="1">
      <alignment horizontal="left" vertical="center" wrapText="1"/>
    </xf>
    <xf numFmtId="0" fontId="51" fillId="0" borderId="13" xfId="0" applyFont="1" applyBorder="1" applyAlignment="1">
      <alignment horizontal="left" vertical="center" wrapText="1"/>
    </xf>
    <xf numFmtId="0" fontId="50" fillId="0" borderId="2" xfId="0" applyFont="1" applyBorder="1" applyAlignment="1">
      <alignment horizontal="center" vertical="center"/>
    </xf>
    <xf numFmtId="0" fontId="50" fillId="0" borderId="8" xfId="0" applyFont="1" applyBorder="1" applyAlignment="1">
      <alignment horizontal="center" vertical="center"/>
    </xf>
    <xf numFmtId="0" fontId="52" fillId="0" borderId="1" xfId="0" applyFont="1" applyBorder="1" applyAlignment="1">
      <alignment horizontal="left" vertical="top" wrapText="1"/>
    </xf>
    <xf numFmtId="0" fontId="53" fillId="0" borderId="1" xfId="0" applyFont="1" applyBorder="1" applyAlignment="1">
      <alignment horizontal="center" vertical="center" wrapText="1"/>
    </xf>
    <xf numFmtId="0" fontId="52" fillId="0" borderId="62" xfId="0" applyFont="1" applyBorder="1" applyAlignment="1">
      <alignment horizontal="justify" vertical="center" wrapText="1"/>
    </xf>
    <xf numFmtId="0" fontId="52" fillId="0" borderId="63" xfId="0" applyFont="1" applyBorder="1" applyAlignment="1">
      <alignment horizontal="justify" vertical="center" wrapText="1"/>
    </xf>
    <xf numFmtId="0" fontId="52" fillId="0" borderId="60" xfId="0" applyFont="1" applyBorder="1" applyAlignment="1">
      <alignment horizontal="justify" vertical="center" wrapText="1"/>
    </xf>
    <xf numFmtId="0" fontId="52" fillId="0" borderId="1" xfId="0" applyFont="1" applyBorder="1" applyAlignment="1">
      <alignment horizontal="left" vertical="center" wrapText="1"/>
    </xf>
    <xf numFmtId="0" fontId="52" fillId="0" borderId="81" xfId="0" applyFont="1" applyBorder="1" applyAlignment="1">
      <alignment horizontal="left" vertical="center" wrapText="1"/>
    </xf>
    <xf numFmtId="0" fontId="51" fillId="0" borderId="7" xfId="0" applyFont="1" applyBorder="1" applyAlignment="1">
      <alignment horizontal="left" vertical="center" wrapText="1"/>
    </xf>
    <xf numFmtId="0" fontId="51" fillId="0" borderId="66" xfId="0" applyFont="1" applyBorder="1" applyAlignment="1">
      <alignment horizontal="left" vertical="center" wrapText="1"/>
    </xf>
    <xf numFmtId="0" fontId="50" fillId="0" borderId="64" xfId="0" applyFont="1" applyBorder="1" applyAlignment="1">
      <alignment horizontal="center" vertical="center"/>
    </xf>
    <xf numFmtId="0" fontId="52" fillId="0" borderId="65" xfId="0" applyFont="1" applyBorder="1" applyAlignment="1">
      <alignment horizontal="justify" vertical="top" wrapText="1"/>
    </xf>
    <xf numFmtId="0" fontId="52" fillId="0" borderId="65" xfId="0" applyFont="1" applyBorder="1" applyAlignment="1">
      <alignment horizontal="justify" vertical="center" wrapText="1"/>
    </xf>
    <xf numFmtId="0" fontId="52" fillId="0" borderId="1" xfId="0" applyFont="1" applyBorder="1" applyAlignment="1">
      <alignment horizontal="justify" vertical="center" wrapText="1"/>
    </xf>
    <xf numFmtId="0" fontId="52" fillId="0" borderId="81" xfId="0" applyFont="1" applyBorder="1" applyAlignment="1">
      <alignment horizontal="justify" vertical="center" wrapText="1"/>
    </xf>
    <xf numFmtId="0" fontId="52" fillId="0" borderId="1" xfId="0" applyFont="1" applyBorder="1" applyAlignment="1">
      <alignment horizontal="left" wrapText="1"/>
    </xf>
    <xf numFmtId="0" fontId="51" fillId="6" borderId="51" xfId="0" applyFont="1" applyFill="1" applyBorder="1" applyAlignment="1">
      <alignment horizontal="left" vertical="center"/>
    </xf>
    <xf numFmtId="0" fontId="51" fillId="6" borderId="52" xfId="0" applyFont="1" applyFill="1" applyBorder="1" applyAlignment="1">
      <alignment horizontal="left" vertical="center"/>
    </xf>
    <xf numFmtId="0" fontId="51" fillId="6" borderId="77" xfId="0" applyFont="1" applyFill="1" applyBorder="1" applyAlignment="1">
      <alignment horizontal="left" vertical="center"/>
    </xf>
    <xf numFmtId="0" fontId="50" fillId="6" borderId="54" xfId="0" applyFont="1" applyFill="1" applyBorder="1" applyAlignment="1">
      <alignment horizontal="left" vertical="center" wrapText="1"/>
    </xf>
    <xf numFmtId="0" fontId="50" fillId="6" borderId="55" xfId="0" applyFont="1" applyFill="1" applyBorder="1" applyAlignment="1">
      <alignment horizontal="left" vertical="center" wrapText="1"/>
    </xf>
    <xf numFmtId="0" fontId="50" fillId="6" borderId="79" xfId="0" applyFont="1" applyFill="1" applyBorder="1" applyAlignment="1">
      <alignment horizontal="left" vertical="center" wrapText="1"/>
    </xf>
    <xf numFmtId="0" fontId="61" fillId="6" borderId="7" xfId="0" applyFont="1" applyFill="1" applyBorder="1" applyAlignment="1">
      <alignment horizontal="center" vertical="center"/>
    </xf>
    <xf numFmtId="0" fontId="61" fillId="6" borderId="45" xfId="0" applyFont="1" applyFill="1" applyBorder="1" applyAlignment="1">
      <alignment horizontal="center" vertical="center"/>
    </xf>
    <xf numFmtId="0" fontId="61" fillId="6" borderId="46" xfId="0" applyFont="1" applyFill="1" applyBorder="1" applyAlignment="1">
      <alignment horizontal="center" vertical="center"/>
    </xf>
    <xf numFmtId="0" fontId="51" fillId="6" borderId="58" xfId="0" applyFont="1" applyFill="1" applyBorder="1" applyAlignment="1">
      <alignment horizontal="center" vertical="center"/>
    </xf>
    <xf numFmtId="0" fontId="51" fillId="6" borderId="61" xfId="0" applyFont="1" applyFill="1" applyBorder="1" applyAlignment="1">
      <alignment horizontal="center" vertical="center"/>
    </xf>
    <xf numFmtId="0" fontId="51" fillId="6" borderId="61" xfId="0" applyFont="1" applyFill="1" applyBorder="1" applyAlignment="1">
      <alignment horizontal="center" vertical="center" wrapText="1"/>
    </xf>
    <xf numFmtId="0" fontId="51" fillId="6" borderId="80" xfId="0" applyFont="1" applyFill="1" applyBorder="1" applyAlignment="1">
      <alignment horizontal="center" vertical="center"/>
    </xf>
    <xf numFmtId="0" fontId="51" fillId="6" borderId="48" xfId="0" applyFont="1" applyFill="1" applyBorder="1" applyAlignment="1">
      <alignment horizontal="left" vertical="center"/>
    </xf>
    <xf numFmtId="0" fontId="51" fillId="6" borderId="76" xfId="0" applyFont="1" applyFill="1" applyBorder="1" applyAlignment="1">
      <alignment horizontal="left" vertical="center"/>
    </xf>
    <xf numFmtId="0" fontId="51" fillId="6" borderId="57" xfId="0" applyFont="1" applyFill="1" applyBorder="1" applyAlignment="1">
      <alignment horizontal="left" vertical="center"/>
    </xf>
    <xf numFmtId="0" fontId="51" fillId="6" borderId="49" xfId="0" applyFont="1" applyFill="1" applyBorder="1" applyAlignment="1">
      <alignment horizontal="left" vertical="center"/>
    </xf>
    <xf numFmtId="0" fontId="50" fillId="6" borderId="54" xfId="0" applyFont="1" applyFill="1" applyBorder="1" applyAlignment="1">
      <alignment horizontal="left" vertical="center"/>
    </xf>
    <xf numFmtId="0" fontId="50" fillId="6" borderId="55" xfId="0" applyFont="1" applyFill="1" applyBorder="1" applyAlignment="1">
      <alignment horizontal="left" vertical="center"/>
    </xf>
    <xf numFmtId="0" fontId="50" fillId="6" borderId="79" xfId="0" applyFont="1" applyFill="1" applyBorder="1" applyAlignment="1">
      <alignment horizontal="left" vertical="center"/>
    </xf>
    <xf numFmtId="0" fontId="51" fillId="6" borderId="51" xfId="2" applyFont="1" applyFill="1" applyBorder="1" applyAlignment="1">
      <alignment horizontal="center" vertical="center"/>
    </xf>
    <xf numFmtId="0" fontId="51" fillId="6" borderId="52" xfId="2" applyFont="1" applyFill="1" applyBorder="1" applyAlignment="1">
      <alignment horizontal="center" vertical="center"/>
    </xf>
    <xf numFmtId="0" fontId="51" fillId="6" borderId="77" xfId="2" applyFont="1" applyFill="1" applyBorder="1" applyAlignment="1">
      <alignment horizontal="center" vertical="center"/>
    </xf>
    <xf numFmtId="0" fontId="51" fillId="6" borderId="23" xfId="2" applyFont="1" applyFill="1" applyBorder="1" applyAlignment="1">
      <alignment horizontal="left" vertical="center"/>
    </xf>
    <xf numFmtId="0" fontId="51" fillId="6" borderId="19" xfId="2" applyFont="1" applyFill="1" applyBorder="1" applyAlignment="1">
      <alignment horizontal="left" vertical="center"/>
    </xf>
    <xf numFmtId="0" fontId="51" fillId="6" borderId="75" xfId="2" applyFont="1" applyFill="1" applyBorder="1" applyAlignment="1">
      <alignment horizontal="left" vertical="center"/>
    </xf>
    <xf numFmtId="0" fontId="51" fillId="6" borderId="53" xfId="2" applyFont="1" applyFill="1" applyBorder="1" applyAlignment="1">
      <alignment horizontal="left" vertical="center"/>
    </xf>
    <xf numFmtId="0" fontId="51" fillId="6" borderId="78" xfId="2" applyFont="1" applyFill="1" applyBorder="1" applyAlignment="1">
      <alignment horizontal="left" vertical="center"/>
    </xf>
    <xf numFmtId="0" fontId="51" fillId="6" borderId="54" xfId="0" applyFont="1" applyFill="1" applyBorder="1" applyAlignment="1">
      <alignment horizontal="left" vertical="center"/>
    </xf>
    <xf numFmtId="0" fontId="51" fillId="6" borderId="55" xfId="0" applyFont="1" applyFill="1" applyBorder="1" applyAlignment="1">
      <alignment horizontal="left" vertical="center"/>
    </xf>
    <xf numFmtId="0" fontId="51" fillId="6" borderId="79" xfId="0" applyFont="1" applyFill="1" applyBorder="1" applyAlignment="1">
      <alignment horizontal="left" vertical="center"/>
    </xf>
    <xf numFmtId="0" fontId="51" fillId="6" borderId="74" xfId="0" applyFont="1" applyFill="1" applyBorder="1" applyAlignment="1">
      <alignment horizontal="left" vertical="center"/>
    </xf>
    <xf numFmtId="0" fontId="50" fillId="6" borderId="52" xfId="0" applyFont="1" applyFill="1" applyBorder="1" applyAlignment="1">
      <alignment horizontal="center" vertical="center"/>
    </xf>
    <xf numFmtId="0" fontId="51" fillId="6" borderId="56" xfId="0" applyFont="1" applyFill="1" applyBorder="1" applyAlignment="1">
      <alignment horizontal="left" vertical="center"/>
    </xf>
    <xf numFmtId="0" fontId="50" fillId="6" borderId="77" xfId="0" applyFont="1" applyFill="1" applyBorder="1" applyAlignment="1">
      <alignment horizontal="center" vertical="center"/>
    </xf>
  </cellXfs>
  <cellStyles count="6">
    <cellStyle name="Hipervínculo" xfId="5" builtinId="8"/>
    <cellStyle name="Millares" xfId="4" builtinId="3"/>
    <cellStyle name="Normal" xfId="0" builtinId="0"/>
    <cellStyle name="Normal 2" xfId="2"/>
    <cellStyle name="Normal 2 3" xfId="3"/>
    <cellStyle name="Porcentaje" xfId="1" builtinId="5"/>
  </cellStyles>
  <dxfs count="190">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6722C946-A013-4576-8D41-9B8FB29036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86C7CAD9-B082-43E6-BF18-DB811882A448}"/>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571501</xdr:colOff>
      <xdr:row>5</xdr:row>
      <xdr:rowOff>87118</xdr:rowOff>
    </xdr:to>
    <xdr:pic>
      <xdr:nvPicPr>
        <xdr:cNvPr id="2" name="Imagen 1">
          <a:extLst>
            <a:ext uri="{FF2B5EF4-FFF2-40B4-BE49-F238E27FC236}">
              <a16:creationId xmlns:a16="http://schemas.microsoft.com/office/drawing/2014/main" id="{BC81C109-1126-4E1E-8C90-2238AB164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30282"/>
          <a:ext cx="792816" cy="790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Downloads/9.15._GJUR-MR-V2_20211400049193%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moreno/Downloads/Mapa_de_Riesgos_Proceso_CODI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Hoja1"/>
      <sheetName val="OPCIONES DE MANEJO DEL RIESGO"/>
      <sheetName val="MAPA DE CALOR"/>
      <sheetName val="MAPA DE RIESGOS PROCESOS (2)"/>
    </sheetNames>
    <sheetDataSet>
      <sheetData sheetId="0">
        <row r="4">
          <cell r="B4" t="str">
            <v>Direccionamiento estratégico e innovación</v>
          </cell>
          <cell r="E4" t="str">
            <v>Daño_fisico</v>
          </cell>
          <cell r="G4" t="str">
            <v>Rara vez</v>
          </cell>
          <cell r="K4" t="str">
            <v>Aceptar el riesgo</v>
          </cell>
        </row>
        <row r="5">
          <cell r="B5" t="str">
            <v>Atención a partes interesadas y comunicaciones </v>
          </cell>
          <cell r="E5" t="str">
            <v>Eventos_naturales</v>
          </cell>
          <cell r="G5" t="str">
            <v>Improbable</v>
          </cell>
          <cell r="K5" t="str">
            <v>Reducir el riesgo</v>
          </cell>
        </row>
        <row r="6">
          <cell r="B6" t="str">
            <v>Estrategia y gobierno de TI </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C4" t="str">
            <v>Gestion</v>
          </cell>
        </row>
        <row r="5">
          <cell r="C5" t="str">
            <v>Corrupcion</v>
          </cell>
        </row>
        <row r="6">
          <cell r="C6" t="str">
            <v>Seguridad_de_la_informacion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341" t="s">
        <v>0</v>
      </c>
      <c r="D2" s="320" t="s">
        <v>1</v>
      </c>
      <c r="E2" s="321"/>
      <c r="F2" s="321"/>
      <c r="G2" s="321"/>
      <c r="H2" s="321"/>
      <c r="I2" s="321"/>
      <c r="J2" s="321"/>
      <c r="K2" s="321"/>
      <c r="L2" s="321"/>
      <c r="M2" s="321"/>
      <c r="N2" s="321"/>
      <c r="O2" s="321"/>
      <c r="P2" s="321"/>
      <c r="Q2" s="321"/>
      <c r="R2" s="321"/>
      <c r="S2" s="321"/>
      <c r="T2" s="321"/>
      <c r="U2" s="321"/>
      <c r="V2" s="322"/>
    </row>
    <row r="3" spans="3:22" ht="15" customHeight="1" x14ac:dyDescent="0.25">
      <c r="C3" s="342"/>
      <c r="D3" s="350" t="s">
        <v>2</v>
      </c>
      <c r="E3" s="351"/>
      <c r="F3" s="351"/>
      <c r="G3" s="351"/>
      <c r="H3" s="351"/>
      <c r="I3" s="351"/>
      <c r="J3" s="351"/>
      <c r="K3" s="352"/>
      <c r="L3" s="344" t="s">
        <v>3</v>
      </c>
      <c r="M3" s="345"/>
      <c r="N3" s="345"/>
      <c r="O3" s="345"/>
      <c r="P3" s="345"/>
      <c r="Q3" s="345"/>
      <c r="R3" s="345"/>
      <c r="S3" s="345"/>
      <c r="T3" s="346"/>
      <c r="U3" s="329" t="s">
        <v>4</v>
      </c>
      <c r="V3" s="330"/>
    </row>
    <row r="4" spans="3:22" ht="30" customHeight="1" x14ac:dyDescent="0.25">
      <c r="C4" s="342"/>
      <c r="D4" s="338" t="s">
        <v>5</v>
      </c>
      <c r="E4" s="335" t="s">
        <v>6</v>
      </c>
      <c r="F4" s="323" t="s">
        <v>7</v>
      </c>
      <c r="G4" s="324"/>
      <c r="H4" s="324"/>
      <c r="I4" s="325"/>
      <c r="J4" s="335" t="s">
        <v>8</v>
      </c>
      <c r="K4" s="335" t="s">
        <v>9</v>
      </c>
      <c r="L4" s="347" t="s">
        <v>10</v>
      </c>
      <c r="M4" s="347" t="s">
        <v>11</v>
      </c>
      <c r="N4" s="347" t="s">
        <v>12</v>
      </c>
      <c r="O4" s="353" t="s">
        <v>13</v>
      </c>
      <c r="P4" s="354"/>
      <c r="Q4" s="347" t="s">
        <v>12</v>
      </c>
      <c r="R4" s="355" t="s">
        <v>14</v>
      </c>
      <c r="S4" s="356"/>
      <c r="T4" s="347" t="s">
        <v>12</v>
      </c>
      <c r="U4" s="331"/>
      <c r="V4" s="332"/>
    </row>
    <row r="5" spans="3:22" ht="15" customHeight="1" x14ac:dyDescent="0.25">
      <c r="C5" s="342"/>
      <c r="D5" s="339"/>
      <c r="E5" s="336"/>
      <c r="F5" s="326"/>
      <c r="G5" s="327"/>
      <c r="H5" s="327"/>
      <c r="I5" s="328"/>
      <c r="J5" s="336"/>
      <c r="K5" s="336"/>
      <c r="L5" s="348"/>
      <c r="M5" s="348"/>
      <c r="N5" s="348"/>
      <c r="O5" s="353" t="s">
        <v>15</v>
      </c>
      <c r="P5" s="354"/>
      <c r="Q5" s="348"/>
      <c r="R5" s="357"/>
      <c r="S5" s="358"/>
      <c r="T5" s="348"/>
      <c r="U5" s="333"/>
      <c r="V5" s="334"/>
    </row>
    <row r="6" spans="3:22" ht="25.5" x14ac:dyDescent="0.25">
      <c r="C6" s="343"/>
      <c r="D6" s="340"/>
      <c r="E6" s="337"/>
      <c r="F6" s="4" t="s">
        <v>16</v>
      </c>
      <c r="G6" s="4" t="s">
        <v>17</v>
      </c>
      <c r="H6" s="4" t="s">
        <v>18</v>
      </c>
      <c r="I6" s="4" t="s">
        <v>19</v>
      </c>
      <c r="J6" s="337"/>
      <c r="K6" s="337"/>
      <c r="L6" s="349"/>
      <c r="M6" s="349"/>
      <c r="N6" s="349"/>
      <c r="O6" s="39" t="s">
        <v>20</v>
      </c>
      <c r="P6" s="39" t="s">
        <v>21</v>
      </c>
      <c r="Q6" s="349"/>
      <c r="R6" s="39" t="s">
        <v>22</v>
      </c>
      <c r="S6" s="39" t="s">
        <v>23</v>
      </c>
      <c r="T6" s="349"/>
      <c r="U6" s="6" t="s">
        <v>20</v>
      </c>
      <c r="V6" s="6" t="s">
        <v>21</v>
      </c>
    </row>
    <row r="7" spans="3:22" s="7" customFormat="1" ht="15" customHeight="1" x14ac:dyDescent="0.25">
      <c r="C7" s="9">
        <v>1</v>
      </c>
      <c r="D7" s="10" t="s">
        <v>24</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25</v>
      </c>
      <c r="V7" s="8"/>
    </row>
    <row r="8" spans="3:22" ht="15" customHeight="1" x14ac:dyDescent="0.25">
      <c r="C8" s="2">
        <v>2</v>
      </c>
      <c r="D8" s="10" t="s">
        <v>26</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25</v>
      </c>
      <c r="V8" s="8"/>
    </row>
    <row r="9" spans="3:22" x14ac:dyDescent="0.25">
      <c r="C9" s="2">
        <v>3</v>
      </c>
      <c r="D9" s="10" t="s">
        <v>27</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28</v>
      </c>
    </row>
    <row r="10" spans="3:22" x14ac:dyDescent="0.25">
      <c r="C10" s="2">
        <v>4</v>
      </c>
      <c r="D10" s="10" t="s">
        <v>29</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25</v>
      </c>
      <c r="V10" s="8"/>
    </row>
    <row r="11" spans="3:22" x14ac:dyDescent="0.25">
      <c r="C11" s="2">
        <v>5</v>
      </c>
      <c r="D11" s="10" t="s">
        <v>30</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28</v>
      </c>
    </row>
    <row r="12" spans="3:22" x14ac:dyDescent="0.25">
      <c r="C12" s="2">
        <v>6</v>
      </c>
      <c r="D12" s="20" t="s">
        <v>31</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28</v>
      </c>
    </row>
    <row r="13" spans="3:22" x14ac:dyDescent="0.25">
      <c r="C13" s="2">
        <v>7</v>
      </c>
      <c r="D13" s="10" t="s">
        <v>32</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25</v>
      </c>
      <c r="V13" s="8"/>
    </row>
    <row r="14" spans="3:22" x14ac:dyDescent="0.25">
      <c r="C14" s="2">
        <v>8</v>
      </c>
      <c r="D14" s="10" t="s">
        <v>33</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25</v>
      </c>
      <c r="V14" s="8"/>
    </row>
    <row r="15" spans="3:22" x14ac:dyDescent="0.25">
      <c r="C15" s="2">
        <v>9</v>
      </c>
      <c r="D15" s="10" t="s">
        <v>34</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25</v>
      </c>
      <c r="V15" s="8"/>
    </row>
    <row r="16" spans="3:22" x14ac:dyDescent="0.25">
      <c r="C16" s="2">
        <v>10</v>
      </c>
      <c r="D16" s="10" t="s">
        <v>35</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28</v>
      </c>
    </row>
    <row r="17" spans="3:22" s="7" customFormat="1" x14ac:dyDescent="0.25">
      <c r="C17" s="9">
        <v>11</v>
      </c>
      <c r="D17" s="10" t="s">
        <v>36</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28</v>
      </c>
    </row>
    <row r="18" spans="3:22" x14ac:dyDescent="0.25">
      <c r="C18" s="2">
        <v>12</v>
      </c>
      <c r="D18" s="10" t="s">
        <v>37</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25</v>
      </c>
      <c r="V18" s="8"/>
    </row>
    <row r="19" spans="3:22" x14ac:dyDescent="0.25">
      <c r="C19" s="2">
        <v>13</v>
      </c>
      <c r="D19" s="10" t="s">
        <v>38</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28</v>
      </c>
    </row>
    <row r="20" spans="3:22" x14ac:dyDescent="0.25">
      <c r="C20" s="2">
        <v>14</v>
      </c>
      <c r="D20" s="21" t="s">
        <v>39</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28</v>
      </c>
    </row>
    <row r="21" spans="3:22" x14ac:dyDescent="0.25">
      <c r="C21" s="2">
        <v>15</v>
      </c>
      <c r="D21" s="10" t="s">
        <v>40</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25</v>
      </c>
      <c r="V21" s="8"/>
    </row>
    <row r="22" spans="3:22" ht="15.75" thickBot="1" x14ac:dyDescent="0.3">
      <c r="C22" s="3">
        <v>16</v>
      </c>
      <c r="D22" s="22" t="s">
        <v>41</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25</v>
      </c>
      <c r="V22" s="23"/>
    </row>
    <row r="23" spans="3:22" s="34" customFormat="1" ht="25.5" customHeight="1" x14ac:dyDescent="0.25">
      <c r="C23" s="28"/>
      <c r="D23" s="29" t="s">
        <v>42</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319"/>
      <c r="E24" s="319"/>
      <c r="F24" s="319"/>
      <c r="G24" s="319"/>
      <c r="H24" s="319"/>
      <c r="I24" s="319"/>
      <c r="J24" s="319"/>
      <c r="K24" s="319"/>
      <c r="L24" s="319"/>
      <c r="M24" s="319"/>
      <c r="N24" s="319"/>
      <c r="O24" s="319"/>
      <c r="P24" s="319"/>
      <c r="Q24" s="319"/>
      <c r="R24" s="319"/>
      <c r="S24" s="319"/>
      <c r="T24" s="319"/>
      <c r="U24" s="319"/>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BreakPreview" topLeftCell="A3" zoomScale="80" zoomScaleNormal="100" zoomScaleSheetLayoutView="80" workbookViewId="0">
      <selection activeCell="F5" sqref="F5"/>
    </sheetView>
  </sheetViews>
  <sheetFormatPr baseColWidth="10" defaultColWidth="11.42578125" defaultRowHeight="15" x14ac:dyDescent="0.2"/>
  <cols>
    <col min="1" max="1" width="16.85546875" style="114" customWidth="1"/>
    <col min="2" max="2" width="22.140625" style="114" customWidth="1"/>
    <col min="3" max="3" width="51.28515625" style="114" customWidth="1"/>
    <col min="4" max="4" width="57.42578125" style="114" customWidth="1"/>
    <col min="5" max="5" width="41.140625" style="114" customWidth="1"/>
    <col min="6" max="6" width="42.5703125" style="114" customWidth="1"/>
    <col min="7" max="16384" width="11.42578125" style="114"/>
  </cols>
  <sheetData>
    <row r="1" spans="1:6" ht="45.75" x14ac:dyDescent="0.2">
      <c r="A1" s="100" t="s">
        <v>63</v>
      </c>
      <c r="B1" s="72" t="s">
        <v>66</v>
      </c>
      <c r="C1" s="72" t="s">
        <v>67</v>
      </c>
      <c r="D1" s="135" t="s">
        <v>153</v>
      </c>
      <c r="E1" s="140" t="s">
        <v>154</v>
      </c>
      <c r="F1" s="72" t="s">
        <v>155</v>
      </c>
    </row>
    <row r="2" spans="1:6" ht="269.25" customHeight="1" x14ac:dyDescent="0.2">
      <c r="A2" s="115" t="s">
        <v>70</v>
      </c>
      <c r="B2" s="116" t="s">
        <v>71</v>
      </c>
      <c r="C2" s="116" t="s">
        <v>156</v>
      </c>
      <c r="D2" s="116" t="s">
        <v>157</v>
      </c>
      <c r="E2" s="117" t="s">
        <v>158</v>
      </c>
      <c r="F2" s="101" t="s">
        <v>159</v>
      </c>
    </row>
    <row r="3" spans="1:6" ht="150" x14ac:dyDescent="0.2">
      <c r="A3" s="116" t="s">
        <v>75</v>
      </c>
      <c r="B3" s="118" t="s">
        <v>160</v>
      </c>
      <c r="C3" s="116" t="s">
        <v>161</v>
      </c>
      <c r="D3" s="116" t="s">
        <v>162</v>
      </c>
      <c r="E3" s="117" t="s">
        <v>158</v>
      </c>
      <c r="F3" s="101" t="s">
        <v>159</v>
      </c>
    </row>
    <row r="4" spans="1:6" ht="165" x14ac:dyDescent="0.2">
      <c r="A4" s="115" t="s">
        <v>79</v>
      </c>
      <c r="B4" s="119" t="s">
        <v>163</v>
      </c>
      <c r="C4" s="116" t="s">
        <v>164</v>
      </c>
      <c r="D4" s="116" t="s">
        <v>162</v>
      </c>
      <c r="E4" s="117" t="s">
        <v>165</v>
      </c>
      <c r="F4" s="101" t="s">
        <v>159</v>
      </c>
    </row>
    <row r="5" spans="1:6" ht="210" x14ac:dyDescent="0.2">
      <c r="A5" s="120" t="s">
        <v>83</v>
      </c>
      <c r="B5" s="119" t="s">
        <v>84</v>
      </c>
      <c r="C5" s="119" t="s">
        <v>166</v>
      </c>
      <c r="D5" s="116" t="s">
        <v>167</v>
      </c>
      <c r="E5" s="121" t="s">
        <v>168</v>
      </c>
      <c r="F5" s="101" t="s">
        <v>159</v>
      </c>
    </row>
    <row r="6" spans="1:6" ht="120.75" x14ac:dyDescent="0.2">
      <c r="A6" s="122" t="s">
        <v>169</v>
      </c>
      <c r="B6" s="116"/>
      <c r="C6" s="116"/>
      <c r="D6" s="116" t="s">
        <v>170</v>
      </c>
      <c r="E6" s="123"/>
      <c r="F6" s="123"/>
    </row>
    <row r="7" spans="1:6" ht="15" customHeight="1" x14ac:dyDescent="0.2">
      <c r="A7" s="123"/>
      <c r="B7" s="123"/>
      <c r="C7" s="123"/>
      <c r="D7" s="116"/>
      <c r="E7" s="123"/>
      <c r="F7" s="123"/>
    </row>
    <row r="8" spans="1:6" x14ac:dyDescent="0.2">
      <c r="A8" s="123"/>
      <c r="B8" s="123"/>
      <c r="C8" s="116"/>
      <c r="D8" s="116"/>
      <c r="E8" s="123"/>
      <c r="F8" s="123"/>
    </row>
  </sheetData>
  <dataValidations count="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5"/>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4:B5 B2"/>
    <dataValidation allowBlank="1" showInputMessage="1" showErrorMessage="1" prompt="Para cada causa debe existir un control" sqref="D2 C2:C5 D5"/>
  </dataValidation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tabSelected="1" topLeftCell="A6" zoomScale="50" zoomScaleNormal="50" zoomScalePageLayoutView="30" workbookViewId="0">
      <selection activeCell="F58" sqref="F58"/>
    </sheetView>
  </sheetViews>
  <sheetFormatPr baseColWidth="10" defaultColWidth="10.140625" defaultRowHeight="14.25" x14ac:dyDescent="0.25"/>
  <cols>
    <col min="1" max="1" width="2" style="41" customWidth="1"/>
    <col min="2" max="2" width="39.5703125" style="41" customWidth="1"/>
    <col min="3" max="3" width="39.5703125" style="41" hidden="1" customWidth="1"/>
    <col min="4" max="4" width="55.7109375" style="41" customWidth="1"/>
    <col min="5" max="5" width="34.5703125" style="41" hidden="1" customWidth="1"/>
    <col min="6" max="6" width="14.42578125" style="41" bestFit="1" customWidth="1"/>
    <col min="7" max="7" width="14.42578125" style="41" hidden="1" customWidth="1"/>
    <col min="8" max="8" width="23.140625" style="41" customWidth="1"/>
    <col min="9" max="9" width="23.140625" style="41" hidden="1" customWidth="1"/>
    <col min="10" max="10" width="72.140625" style="41" customWidth="1"/>
    <col min="11" max="11" width="7.140625" style="41" hidden="1" customWidth="1"/>
    <col min="12" max="12" width="33.140625" style="41" customWidth="1"/>
    <col min="13" max="13" width="33.140625" style="41" hidden="1" customWidth="1"/>
    <col min="14" max="14" width="32.5703125" style="41" customWidth="1"/>
    <col min="15" max="15" width="32.5703125" style="41" hidden="1" customWidth="1"/>
    <col min="16" max="16" width="106.140625" style="41" customWidth="1"/>
    <col min="17" max="17" width="16.140625" style="41" hidden="1" customWidth="1"/>
    <col min="18" max="18" width="2.140625" style="41" customWidth="1"/>
    <col min="19" max="16384" width="10.140625" style="41"/>
  </cols>
  <sheetData>
    <row r="1" spans="1:21" hidden="1" x14ac:dyDescent="0.25">
      <c r="B1" s="41" t="s">
        <v>43</v>
      </c>
      <c r="H1" s="41" t="s">
        <v>43</v>
      </c>
      <c r="L1" s="41" t="s">
        <v>44</v>
      </c>
    </row>
    <row r="2" spans="1:21" hidden="1" x14ac:dyDescent="0.25">
      <c r="B2" s="41" t="s">
        <v>0</v>
      </c>
      <c r="H2" s="41" t="s">
        <v>0</v>
      </c>
      <c r="L2" s="41" t="s">
        <v>45</v>
      </c>
    </row>
    <row r="3" spans="1:21" hidden="1" x14ac:dyDescent="0.25">
      <c r="B3" s="41" t="s">
        <v>46</v>
      </c>
      <c r="H3" s="41" t="s">
        <v>47</v>
      </c>
      <c r="L3" s="41" t="s">
        <v>48</v>
      </c>
    </row>
    <row r="4" spans="1:21" hidden="1" x14ac:dyDescent="0.25">
      <c r="H4" s="41" t="s">
        <v>49</v>
      </c>
    </row>
    <row r="5" spans="1:21" hidden="1" x14ac:dyDescent="0.25">
      <c r="H5" s="41" t="s">
        <v>50</v>
      </c>
    </row>
    <row r="6" spans="1:21" s="77" customFormat="1" ht="12.75" x14ac:dyDescent="0.2">
      <c r="B6" s="78"/>
      <c r="C6" s="78"/>
      <c r="N6" s="79"/>
      <c r="O6" s="79"/>
      <c r="P6" s="79"/>
      <c r="Q6" s="79"/>
    </row>
    <row r="7" spans="1:21" s="80" customFormat="1" ht="62.25" customHeight="1" x14ac:dyDescent="0.25">
      <c r="A7" s="77"/>
      <c r="B7" s="361"/>
      <c r="C7" s="136"/>
      <c r="D7" s="362" t="s">
        <v>51</v>
      </c>
      <c r="E7" s="362"/>
      <c r="F7" s="362"/>
      <c r="G7" s="362"/>
      <c r="H7" s="362"/>
      <c r="I7" s="362"/>
      <c r="J7" s="362"/>
      <c r="K7" s="362"/>
      <c r="L7" s="362"/>
      <c r="M7" s="362"/>
      <c r="N7" s="362"/>
      <c r="O7" s="362"/>
      <c r="P7" s="362"/>
      <c r="Q7" s="90"/>
      <c r="R7" s="77"/>
      <c r="S7" s="77"/>
      <c r="T7" s="77"/>
      <c r="U7" s="77"/>
    </row>
    <row r="8" spans="1:21" s="80" customFormat="1" ht="24" customHeight="1" x14ac:dyDescent="0.25">
      <c r="A8" s="77"/>
      <c r="B8" s="361"/>
      <c r="C8" s="136"/>
      <c r="D8" s="363" t="s">
        <v>52</v>
      </c>
      <c r="E8" s="363"/>
      <c r="F8" s="363"/>
      <c r="G8" s="363"/>
      <c r="H8" s="363"/>
      <c r="I8" s="363"/>
      <c r="J8" s="363"/>
      <c r="K8" s="137"/>
      <c r="L8" s="363" t="s">
        <v>53</v>
      </c>
      <c r="M8" s="363"/>
      <c r="N8" s="363"/>
      <c r="O8" s="363"/>
      <c r="P8" s="363"/>
      <c r="Q8" s="91"/>
      <c r="R8" s="77"/>
      <c r="S8" s="77"/>
      <c r="T8" s="77"/>
      <c r="U8" s="77"/>
    </row>
    <row r="9" spans="1:21" s="80" customFormat="1" ht="24" customHeight="1" x14ac:dyDescent="0.25">
      <c r="A9" s="77"/>
      <c r="B9" s="361"/>
      <c r="C9" s="136"/>
      <c r="D9" s="364" t="s">
        <v>54</v>
      </c>
      <c r="E9" s="364"/>
      <c r="F9" s="364"/>
      <c r="G9" s="364"/>
      <c r="H9" s="364"/>
      <c r="I9" s="364"/>
      <c r="J9" s="364"/>
      <c r="K9" s="364"/>
      <c r="L9" s="364"/>
      <c r="M9" s="364"/>
      <c r="N9" s="364"/>
      <c r="O9" s="364"/>
      <c r="P9" s="364"/>
      <c r="Q9" s="92"/>
      <c r="R9" s="77"/>
      <c r="S9" s="77"/>
      <c r="T9" s="77"/>
      <c r="U9" s="77"/>
    </row>
    <row r="10" spans="1:21" s="80" customFormat="1" ht="18.75" customHeight="1" x14ac:dyDescent="0.25">
      <c r="A10" s="77"/>
      <c r="B10" s="360"/>
      <c r="C10" s="360"/>
      <c r="D10" s="360"/>
      <c r="E10" s="360"/>
      <c r="F10" s="360"/>
      <c r="G10" s="360"/>
      <c r="H10" s="360"/>
      <c r="I10" s="360"/>
      <c r="J10" s="360"/>
      <c r="K10" s="360"/>
      <c r="L10" s="360"/>
      <c r="M10" s="360"/>
      <c r="N10" s="360"/>
      <c r="O10" s="360"/>
      <c r="P10" s="360"/>
      <c r="Q10" s="93"/>
      <c r="R10" s="77"/>
      <c r="S10" s="77"/>
      <c r="T10" s="77"/>
      <c r="U10" s="77"/>
    </row>
    <row r="11" spans="1:21" ht="20.25" x14ac:dyDescent="0.25">
      <c r="B11" s="365" t="s">
        <v>55</v>
      </c>
      <c r="C11" s="366"/>
      <c r="D11" s="366"/>
      <c r="E11" s="366"/>
      <c r="F11" s="366"/>
      <c r="G11" s="366"/>
      <c r="H11" s="366"/>
      <c r="I11" s="366"/>
      <c r="J11" s="366"/>
      <c r="K11" s="366"/>
      <c r="L11" s="366"/>
      <c r="M11" s="366"/>
      <c r="N11" s="366"/>
      <c r="O11" s="366"/>
      <c r="P11" s="367"/>
      <c r="Q11" s="94"/>
    </row>
    <row r="12" spans="1:21" ht="22.5" customHeight="1" x14ac:dyDescent="0.25">
      <c r="B12" s="132" t="s">
        <v>56</v>
      </c>
      <c r="C12" s="132"/>
      <c r="D12" s="368" t="s">
        <v>57</v>
      </c>
      <c r="E12" s="369"/>
      <c r="F12" s="369"/>
      <c r="G12" s="369"/>
      <c r="H12" s="369"/>
      <c r="I12" s="369"/>
      <c r="J12" s="369"/>
      <c r="K12" s="369"/>
      <c r="L12" s="369"/>
      <c r="M12" s="369"/>
      <c r="N12" s="369"/>
      <c r="O12" s="369"/>
      <c r="P12" s="370"/>
      <c r="Q12" s="95"/>
    </row>
    <row r="13" spans="1:21" ht="49.5" customHeight="1" x14ac:dyDescent="0.25">
      <c r="B13" s="132" t="s">
        <v>58</v>
      </c>
      <c r="C13" s="132"/>
      <c r="D13" s="371" t="s">
        <v>59</v>
      </c>
      <c r="E13" s="372"/>
      <c r="F13" s="372"/>
      <c r="G13" s="372"/>
      <c r="H13" s="372"/>
      <c r="I13" s="372"/>
      <c r="J13" s="372"/>
      <c r="K13" s="372"/>
      <c r="L13" s="372"/>
      <c r="M13" s="372"/>
      <c r="N13" s="372"/>
      <c r="O13" s="372"/>
      <c r="P13" s="373"/>
      <c r="Q13" s="96"/>
    </row>
    <row r="14" spans="1:21" ht="39.75" customHeight="1" x14ac:dyDescent="0.25">
      <c r="B14" s="374" t="s">
        <v>60</v>
      </c>
      <c r="C14" s="375"/>
      <c r="D14" s="375"/>
      <c r="E14" s="375"/>
      <c r="F14" s="375"/>
      <c r="G14" s="375"/>
      <c r="H14" s="375"/>
      <c r="I14" s="375"/>
      <c r="J14" s="376"/>
      <c r="K14" s="133"/>
      <c r="L14" s="377" t="s">
        <v>61</v>
      </c>
      <c r="M14" s="377"/>
      <c r="N14" s="378"/>
      <c r="O14" s="134"/>
      <c r="P14" s="379" t="s">
        <v>62</v>
      </c>
      <c r="Q14" s="97"/>
    </row>
    <row r="15" spans="1:21" s="74" customFormat="1" ht="92.25" customHeight="1" x14ac:dyDescent="0.25">
      <c r="B15" s="72" t="s">
        <v>63</v>
      </c>
      <c r="C15" s="102"/>
      <c r="D15" s="72" t="s">
        <v>64</v>
      </c>
      <c r="E15" s="102"/>
      <c r="F15" s="81" t="s">
        <v>65</v>
      </c>
      <c r="G15" s="103"/>
      <c r="H15" s="72" t="s">
        <v>66</v>
      </c>
      <c r="I15" s="104"/>
      <c r="J15" s="73" t="s">
        <v>67</v>
      </c>
      <c r="K15" s="105"/>
      <c r="L15" s="75" t="s">
        <v>68</v>
      </c>
      <c r="M15" s="75"/>
      <c r="N15" s="76" t="s">
        <v>69</v>
      </c>
      <c r="O15" s="76"/>
      <c r="P15" s="379"/>
      <c r="Q15" s="97"/>
    </row>
    <row r="17" spans="2:19" s="124" customFormat="1" ht="354.75" customHeight="1" x14ac:dyDescent="0.25">
      <c r="B17" s="146" t="s">
        <v>184</v>
      </c>
      <c r="C17" s="147" t="s">
        <v>70</v>
      </c>
      <c r="D17" s="148" t="s">
        <v>185</v>
      </c>
      <c r="E17" s="148"/>
      <c r="F17" s="149" t="s">
        <v>45</v>
      </c>
      <c r="G17" s="150" t="s">
        <v>45</v>
      </c>
      <c r="H17" s="151" t="s">
        <v>187</v>
      </c>
      <c r="I17" s="152" t="s">
        <v>72</v>
      </c>
      <c r="J17" s="151" t="s">
        <v>189</v>
      </c>
      <c r="K17" s="153" t="s">
        <v>73</v>
      </c>
      <c r="L17" s="154" t="s">
        <v>43</v>
      </c>
      <c r="M17" s="155" t="s">
        <v>43</v>
      </c>
      <c r="N17" s="154" t="s">
        <v>43</v>
      </c>
      <c r="O17" s="154" t="s">
        <v>43</v>
      </c>
      <c r="P17" s="147" t="s">
        <v>201</v>
      </c>
      <c r="Q17" s="156" t="s">
        <v>74</v>
      </c>
    </row>
    <row r="18" spans="2:19" s="124" customFormat="1" ht="402.75" customHeight="1" x14ac:dyDescent="0.25">
      <c r="B18" s="151" t="s">
        <v>184</v>
      </c>
      <c r="C18" s="147" t="s">
        <v>75</v>
      </c>
      <c r="D18" s="148" t="s">
        <v>186</v>
      </c>
      <c r="E18" s="148"/>
      <c r="F18" s="149" t="s">
        <v>45</v>
      </c>
      <c r="G18" s="150" t="s">
        <v>44</v>
      </c>
      <c r="H18" s="154" t="s">
        <v>188</v>
      </c>
      <c r="I18" s="152" t="s">
        <v>76</v>
      </c>
      <c r="J18" s="151" t="s">
        <v>190</v>
      </c>
      <c r="K18" s="153" t="s">
        <v>77</v>
      </c>
      <c r="L18" s="149" t="s">
        <v>43</v>
      </c>
      <c r="M18" s="155" t="s">
        <v>43</v>
      </c>
      <c r="N18" s="149" t="s">
        <v>49</v>
      </c>
      <c r="O18" s="149" t="s">
        <v>43</v>
      </c>
      <c r="P18" s="147" t="s">
        <v>205</v>
      </c>
      <c r="Q18" s="156" t="s">
        <v>78</v>
      </c>
    </row>
    <row r="19" spans="2:19" s="124" customFormat="1" ht="409.6" hidden="1" customHeight="1" x14ac:dyDescent="0.25">
      <c r="B19" s="212" t="s">
        <v>191</v>
      </c>
      <c r="C19" s="213" t="s">
        <v>79</v>
      </c>
      <c r="D19" s="214" t="s">
        <v>192</v>
      </c>
      <c r="E19" s="359"/>
      <c r="F19" s="214" t="s">
        <v>44</v>
      </c>
      <c r="G19" s="214" t="s">
        <v>44</v>
      </c>
      <c r="H19" s="214" t="s">
        <v>193</v>
      </c>
      <c r="I19" s="359" t="s">
        <v>80</v>
      </c>
      <c r="J19" s="214" t="s">
        <v>195</v>
      </c>
      <c r="K19" s="359" t="s">
        <v>81</v>
      </c>
      <c r="L19" s="215" t="s">
        <v>43</v>
      </c>
      <c r="M19" s="359" t="s">
        <v>43</v>
      </c>
      <c r="N19" s="215" t="s">
        <v>49</v>
      </c>
      <c r="O19" s="359" t="s">
        <v>43</v>
      </c>
      <c r="P19" s="216" t="s">
        <v>202</v>
      </c>
      <c r="Q19" s="156" t="s">
        <v>82</v>
      </c>
    </row>
    <row r="20" spans="2:19" s="124" customFormat="1" ht="316.5" hidden="1" customHeight="1" x14ac:dyDescent="0.25">
      <c r="B20" s="212" t="s">
        <v>191</v>
      </c>
      <c r="C20" s="217" t="s">
        <v>83</v>
      </c>
      <c r="D20" s="215" t="s">
        <v>192</v>
      </c>
      <c r="E20" s="359"/>
      <c r="F20" s="214" t="s">
        <v>44</v>
      </c>
      <c r="G20" s="214" t="s">
        <v>44</v>
      </c>
      <c r="H20" s="214" t="s">
        <v>194</v>
      </c>
      <c r="I20" s="359"/>
      <c r="J20" s="214" t="s">
        <v>196</v>
      </c>
      <c r="K20" s="359"/>
      <c r="L20" s="215" t="s">
        <v>43</v>
      </c>
      <c r="M20" s="359" t="s">
        <v>43</v>
      </c>
      <c r="N20" s="215" t="s">
        <v>49</v>
      </c>
      <c r="O20" s="359" t="s">
        <v>43</v>
      </c>
      <c r="P20" s="213" t="s">
        <v>203</v>
      </c>
      <c r="Q20" s="158" t="s">
        <v>85</v>
      </c>
    </row>
    <row r="21" spans="2:19" ht="111" customHeight="1" x14ac:dyDescent="0.25">
      <c r="B21" s="113" t="s">
        <v>86</v>
      </c>
      <c r="C21" s="111"/>
      <c r="D21" s="382" t="s">
        <v>212</v>
      </c>
      <c r="E21" s="383"/>
      <c r="F21" s="383"/>
      <c r="G21" s="383"/>
      <c r="H21" s="383"/>
      <c r="I21" s="383"/>
      <c r="J21" s="383"/>
      <c r="K21" s="383"/>
      <c r="L21" s="383"/>
      <c r="M21" s="383"/>
      <c r="N21" s="383"/>
      <c r="O21" s="383"/>
      <c r="P21" s="384"/>
      <c r="Q21" s="112"/>
    </row>
    <row r="22" spans="2:19" ht="12" customHeight="1" x14ac:dyDescent="0.25"/>
    <row r="23" spans="2:19" ht="36.75" customHeight="1" x14ac:dyDescent="0.25">
      <c r="B23" s="140" t="s">
        <v>87</v>
      </c>
      <c r="C23" s="89"/>
      <c r="D23" s="385" t="s">
        <v>208</v>
      </c>
      <c r="E23" s="386"/>
      <c r="F23" s="386"/>
      <c r="G23" s="386"/>
      <c r="H23" s="386"/>
      <c r="I23" s="386"/>
      <c r="J23" s="386"/>
      <c r="K23" s="386"/>
      <c r="L23" s="387"/>
      <c r="M23" s="131"/>
      <c r="N23" s="138" t="s">
        <v>171</v>
      </c>
      <c r="O23" s="141"/>
      <c r="P23" s="185">
        <v>41231</v>
      </c>
      <c r="Q23" s="98"/>
    </row>
    <row r="24" spans="2:19" ht="36.75" customHeight="1" x14ac:dyDescent="0.25">
      <c r="B24" s="139" t="s">
        <v>88</v>
      </c>
      <c r="C24" s="139"/>
      <c r="D24" s="380" t="s">
        <v>172</v>
      </c>
      <c r="E24" s="380"/>
      <c r="F24" s="380"/>
      <c r="G24" s="138"/>
      <c r="H24" s="381"/>
      <c r="I24" s="381"/>
      <c r="J24" s="381"/>
      <c r="K24" s="130"/>
      <c r="L24" s="135" t="s">
        <v>89</v>
      </c>
      <c r="M24" s="138"/>
      <c r="N24" s="381" t="s">
        <v>173</v>
      </c>
      <c r="O24" s="381"/>
      <c r="P24" s="381"/>
      <c r="Q24" s="99"/>
      <c r="R24" s="43"/>
      <c r="S24" s="43"/>
    </row>
    <row r="25" spans="2:19" ht="12.75" customHeight="1" x14ac:dyDescent="0.25">
      <c r="B25" s="43"/>
      <c r="C25" s="43"/>
      <c r="D25" s="43"/>
      <c r="E25" s="43"/>
      <c r="N25" s="49"/>
      <c r="O25" s="49"/>
      <c r="P25" s="49"/>
      <c r="Q25" s="49"/>
    </row>
    <row r="26" spans="2:19" ht="15" customHeight="1" x14ac:dyDescent="0.25">
      <c r="B26" s="43" t="s">
        <v>174</v>
      </c>
      <c r="C26" s="43"/>
      <c r="D26" s="43"/>
      <c r="E26" s="43"/>
      <c r="F26" s="43"/>
      <c r="G26" s="43"/>
      <c r="H26" s="50"/>
      <c r="I26" s="50"/>
      <c r="J26" s="50"/>
      <c r="K26" s="50"/>
      <c r="L26" s="50"/>
      <c r="M26" s="50"/>
      <c r="N26" s="49"/>
      <c r="O26" s="49"/>
      <c r="P26" s="49"/>
      <c r="Q26" s="49"/>
    </row>
  </sheetData>
  <mergeCells count="22">
    <mergeCell ref="D24:F24"/>
    <mergeCell ref="H24:J24"/>
    <mergeCell ref="N24:P24"/>
    <mergeCell ref="D21:P21"/>
    <mergeCell ref="D23:L23"/>
    <mergeCell ref="B11:P11"/>
    <mergeCell ref="D12:P12"/>
    <mergeCell ref="D13:P13"/>
    <mergeCell ref="B14:J14"/>
    <mergeCell ref="L14:N14"/>
    <mergeCell ref="P14:P15"/>
    <mergeCell ref="B10:P10"/>
    <mergeCell ref="B7:B9"/>
    <mergeCell ref="D7:P7"/>
    <mergeCell ref="D8:J8"/>
    <mergeCell ref="L8:P8"/>
    <mergeCell ref="D9:P9"/>
    <mergeCell ref="O19:O20"/>
    <mergeCell ref="E19:E20"/>
    <mergeCell ref="I19:I20"/>
    <mergeCell ref="K19:K20"/>
    <mergeCell ref="M19:M20"/>
  </mergeCells>
  <dataValidations count="9">
    <dataValidation type="list" allowBlank="1" showInputMessage="1" showErrorMessage="1" sqref="N17 N19:N20 L19:L20">
      <formula1>$H$1:$H$4</formula1>
    </dataValidation>
    <dataValidation type="list" allowBlank="1" showInputMessage="1" showErrorMessage="1" sqref="F17:G20">
      <formula1>$L$1:$L$3</formula1>
    </dataValidation>
    <dataValidation type="list" allowBlank="1" showInputMessage="1" showErrorMessage="1" sqref="N18 O17:O20 M17:M18">
      <formula1>$C$1:$C$4</formula1>
    </dataValidation>
    <dataValidation allowBlank="1" showInputMessage="1" showErrorMessage="1" prompt="La descripción del riesgo se puede realizar a través de estas preguntas:_x000a_¿Qué puede suceder?_x000a_¿Cómo puede suceder?_x000a_¿Qué consecuencias tendría su materialización?" sqref="D17:D20"/>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H19:I19 H17"/>
    <dataValidation allowBlank="1" showInputMessage="1" showErrorMessage="1" prompt="Para cada causa debe existir un control" sqref="J17:J19"/>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B20"/>
    <dataValidation type="list" allowBlank="1" showInputMessage="1" showErrorMessage="1" sqref="M19:M20">
      <formula1>$B$1:$B$3</formula1>
    </dataValidation>
    <dataValidation type="list" allowBlank="1" showInputMessage="1" showErrorMessage="1" sqref="L17:L18">
      <formula1>$A$1:$A$3</formula1>
    </dataValidation>
  </dataValidations>
  <printOptions horizontalCentered="1"/>
  <pageMargins left="0.51181102362204722" right="0.51181102362204722" top="0.55118110236220474" bottom="0.55118110236220474" header="0.31496062992125984" footer="0.31496062992125984"/>
  <pageSetup scale="33"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topLeftCell="C13" zoomScale="50" zoomScaleNormal="50" zoomScaleSheetLayoutView="50" zoomScalePageLayoutView="40" workbookViewId="0">
      <selection activeCell="W36" sqref="W36"/>
    </sheetView>
  </sheetViews>
  <sheetFormatPr baseColWidth="10" defaultColWidth="3.42578125" defaultRowHeight="14.25" zeroHeight="1" x14ac:dyDescent="0.25"/>
  <cols>
    <col min="1" max="1" width="4.42578125" style="41" customWidth="1"/>
    <col min="2" max="2" width="28.42578125" style="41" customWidth="1"/>
    <col min="3" max="3" width="16.5703125" style="41" customWidth="1"/>
    <col min="4" max="4" width="29" style="41" customWidth="1"/>
    <col min="5" max="5" width="74.5703125" style="41" customWidth="1"/>
    <col min="6" max="7" width="26.140625" style="41" customWidth="1"/>
    <col min="8" max="8" width="21" style="41" customWidth="1"/>
    <col min="9" max="9" width="27" style="41" customWidth="1"/>
    <col min="10" max="10" width="25.5703125" style="41" customWidth="1"/>
    <col min="11" max="11" width="24.42578125" style="41" customWidth="1"/>
    <col min="12" max="12" width="21" style="41" customWidth="1"/>
    <col min="13" max="13" width="25" style="41" customWidth="1"/>
    <col min="14" max="14" width="25.5703125" style="41" customWidth="1"/>
    <col min="15" max="15" width="24.7109375" style="41" customWidth="1"/>
    <col min="16" max="16" width="29.7109375" style="41" customWidth="1"/>
    <col min="17" max="17" width="25.5703125" style="41" customWidth="1"/>
    <col min="18" max="18" width="21" style="41" customWidth="1"/>
    <col min="19" max="20" width="23.85546875" style="41" customWidth="1"/>
    <col min="21" max="21" width="25.28515625" style="41" customWidth="1"/>
    <col min="22" max="22" width="24" style="41" customWidth="1"/>
    <col min="23" max="23" width="52.85546875" style="41" customWidth="1"/>
    <col min="24" max="24" width="49.5703125" style="41" hidden="1" customWidth="1"/>
    <col min="25" max="16378" width="3.42578125" style="41" customWidth="1"/>
    <col min="16379" max="16384" width="3.42578125" style="41"/>
  </cols>
  <sheetData>
    <row r="1" spans="1:24" hidden="1" x14ac:dyDescent="0.25">
      <c r="B1" s="64" t="s">
        <v>90</v>
      </c>
      <c r="C1" s="64" t="s">
        <v>91</v>
      </c>
      <c r="D1" s="64" t="s">
        <v>92</v>
      </c>
      <c r="E1" s="64" t="s">
        <v>93</v>
      </c>
      <c r="F1" s="64" t="s">
        <v>94</v>
      </c>
      <c r="G1" s="64" t="s">
        <v>95</v>
      </c>
      <c r="H1" s="64"/>
      <c r="I1" s="64"/>
      <c r="J1" s="41" t="s">
        <v>43</v>
      </c>
      <c r="L1" s="41" t="s">
        <v>43</v>
      </c>
      <c r="N1" s="41" t="s">
        <v>96</v>
      </c>
      <c r="P1" s="41" t="s">
        <v>97</v>
      </c>
    </row>
    <row r="2" spans="1:24" hidden="1" x14ac:dyDescent="0.25">
      <c r="B2" s="64" t="s">
        <v>98</v>
      </c>
      <c r="C2" s="64" t="s">
        <v>99</v>
      </c>
      <c r="D2" s="64" t="s">
        <v>100</v>
      </c>
      <c r="E2" s="64" t="s">
        <v>101</v>
      </c>
      <c r="F2" s="64" t="s">
        <v>102</v>
      </c>
      <c r="G2" s="64" t="s">
        <v>103</v>
      </c>
      <c r="H2" s="64"/>
      <c r="I2" s="64"/>
      <c r="J2" s="41" t="s">
        <v>0</v>
      </c>
      <c r="L2" s="41" t="s">
        <v>0</v>
      </c>
      <c r="N2" s="41" t="s">
        <v>104</v>
      </c>
      <c r="P2" s="41" t="s">
        <v>105</v>
      </c>
    </row>
    <row r="3" spans="1:24" hidden="1" x14ac:dyDescent="0.25">
      <c r="B3" s="64"/>
      <c r="C3" s="64"/>
      <c r="D3" s="64"/>
      <c r="E3" s="64" t="s">
        <v>106</v>
      </c>
      <c r="F3" s="64"/>
      <c r="G3" s="64" t="s">
        <v>107</v>
      </c>
      <c r="H3" s="64"/>
      <c r="I3" s="64"/>
      <c r="J3" s="41" t="s">
        <v>46</v>
      </c>
      <c r="L3" s="41" t="s">
        <v>47</v>
      </c>
      <c r="P3" s="41" t="s">
        <v>108</v>
      </c>
    </row>
    <row r="4" spans="1:24" hidden="1" x14ac:dyDescent="0.25">
      <c r="B4" s="64"/>
      <c r="C4" s="64"/>
      <c r="D4" s="64"/>
      <c r="E4" s="64"/>
      <c r="F4" s="64"/>
      <c r="G4" s="64"/>
      <c r="H4" s="64"/>
      <c r="I4" s="64"/>
      <c r="L4" s="41" t="s">
        <v>49</v>
      </c>
    </row>
    <row r="5" spans="1:24" s="77" customFormat="1" ht="12.75" x14ac:dyDescent="0.2">
      <c r="B5" s="78"/>
      <c r="H5" s="79"/>
      <c r="I5" s="79"/>
    </row>
    <row r="6" spans="1:24" s="80" customFormat="1" ht="62.25" customHeight="1" x14ac:dyDescent="0.2">
      <c r="A6" s="77"/>
      <c r="B6" s="361"/>
      <c r="C6" s="361"/>
      <c r="D6" s="362" t="s">
        <v>51</v>
      </c>
      <c r="E6" s="362"/>
      <c r="F6" s="362"/>
      <c r="G6" s="362"/>
      <c r="H6" s="362"/>
      <c r="I6" s="362"/>
      <c r="J6" s="362"/>
      <c r="K6" s="362"/>
      <c r="L6" s="362"/>
      <c r="M6" s="362"/>
      <c r="N6" s="362"/>
      <c r="O6" s="362"/>
      <c r="P6" s="362"/>
      <c r="Q6" s="362"/>
      <c r="R6" s="362"/>
      <c r="S6" s="362"/>
      <c r="T6" s="362"/>
      <c r="U6" s="362"/>
      <c r="V6" s="362"/>
      <c r="W6" s="362"/>
    </row>
    <row r="7" spans="1:24" s="80" customFormat="1" ht="24" customHeight="1" x14ac:dyDescent="0.2">
      <c r="A7" s="77"/>
      <c r="B7" s="361"/>
      <c r="C7" s="361"/>
      <c r="D7" s="363" t="s">
        <v>52</v>
      </c>
      <c r="E7" s="363"/>
      <c r="F7" s="363"/>
      <c r="G7" s="363"/>
      <c r="H7" s="363"/>
      <c r="I7" s="363"/>
      <c r="J7" s="363"/>
      <c r="K7" s="363"/>
      <c r="L7" s="363"/>
      <c r="M7" s="82"/>
      <c r="N7" s="363" t="s">
        <v>53</v>
      </c>
      <c r="O7" s="363"/>
      <c r="P7" s="363"/>
      <c r="Q7" s="363"/>
      <c r="R7" s="363"/>
      <c r="S7" s="363"/>
      <c r="T7" s="363"/>
      <c r="U7" s="363"/>
      <c r="V7" s="363"/>
      <c r="W7" s="363"/>
    </row>
    <row r="8" spans="1:24" s="80" customFormat="1" ht="24" customHeight="1" x14ac:dyDescent="0.2">
      <c r="A8" s="77"/>
      <c r="B8" s="361"/>
      <c r="C8" s="361"/>
      <c r="D8" s="364" t="s">
        <v>54</v>
      </c>
      <c r="E8" s="364"/>
      <c r="F8" s="364"/>
      <c r="G8" s="364"/>
      <c r="H8" s="364"/>
      <c r="I8" s="364"/>
      <c r="J8" s="364"/>
      <c r="K8" s="364"/>
      <c r="L8" s="364"/>
      <c r="M8" s="364"/>
      <c r="N8" s="364"/>
      <c r="O8" s="364"/>
      <c r="P8" s="364"/>
      <c r="Q8" s="364"/>
      <c r="R8" s="364"/>
      <c r="S8" s="364"/>
      <c r="T8" s="364"/>
      <c r="U8" s="364"/>
      <c r="V8" s="364"/>
      <c r="W8" s="364"/>
    </row>
    <row r="9" spans="1:24" s="80" customFormat="1" ht="18.75" customHeight="1" x14ac:dyDescent="0.25">
      <c r="A9" s="77"/>
      <c r="B9" s="389"/>
      <c r="C9" s="389"/>
      <c r="D9" s="389"/>
      <c r="E9" s="389"/>
      <c r="F9" s="389"/>
      <c r="G9" s="389"/>
      <c r="H9" s="389"/>
      <c r="I9" s="389"/>
      <c r="J9" s="77"/>
      <c r="K9" s="77"/>
      <c r="L9" s="77"/>
      <c r="M9" s="77"/>
    </row>
    <row r="10" spans="1:24" ht="20.25" x14ac:dyDescent="0.25">
      <c r="B10" s="388" t="s">
        <v>109</v>
      </c>
      <c r="C10" s="388"/>
      <c r="D10" s="388"/>
      <c r="E10" s="388"/>
      <c r="F10" s="388"/>
      <c r="G10" s="388"/>
      <c r="H10" s="388"/>
      <c r="I10" s="388"/>
      <c r="J10" s="388"/>
      <c r="K10" s="388"/>
      <c r="L10" s="388"/>
      <c r="M10" s="388"/>
      <c r="N10" s="388"/>
      <c r="O10" s="388"/>
      <c r="P10" s="388"/>
      <c r="Q10" s="388"/>
      <c r="R10" s="388"/>
      <c r="S10" s="388"/>
      <c r="T10" s="388"/>
      <c r="U10" s="388"/>
      <c r="V10" s="388"/>
      <c r="W10" s="388"/>
    </row>
    <row r="11" spans="1:24" s="83" customFormat="1" ht="34.5" customHeight="1" x14ac:dyDescent="0.25">
      <c r="A11" s="41"/>
      <c r="B11" s="378" t="s">
        <v>56</v>
      </c>
      <c r="C11" s="378"/>
      <c r="D11" s="378"/>
      <c r="E11" s="392" t="s">
        <v>57</v>
      </c>
      <c r="F11" s="392"/>
      <c r="G11" s="392"/>
      <c r="H11" s="392"/>
      <c r="I11" s="392"/>
      <c r="J11" s="392"/>
      <c r="K11" s="392"/>
      <c r="L11" s="392"/>
      <c r="M11" s="392"/>
      <c r="N11" s="392"/>
      <c r="O11" s="392"/>
      <c r="P11" s="392"/>
      <c r="Q11" s="392"/>
      <c r="R11" s="392"/>
      <c r="S11" s="392"/>
      <c r="T11" s="392"/>
      <c r="U11" s="392"/>
      <c r="V11" s="392"/>
      <c r="W11" s="392"/>
    </row>
    <row r="12" spans="1:24" s="83" customFormat="1" ht="141" customHeight="1" x14ac:dyDescent="0.25">
      <c r="A12" s="41"/>
      <c r="B12" s="378" t="s">
        <v>58</v>
      </c>
      <c r="C12" s="378"/>
      <c r="D12" s="378"/>
      <c r="E12" s="391" t="s">
        <v>59</v>
      </c>
      <c r="F12" s="391"/>
      <c r="G12" s="391"/>
      <c r="H12" s="391"/>
      <c r="I12" s="391"/>
      <c r="J12" s="391"/>
      <c r="K12" s="391"/>
      <c r="L12" s="391"/>
      <c r="M12" s="391"/>
      <c r="N12" s="391"/>
      <c r="O12" s="391"/>
      <c r="P12" s="391"/>
      <c r="Q12" s="391"/>
      <c r="R12" s="391"/>
      <c r="S12" s="391"/>
      <c r="T12" s="391"/>
      <c r="U12" s="391"/>
      <c r="V12" s="391"/>
      <c r="W12" s="391"/>
    </row>
    <row r="13" spans="1:24" ht="48.75" customHeight="1" x14ac:dyDescent="0.25">
      <c r="B13" s="378" t="str">
        <f>+'1. RIESGOS SIGNIFICATIVOS'!B14:J14</f>
        <v>DEL MAPA DE RIESGOS</v>
      </c>
      <c r="C13" s="378"/>
      <c r="D13" s="378"/>
      <c r="E13" s="378"/>
      <c r="F13" s="378" t="s">
        <v>110</v>
      </c>
      <c r="G13" s="378"/>
      <c r="H13" s="378"/>
      <c r="I13" s="378"/>
      <c r="J13" s="378"/>
      <c r="K13" s="378"/>
      <c r="L13" s="378"/>
      <c r="M13" s="378"/>
      <c r="N13" s="378"/>
      <c r="O13" s="378"/>
      <c r="P13" s="378"/>
      <c r="Q13" s="378"/>
      <c r="R13" s="378"/>
      <c r="S13" s="378"/>
      <c r="T13" s="378"/>
      <c r="U13" s="378"/>
      <c r="V13" s="393" t="s">
        <v>182</v>
      </c>
      <c r="W13" s="393"/>
    </row>
    <row r="14" spans="1:24" s="74" customFormat="1" ht="252" x14ac:dyDescent="0.25">
      <c r="B14" s="72" t="s">
        <v>63</v>
      </c>
      <c r="C14" s="125" t="s">
        <v>111</v>
      </c>
      <c r="D14" s="126" t="s">
        <v>112</v>
      </c>
      <c r="E14" s="126" t="s">
        <v>113</v>
      </c>
      <c r="F14" s="127" t="s">
        <v>114</v>
      </c>
      <c r="G14" s="127" t="s">
        <v>115</v>
      </c>
      <c r="H14" s="127" t="s">
        <v>116</v>
      </c>
      <c r="I14" s="127" t="s">
        <v>115</v>
      </c>
      <c r="J14" s="127" t="s">
        <v>117</v>
      </c>
      <c r="K14" s="127" t="s">
        <v>115</v>
      </c>
      <c r="L14" s="127" t="s">
        <v>118</v>
      </c>
      <c r="M14" s="127" t="s">
        <v>115</v>
      </c>
      <c r="N14" s="127" t="s">
        <v>119</v>
      </c>
      <c r="O14" s="127" t="s">
        <v>115</v>
      </c>
      <c r="P14" s="127" t="s">
        <v>120</v>
      </c>
      <c r="Q14" s="127" t="s">
        <v>115</v>
      </c>
      <c r="R14" s="128" t="s">
        <v>121</v>
      </c>
      <c r="S14" s="126" t="s">
        <v>115</v>
      </c>
      <c r="T14" s="126" t="s">
        <v>122</v>
      </c>
      <c r="U14" s="126" t="s">
        <v>123</v>
      </c>
      <c r="V14" s="129" t="s">
        <v>124</v>
      </c>
      <c r="W14" s="129" t="s">
        <v>62</v>
      </c>
      <c r="X14" s="110"/>
    </row>
    <row r="15" spans="1:24" s="159" customFormat="1" ht="340.5" customHeight="1" x14ac:dyDescent="0.25">
      <c r="B15" s="160" t="s">
        <v>197</v>
      </c>
      <c r="C15" s="157" t="str">
        <f>+'1. RIESGOS SIGNIFICATIVOS'!F17</f>
        <v>Corrupción</v>
      </c>
      <c r="D15" s="157" t="s">
        <v>187</v>
      </c>
      <c r="E15" s="160" t="s">
        <v>189</v>
      </c>
      <c r="F15" s="161" t="s">
        <v>90</v>
      </c>
      <c r="G15" s="162">
        <f>+IF(F15=$B$32,15,0)</f>
        <v>15</v>
      </c>
      <c r="H15" s="161" t="s">
        <v>91</v>
      </c>
      <c r="I15" s="149">
        <f>+IF(H15=$C$32,15,0)</f>
        <v>15</v>
      </c>
      <c r="J15" s="149" t="s">
        <v>92</v>
      </c>
      <c r="K15" s="149">
        <f>+IF(J15=$D$32,15,0)</f>
        <v>15</v>
      </c>
      <c r="L15" s="149" t="s">
        <v>101</v>
      </c>
      <c r="M15" s="149">
        <f>+IF(L15=$E$32,15,IF(L15=$E$33,10,0))</f>
        <v>10</v>
      </c>
      <c r="N15" s="149" t="s">
        <v>96</v>
      </c>
      <c r="O15" s="149">
        <f>+IF(N15=$N$32,15,0)</f>
        <v>15</v>
      </c>
      <c r="P15" s="154" t="s">
        <v>94</v>
      </c>
      <c r="Q15" s="149">
        <f>+IF(P15=$F$32,15,0)</f>
        <v>15</v>
      </c>
      <c r="R15" s="157" t="s">
        <v>95</v>
      </c>
      <c r="S15" s="149">
        <f>+IF(R15=$G$32,10,IF(R15=$G$33,5,0))</f>
        <v>10</v>
      </c>
      <c r="T15" s="163">
        <f>+G15+I15+K15+M15+O15+Q15+S15</f>
        <v>95</v>
      </c>
      <c r="U15" s="149" t="s">
        <v>105</v>
      </c>
      <c r="V15" s="149">
        <v>100</v>
      </c>
      <c r="W15" s="164" t="s">
        <v>356</v>
      </c>
      <c r="X15" s="165" t="s">
        <v>125</v>
      </c>
    </row>
    <row r="16" spans="1:24" s="159" customFormat="1" ht="409.6" customHeight="1" x14ac:dyDescent="0.25">
      <c r="B16" s="151" t="s">
        <v>197</v>
      </c>
      <c r="C16" s="157" t="str">
        <f>+'1. RIESGOS SIGNIFICATIVOS'!F18</f>
        <v>Corrupción</v>
      </c>
      <c r="D16" s="157" t="s">
        <v>188</v>
      </c>
      <c r="E16" s="160" t="s">
        <v>190</v>
      </c>
      <c r="F16" s="161" t="s">
        <v>90</v>
      </c>
      <c r="G16" s="162">
        <f>+IF(F16=$B$32,15,0)</f>
        <v>15</v>
      </c>
      <c r="H16" s="161" t="s">
        <v>91</v>
      </c>
      <c r="I16" s="149">
        <f>+IF(H16=$C$32,15,0)</f>
        <v>15</v>
      </c>
      <c r="J16" s="149" t="s">
        <v>92</v>
      </c>
      <c r="K16" s="149">
        <f>+IF(J16=$D$32,15,0)</f>
        <v>15</v>
      </c>
      <c r="L16" s="149" t="s">
        <v>101</v>
      </c>
      <c r="M16" s="149">
        <f>+IF(L16=$E$32,15,IF(L16=$E$33,10,0))</f>
        <v>10</v>
      </c>
      <c r="N16" s="149" t="s">
        <v>96</v>
      </c>
      <c r="O16" s="149">
        <f>+IF(N16=$N$32,15,0)</f>
        <v>15</v>
      </c>
      <c r="P16" s="154" t="s">
        <v>94</v>
      </c>
      <c r="Q16" s="149">
        <f>+IF(P16=$F$32,15,0)</f>
        <v>15</v>
      </c>
      <c r="R16" s="157" t="s">
        <v>95</v>
      </c>
      <c r="S16" s="149">
        <v>10</v>
      </c>
      <c r="T16" s="163">
        <f t="shared" ref="T16" si="0">+G16+I16+K16+M16+O16+Q16+S16</f>
        <v>95</v>
      </c>
      <c r="U16" s="149" t="s">
        <v>105</v>
      </c>
      <c r="V16" s="149">
        <v>100</v>
      </c>
      <c r="W16" s="164" t="s">
        <v>355</v>
      </c>
      <c r="X16" s="166" t="s">
        <v>126</v>
      </c>
    </row>
    <row r="17" spans="1:24" s="159" customFormat="1" ht="228.75" hidden="1" x14ac:dyDescent="0.25">
      <c r="B17" s="146" t="s">
        <v>191</v>
      </c>
      <c r="C17" s="157" t="str">
        <f>+'1. RIESGOS SIGNIFICATIVOS'!F19</f>
        <v>Gestión</v>
      </c>
      <c r="D17" s="157" t="s">
        <v>193</v>
      </c>
      <c r="E17" s="160" t="s">
        <v>195</v>
      </c>
      <c r="F17" s="161"/>
      <c r="G17" s="162"/>
      <c r="H17" s="161"/>
      <c r="I17" s="149"/>
      <c r="J17" s="149"/>
      <c r="K17" s="149"/>
      <c r="L17" s="149"/>
      <c r="M17" s="149"/>
      <c r="N17" s="149"/>
      <c r="O17" s="149"/>
      <c r="P17" s="154"/>
      <c r="Q17" s="149"/>
      <c r="R17" s="157"/>
      <c r="S17" s="149"/>
      <c r="T17" s="163"/>
      <c r="U17" s="149"/>
      <c r="V17" s="149"/>
      <c r="W17" s="164" t="s">
        <v>204</v>
      </c>
      <c r="X17" s="165" t="s">
        <v>127</v>
      </c>
    </row>
    <row r="18" spans="1:24" s="159" customFormat="1" ht="319.5" hidden="1" customHeight="1" x14ac:dyDescent="0.25">
      <c r="B18" s="160" t="s">
        <v>191</v>
      </c>
      <c r="C18" s="157" t="str">
        <f>+'1. RIESGOS SIGNIFICATIVOS'!F20</f>
        <v>Gestión</v>
      </c>
      <c r="D18" s="211" t="s">
        <v>194</v>
      </c>
      <c r="E18" s="160" t="s">
        <v>198</v>
      </c>
      <c r="F18" s="161"/>
      <c r="G18" s="162"/>
      <c r="H18" s="161"/>
      <c r="I18" s="149"/>
      <c r="J18" s="149"/>
      <c r="K18" s="149"/>
      <c r="L18" s="149"/>
      <c r="M18" s="149"/>
      <c r="N18" s="149"/>
      <c r="O18" s="149"/>
      <c r="P18" s="154"/>
      <c r="Q18" s="149"/>
      <c r="R18" s="157"/>
      <c r="S18" s="149"/>
      <c r="T18" s="163"/>
      <c r="U18" s="149"/>
      <c r="V18" s="149"/>
      <c r="W18" s="164"/>
      <c r="X18" s="165" t="s">
        <v>128</v>
      </c>
    </row>
    <row r="19" spans="1:24" s="84" customFormat="1" ht="128.25" customHeight="1" x14ac:dyDescent="0.25">
      <c r="A19" s="41"/>
      <c r="B19" s="374" t="s">
        <v>86</v>
      </c>
      <c r="C19" s="390"/>
      <c r="D19" s="394" t="s">
        <v>211</v>
      </c>
      <c r="E19" s="395"/>
      <c r="F19" s="395"/>
      <c r="G19" s="395"/>
      <c r="H19" s="395"/>
      <c r="I19" s="395"/>
      <c r="J19" s="395"/>
      <c r="K19" s="395"/>
      <c r="L19" s="395"/>
      <c r="M19" s="395"/>
      <c r="N19" s="395"/>
      <c r="O19" s="395"/>
      <c r="P19" s="395"/>
      <c r="Q19" s="395"/>
      <c r="R19" s="395"/>
      <c r="S19" s="395"/>
      <c r="T19" s="395"/>
      <c r="U19" s="395"/>
      <c r="V19" s="395"/>
      <c r="W19" s="396"/>
    </row>
    <row r="20" spans="1:24" x14ac:dyDescent="0.25"/>
    <row r="21" spans="1:24" ht="36.75" customHeight="1" x14ac:dyDescent="0.25">
      <c r="B21" s="401" t="s">
        <v>87</v>
      </c>
      <c r="C21" s="401"/>
      <c r="D21" s="401"/>
      <c r="E21" s="402" t="s">
        <v>208</v>
      </c>
      <c r="F21" s="403"/>
      <c r="G21" s="403"/>
      <c r="H21" s="403"/>
      <c r="I21" s="403"/>
      <c r="J21" s="403"/>
      <c r="K21" s="403"/>
      <c r="L21" s="403"/>
      <c r="M21" s="403"/>
      <c r="N21" s="403"/>
      <c r="O21" s="403"/>
      <c r="P21" s="403"/>
      <c r="Q21" s="403"/>
      <c r="R21" s="403"/>
      <c r="S21" s="88"/>
      <c r="T21" s="397" t="s">
        <v>171</v>
      </c>
      <c r="U21" s="397"/>
      <c r="V21" s="398">
        <v>44518</v>
      </c>
      <c r="W21" s="399"/>
    </row>
    <row r="22" spans="1:24" ht="36.75" customHeight="1" x14ac:dyDescent="0.25">
      <c r="B22" s="400" t="s">
        <v>88</v>
      </c>
      <c r="C22" s="400"/>
      <c r="D22" s="400"/>
      <c r="E22" s="397" t="s">
        <v>172</v>
      </c>
      <c r="F22" s="397"/>
      <c r="G22" s="138" t="s">
        <v>129</v>
      </c>
      <c r="H22" s="399"/>
      <c r="I22" s="399"/>
      <c r="J22" s="399"/>
      <c r="K22" s="399"/>
      <c r="L22" s="399"/>
      <c r="M22" s="399"/>
      <c r="N22" s="399"/>
      <c r="O22" s="88"/>
      <c r="P22" s="404" t="s">
        <v>175</v>
      </c>
      <c r="Q22" s="405"/>
      <c r="R22" s="406"/>
      <c r="S22" s="88"/>
      <c r="T22" s="407"/>
      <c r="U22" s="408"/>
      <c r="V22" s="408"/>
      <c r="W22" s="409"/>
    </row>
    <row r="23" spans="1:24" x14ac:dyDescent="0.25"/>
    <row r="24" spans="1:24" x14ac:dyDescent="0.25"/>
    <row r="25" spans="1:24" x14ac:dyDescent="0.25"/>
    <row r="26" spans="1:24" x14ac:dyDescent="0.25"/>
    <row r="27" spans="1:24" x14ac:dyDescent="0.25"/>
    <row r="28" spans="1:24" x14ac:dyDescent="0.25"/>
    <row r="29" spans="1:24" x14ac:dyDescent="0.25"/>
    <row r="30" spans="1:24" x14ac:dyDescent="0.25"/>
    <row r="31" spans="1:24" x14ac:dyDescent="0.25"/>
    <row r="32" spans="1:24" ht="15" x14ac:dyDescent="0.25">
      <c r="B32" s="41" t="s">
        <v>90</v>
      </c>
      <c r="C32" s="41" t="s">
        <v>91</v>
      </c>
      <c r="D32" s="41" t="s">
        <v>92</v>
      </c>
      <c r="E32" s="41" t="s">
        <v>93</v>
      </c>
      <c r="F32" s="41" t="s">
        <v>94</v>
      </c>
      <c r="G32" s="41" t="s">
        <v>95</v>
      </c>
      <c r="H32"/>
      <c r="I32"/>
      <c r="J32" s="41" t="s">
        <v>43</v>
      </c>
      <c r="K32"/>
      <c r="L32" s="41" t="s">
        <v>43</v>
      </c>
      <c r="M32"/>
      <c r="N32" s="41" t="s">
        <v>96</v>
      </c>
      <c r="O32"/>
      <c r="P32" s="41" t="s">
        <v>97</v>
      </c>
    </row>
    <row r="33" spans="2:16" ht="15" x14ac:dyDescent="0.25">
      <c r="B33" s="41" t="s">
        <v>98</v>
      </c>
      <c r="C33" s="41" t="s">
        <v>99</v>
      </c>
      <c r="D33" s="41" t="s">
        <v>100</v>
      </c>
      <c r="E33" s="41" t="s">
        <v>101</v>
      </c>
      <c r="F33" s="41" t="s">
        <v>102</v>
      </c>
      <c r="G33" s="41" t="s">
        <v>103</v>
      </c>
      <c r="H33"/>
      <c r="I33"/>
      <c r="J33" s="41" t="s">
        <v>0</v>
      </c>
      <c r="K33"/>
      <c r="L33" s="41" t="s">
        <v>0</v>
      </c>
      <c r="M33"/>
      <c r="N33" s="41" t="s">
        <v>104</v>
      </c>
      <c r="O33"/>
      <c r="P33" s="41" t="s">
        <v>105</v>
      </c>
    </row>
    <row r="34" spans="2:16" ht="15" x14ac:dyDescent="0.25">
      <c r="B34"/>
      <c r="C34"/>
      <c r="D34"/>
      <c r="E34" s="41" t="s">
        <v>106</v>
      </c>
      <c r="F34"/>
      <c r="G34" s="41" t="s">
        <v>107</v>
      </c>
      <c r="H34"/>
      <c r="I34"/>
      <c r="J34" s="41" t="s">
        <v>46</v>
      </c>
      <c r="K34"/>
      <c r="L34" s="41" t="s">
        <v>47</v>
      </c>
      <c r="M34"/>
      <c r="N34"/>
      <c r="O34"/>
      <c r="P34" s="41" t="s">
        <v>108</v>
      </c>
    </row>
    <row r="35" spans="2:16" ht="15" x14ac:dyDescent="0.25">
      <c r="B35"/>
      <c r="C35"/>
      <c r="D35"/>
      <c r="E35"/>
      <c r="F35"/>
      <c r="G35"/>
      <c r="H35"/>
      <c r="I35"/>
      <c r="J35"/>
      <c r="K35"/>
      <c r="L35" s="41" t="s">
        <v>49</v>
      </c>
      <c r="M35"/>
      <c r="N35"/>
      <c r="O35"/>
      <c r="P35"/>
    </row>
    <row r="36" spans="2:16" x14ac:dyDescent="0.25"/>
    <row r="37" spans="2:16" x14ac:dyDescent="0.25"/>
    <row r="38" spans="2:16" x14ac:dyDescent="0.25"/>
    <row r="39" spans="2:16" x14ac:dyDescent="0.25"/>
    <row r="40" spans="2:16" x14ac:dyDescent="0.25"/>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x14ac:dyDescent="0.25"/>
  </sheetData>
  <mergeCells count="25">
    <mergeCell ref="E22:F22"/>
    <mergeCell ref="V21:W21"/>
    <mergeCell ref="T21:U21"/>
    <mergeCell ref="B22:D22"/>
    <mergeCell ref="H22:N22"/>
    <mergeCell ref="B21:D21"/>
    <mergeCell ref="E21:R21"/>
    <mergeCell ref="P22:R22"/>
    <mergeCell ref="T22:W22"/>
    <mergeCell ref="B19:C19"/>
    <mergeCell ref="B12:D12"/>
    <mergeCell ref="E12:W12"/>
    <mergeCell ref="E11:W11"/>
    <mergeCell ref="V13:W13"/>
    <mergeCell ref="D19:W19"/>
    <mergeCell ref="B6:C8"/>
    <mergeCell ref="D6:W6"/>
    <mergeCell ref="N7:W7"/>
    <mergeCell ref="D7:L7"/>
    <mergeCell ref="D8:W8"/>
    <mergeCell ref="B10:W10"/>
    <mergeCell ref="B13:E13"/>
    <mergeCell ref="F13:U13"/>
    <mergeCell ref="B11:D11"/>
    <mergeCell ref="B9:I9"/>
  </mergeCells>
  <dataValidations count="9">
    <dataValidation type="list" allowBlank="1" showInputMessage="1" showErrorMessage="1" sqref="J15:J18">
      <formula1>$D$1:$D$2</formula1>
    </dataValidation>
    <dataValidation type="list" allowBlank="1" showInputMessage="1" showErrorMessage="1" sqref="L15:L18">
      <formula1>$E$1:$E$3</formula1>
    </dataValidation>
    <dataValidation type="list" allowBlank="1" showInputMessage="1" showErrorMessage="1" sqref="P15:P18">
      <formula1>$F$1:$F$2</formula1>
    </dataValidation>
    <dataValidation type="list" allowBlank="1" showInputMessage="1" showErrorMessage="1" sqref="R15:R18">
      <formula1>$G$1:$G$3</formula1>
    </dataValidation>
    <dataValidation type="list" allowBlank="1" showInputMessage="1" showErrorMessage="1" sqref="N15:N18">
      <formula1>$N$1:$N$2</formula1>
    </dataValidation>
    <dataValidation type="list" allowBlank="1" showInputMessage="1" showErrorMessage="1" sqref="U15:U18">
      <formula1>$P$1:$P$3</formula1>
    </dataValidation>
    <dataValidation type="list" allowBlank="1" showInputMessage="1" showErrorMessage="1" sqref="F15:F18">
      <formula1>"Asignado,No asignado"</formula1>
    </dataValidation>
    <dataValidation type="list" allowBlank="1" showInputMessage="1" showErrorMessage="1" sqref="H15:H18">
      <formula1>"Adecuado,Inadecuado"</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6:B17"/>
  </dataValidations>
  <printOptions horizontalCentered="1"/>
  <pageMargins left="0.51181102362204722" right="0.51181102362204722" top="0.55118110236220474" bottom="0.55118110236220474" header="0.31496062992125984" footer="0.31496062992125984"/>
  <pageSetup scale="20"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topLeftCell="A16" zoomScale="70" zoomScaleNormal="80" zoomScaleSheetLayoutView="70" zoomScalePageLayoutView="60" workbookViewId="0">
      <selection activeCell="L16" sqref="L16"/>
    </sheetView>
  </sheetViews>
  <sheetFormatPr baseColWidth="10" defaultColWidth="11.42578125" defaultRowHeight="14.25" zeroHeight="1" x14ac:dyDescent="0.25"/>
  <cols>
    <col min="1" max="1" width="2.85546875" style="44" customWidth="1"/>
    <col min="2" max="2" width="29.5703125" style="41" customWidth="1"/>
    <col min="3" max="3" width="17.42578125" style="41" customWidth="1"/>
    <col min="4" max="4" width="57.42578125" style="41" customWidth="1"/>
    <col min="5" max="5" width="34.42578125" style="41" customWidth="1"/>
    <col min="6" max="6" width="34.42578125" style="41" hidden="1" customWidth="1"/>
    <col min="7" max="7" width="63.28515625" style="41" customWidth="1"/>
    <col min="8" max="8" width="44.5703125" style="41" hidden="1" customWidth="1"/>
    <col min="9" max="9" width="43" style="41" customWidth="1"/>
    <col min="10" max="10" width="37.42578125" style="41" hidden="1" customWidth="1"/>
    <col min="11" max="11" width="43.42578125" style="41" customWidth="1"/>
    <col min="12" max="12" width="44.28515625" style="41" customWidth="1"/>
    <col min="13" max="13" width="56.85546875" style="44" hidden="1" customWidth="1"/>
    <col min="14" max="16359" width="11.42578125" style="44"/>
    <col min="16360" max="16384" width="6" style="44" customWidth="1"/>
  </cols>
  <sheetData>
    <row r="1" spans="1:13" hidden="1" x14ac:dyDescent="0.25">
      <c r="B1" s="41" t="s">
        <v>43</v>
      </c>
    </row>
    <row r="2" spans="1:13" hidden="1" x14ac:dyDescent="0.25">
      <c r="B2" s="41" t="s">
        <v>0</v>
      </c>
    </row>
    <row r="3" spans="1:13" hidden="1" x14ac:dyDescent="0.25">
      <c r="B3" s="41" t="s">
        <v>130</v>
      </c>
    </row>
    <row r="4" spans="1:13" s="77" customFormat="1" ht="12.75" x14ac:dyDescent="0.2">
      <c r="B4" s="78"/>
      <c r="K4" s="79"/>
      <c r="L4" s="79"/>
    </row>
    <row r="5" spans="1:13" s="80" customFormat="1" ht="62.25" customHeight="1" x14ac:dyDescent="0.2">
      <c r="A5" s="77"/>
      <c r="B5" s="361"/>
      <c r="C5" s="361"/>
      <c r="D5" s="418" t="s">
        <v>51</v>
      </c>
      <c r="E5" s="419"/>
      <c r="F5" s="419"/>
      <c r="G5" s="419"/>
      <c r="H5" s="419"/>
      <c r="I5" s="419"/>
      <c r="J5" s="419"/>
      <c r="K5" s="419"/>
      <c r="L5" s="420"/>
      <c r="M5" s="77"/>
    </row>
    <row r="6" spans="1:13" s="80" customFormat="1" ht="24" customHeight="1" x14ac:dyDescent="0.2">
      <c r="A6" s="77"/>
      <c r="B6" s="361"/>
      <c r="C6" s="361"/>
      <c r="D6" s="421" t="s">
        <v>52</v>
      </c>
      <c r="E6" s="423"/>
      <c r="F6" s="145"/>
      <c r="G6" s="421" t="s">
        <v>53</v>
      </c>
      <c r="H6" s="422"/>
      <c r="I6" s="422"/>
      <c r="J6" s="422"/>
      <c r="K6" s="422"/>
      <c r="L6" s="423"/>
      <c r="M6" s="77"/>
    </row>
    <row r="7" spans="1:13" s="80" customFormat="1" ht="24" customHeight="1" x14ac:dyDescent="0.2">
      <c r="A7" s="77"/>
      <c r="B7" s="361"/>
      <c r="C7" s="361"/>
      <c r="D7" s="424" t="s">
        <v>54</v>
      </c>
      <c r="E7" s="425"/>
      <c r="F7" s="425"/>
      <c r="G7" s="425"/>
      <c r="H7" s="425"/>
      <c r="I7" s="425"/>
      <c r="J7" s="425"/>
      <c r="K7" s="425"/>
      <c r="L7" s="426"/>
      <c r="M7" s="77"/>
    </row>
    <row r="8" spans="1:13" s="80" customFormat="1" ht="18.75" customHeight="1" x14ac:dyDescent="0.25">
      <c r="A8" s="77"/>
      <c r="B8" s="389"/>
      <c r="C8" s="389"/>
      <c r="D8" s="389"/>
      <c r="E8" s="389"/>
      <c r="F8" s="389"/>
      <c r="G8" s="389"/>
      <c r="H8" s="389"/>
      <c r="I8" s="389"/>
      <c r="J8" s="389"/>
      <c r="K8" s="389"/>
      <c r="L8" s="389"/>
      <c r="M8" s="77"/>
    </row>
    <row r="9" spans="1:13" s="41" customFormat="1" ht="20.25" x14ac:dyDescent="0.2">
      <c r="B9" s="365" t="s">
        <v>131</v>
      </c>
      <c r="C9" s="366"/>
      <c r="D9" s="366"/>
      <c r="E9" s="366"/>
      <c r="F9" s="366"/>
      <c r="G9" s="366"/>
      <c r="H9" s="366"/>
      <c r="I9" s="366"/>
      <c r="J9" s="366"/>
      <c r="K9" s="366"/>
      <c r="L9" s="367"/>
      <c r="M9" s="77"/>
    </row>
    <row r="10" spans="1:13" s="41" customFormat="1" ht="29.25" customHeight="1" x14ac:dyDescent="0.25">
      <c r="B10" s="132" t="s">
        <v>56</v>
      </c>
      <c r="C10" s="412" t="s">
        <v>57</v>
      </c>
      <c r="D10" s="413"/>
      <c r="E10" s="413"/>
      <c r="F10" s="413"/>
      <c r="G10" s="413"/>
      <c r="H10" s="413"/>
      <c r="I10" s="413"/>
      <c r="J10" s="413"/>
      <c r="K10" s="413"/>
      <c r="L10" s="414"/>
    </row>
    <row r="11" spans="1:13" s="41" customFormat="1" ht="49.5" customHeight="1" x14ac:dyDescent="0.25">
      <c r="B11" s="65" t="s">
        <v>58</v>
      </c>
      <c r="C11" s="415" t="s">
        <v>59</v>
      </c>
      <c r="D11" s="416"/>
      <c r="E11" s="416"/>
      <c r="F11" s="416"/>
      <c r="G11" s="416"/>
      <c r="H11" s="416"/>
      <c r="I11" s="416"/>
      <c r="J11" s="416"/>
      <c r="K11" s="416"/>
      <c r="L11" s="417"/>
    </row>
    <row r="12" spans="1:13" s="41" customFormat="1" ht="39.75" customHeight="1" x14ac:dyDescent="0.25">
      <c r="B12" s="378" t="str">
        <f>+'1. RIESGOS SIGNIFICATIVOS'!B14:J14</f>
        <v>DEL MAPA DE RIESGOS</v>
      </c>
      <c r="C12" s="378"/>
      <c r="D12" s="374"/>
      <c r="E12" s="374" t="s">
        <v>132</v>
      </c>
      <c r="F12" s="375"/>
      <c r="G12" s="375"/>
      <c r="H12" s="375"/>
      <c r="I12" s="375"/>
      <c r="J12" s="375"/>
      <c r="K12" s="375"/>
      <c r="L12" s="390"/>
    </row>
    <row r="13" spans="1:13" s="41" customFormat="1" ht="39.75" customHeight="1" x14ac:dyDescent="0.25">
      <c r="B13" s="410" t="s">
        <v>133</v>
      </c>
      <c r="C13" s="428" t="s">
        <v>111</v>
      </c>
      <c r="D13" s="430" t="s">
        <v>134</v>
      </c>
      <c r="E13" s="437" t="s">
        <v>13</v>
      </c>
      <c r="F13" s="437"/>
      <c r="G13" s="437"/>
      <c r="H13" s="144"/>
      <c r="I13" s="438" t="s">
        <v>14</v>
      </c>
      <c r="J13" s="439"/>
      <c r="K13" s="440"/>
      <c r="L13" s="435" t="s">
        <v>135</v>
      </c>
    </row>
    <row r="14" spans="1:13" s="42" customFormat="1" ht="86.25" customHeight="1" x14ac:dyDescent="0.25">
      <c r="B14" s="411"/>
      <c r="C14" s="429"/>
      <c r="D14" s="431"/>
      <c r="E14" s="143" t="s">
        <v>136</v>
      </c>
      <c r="F14" s="106"/>
      <c r="G14" s="143" t="s">
        <v>137</v>
      </c>
      <c r="H14" s="107"/>
      <c r="I14" s="85" t="s">
        <v>138</v>
      </c>
      <c r="J14" s="108"/>
      <c r="K14" s="86" t="s">
        <v>137</v>
      </c>
      <c r="L14" s="436"/>
      <c r="M14" s="109"/>
    </row>
    <row r="15" spans="1:13" s="167" customFormat="1" ht="383.25" customHeight="1" x14ac:dyDescent="0.25">
      <c r="B15" s="168" t="s">
        <v>197</v>
      </c>
      <c r="C15" s="169" t="s">
        <v>199</v>
      </c>
      <c r="D15" s="170" t="s">
        <v>189</v>
      </c>
      <c r="E15" s="171" t="s">
        <v>43</v>
      </c>
      <c r="F15" s="171" t="s">
        <v>0</v>
      </c>
      <c r="G15" s="172"/>
      <c r="H15" s="173" t="s">
        <v>139</v>
      </c>
      <c r="I15" s="174" t="s">
        <v>43</v>
      </c>
      <c r="J15" s="175" t="s">
        <v>43</v>
      </c>
      <c r="K15" s="176"/>
      <c r="L15" s="177"/>
      <c r="M15" s="166" t="s">
        <v>140</v>
      </c>
    </row>
    <row r="16" spans="1:13" s="167" customFormat="1" ht="360" x14ac:dyDescent="0.25">
      <c r="B16" s="168" t="s">
        <v>197</v>
      </c>
      <c r="C16" s="169" t="s">
        <v>199</v>
      </c>
      <c r="D16" s="170" t="s">
        <v>190</v>
      </c>
      <c r="E16" s="171" t="s">
        <v>43</v>
      </c>
      <c r="F16" s="171" t="s">
        <v>0</v>
      </c>
      <c r="G16" s="172"/>
      <c r="H16" s="173" t="s">
        <v>139</v>
      </c>
      <c r="I16" s="174" t="s">
        <v>43</v>
      </c>
      <c r="J16" s="175" t="s">
        <v>43</v>
      </c>
      <c r="K16" s="176"/>
      <c r="L16" s="177" t="s">
        <v>357</v>
      </c>
      <c r="M16" s="166" t="s">
        <v>140</v>
      </c>
    </row>
    <row r="17" spans="2:13" s="167" customFormat="1" ht="283.5" hidden="1" customHeight="1" x14ac:dyDescent="0.25">
      <c r="B17" s="146" t="s">
        <v>191</v>
      </c>
      <c r="C17" s="169" t="s">
        <v>179</v>
      </c>
      <c r="D17" s="170" t="s">
        <v>195</v>
      </c>
      <c r="E17" s="171"/>
      <c r="F17" s="171" t="s">
        <v>0</v>
      </c>
      <c r="G17" s="172"/>
      <c r="H17" s="173" t="s">
        <v>139</v>
      </c>
      <c r="I17" s="174"/>
      <c r="J17" s="175" t="s">
        <v>43</v>
      </c>
      <c r="K17" s="176" t="s">
        <v>206</v>
      </c>
      <c r="L17" s="177"/>
      <c r="M17" s="165" t="s">
        <v>141</v>
      </c>
    </row>
    <row r="18" spans="2:13" s="167" customFormat="1" ht="409.5" hidden="1" customHeight="1" x14ac:dyDescent="0.25">
      <c r="B18" s="168" t="s">
        <v>191</v>
      </c>
      <c r="C18" s="169" t="str">
        <f>+'1. RIESGOS SIGNIFICATIVOS'!F20</f>
        <v>Gestión</v>
      </c>
      <c r="D18" s="170" t="s">
        <v>198</v>
      </c>
      <c r="E18" s="171" t="s">
        <v>20</v>
      </c>
      <c r="F18" s="178" t="s">
        <v>130</v>
      </c>
      <c r="G18" s="179"/>
      <c r="H18" s="180" t="s">
        <v>142</v>
      </c>
      <c r="I18" s="181"/>
      <c r="J18" s="182" t="s">
        <v>43</v>
      </c>
      <c r="K18" s="183"/>
      <c r="L18" s="184"/>
      <c r="M18" s="165" t="s">
        <v>143</v>
      </c>
    </row>
    <row r="19" spans="2:13" s="41" customFormat="1" ht="99" customHeight="1" x14ac:dyDescent="0.25">
      <c r="B19" s="139" t="s">
        <v>86</v>
      </c>
      <c r="C19" s="432" t="s">
        <v>354</v>
      </c>
      <c r="D19" s="433"/>
      <c r="E19" s="433"/>
      <c r="F19" s="433"/>
      <c r="G19" s="433"/>
      <c r="H19" s="433"/>
      <c r="I19" s="433"/>
      <c r="J19" s="433"/>
      <c r="K19" s="433"/>
      <c r="L19" s="434"/>
    </row>
    <row r="20" spans="2:13" x14ac:dyDescent="0.25"/>
    <row r="21" spans="2:13" ht="37.5" customHeight="1" x14ac:dyDescent="0.25">
      <c r="B21" s="140" t="s">
        <v>87</v>
      </c>
      <c r="C21" s="385" t="s">
        <v>208</v>
      </c>
      <c r="D21" s="386"/>
      <c r="E21" s="386"/>
      <c r="F21" s="386"/>
      <c r="G21" s="386"/>
      <c r="H21" s="386"/>
      <c r="I21" s="387"/>
      <c r="J21" s="131"/>
      <c r="K21" s="138" t="s">
        <v>171</v>
      </c>
      <c r="L21" s="185">
        <v>44518</v>
      </c>
    </row>
    <row r="22" spans="2:13" ht="37.5" customHeight="1" x14ac:dyDescent="0.25">
      <c r="B22" s="139" t="s">
        <v>88</v>
      </c>
      <c r="C22" s="397" t="s">
        <v>207</v>
      </c>
      <c r="D22" s="397"/>
      <c r="E22" s="381" t="s">
        <v>180</v>
      </c>
      <c r="F22" s="381"/>
      <c r="G22" s="381"/>
      <c r="H22" s="130"/>
      <c r="I22" s="138" t="s">
        <v>129</v>
      </c>
      <c r="J22" s="138"/>
      <c r="K22" s="427" t="s">
        <v>173</v>
      </c>
      <c r="L22" s="381"/>
    </row>
    <row r="23" spans="2:13" x14ac:dyDescent="0.25"/>
    <row r="24" spans="2:13" x14ac:dyDescent="0.25"/>
    <row r="25" spans="2:13" x14ac:dyDescent="0.25"/>
    <row r="26" spans="2:13" x14ac:dyDescent="0.25"/>
    <row r="27" spans="2:13" x14ac:dyDescent="0.25"/>
    <row r="28" spans="2:13" x14ac:dyDescent="0.25"/>
    <row r="29" spans="2:13" x14ac:dyDescent="0.25"/>
    <row r="30" spans="2:13" x14ac:dyDescent="0.25"/>
    <row r="31" spans="2:13" x14ac:dyDescent="0.25"/>
    <row r="32" spans="2:13" x14ac:dyDescent="0.25"/>
    <row r="33" x14ac:dyDescent="0.25"/>
    <row r="34" x14ac:dyDescent="0.25"/>
    <row r="35" x14ac:dyDescent="0.25"/>
    <row r="36" x14ac:dyDescent="0.25"/>
    <row r="37" x14ac:dyDescent="0.25"/>
    <row r="38" x14ac:dyDescent="0.25"/>
  </sheetData>
  <mergeCells count="22">
    <mergeCell ref="K22:L22"/>
    <mergeCell ref="C13:C14"/>
    <mergeCell ref="D13:D14"/>
    <mergeCell ref="C21:I21"/>
    <mergeCell ref="C22:D22"/>
    <mergeCell ref="E22:G22"/>
    <mergeCell ref="C19:L19"/>
    <mergeCell ref="L13:L14"/>
    <mergeCell ref="E13:G13"/>
    <mergeCell ref="I13:K13"/>
    <mergeCell ref="B5:C7"/>
    <mergeCell ref="B8:L8"/>
    <mergeCell ref="D5:L5"/>
    <mergeCell ref="G6:L6"/>
    <mergeCell ref="D6:E6"/>
    <mergeCell ref="D7:L7"/>
    <mergeCell ref="B13:B14"/>
    <mergeCell ref="B9:L9"/>
    <mergeCell ref="C10:L10"/>
    <mergeCell ref="C11:L11"/>
    <mergeCell ref="B12:D12"/>
    <mergeCell ref="E12:L12"/>
  </mergeCells>
  <dataValidations count="3">
    <dataValidation type="list" allowBlank="1" showInputMessage="1" showErrorMessage="1" sqref="I15:I18 E15:E18">
      <formula1>$B$1:$B$3</formula1>
    </dataValidation>
    <dataValidation type="list" allowBlank="1" showInputMessage="1" showErrorMessage="1" sqref="J15:J18 F15:F18">
      <formula1>$A$1:$A$3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
  </dataValidations>
  <printOptions horizontalCentered="1"/>
  <pageMargins left="0.51181102362204722" right="0.51181102362204722" top="0.55118110236220474" bottom="0.55118110236220474" header="0.31496062992125984" footer="0.31496062992125984"/>
  <pageSetup scale="37"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8"/>
  <sheetViews>
    <sheetView topLeftCell="A7" workbookViewId="0">
      <selection activeCell="I12" sqref="I12"/>
    </sheetView>
  </sheetViews>
  <sheetFormatPr baseColWidth="10" defaultColWidth="0" defaultRowHeight="15" zeroHeight="1" x14ac:dyDescent="0.25"/>
  <cols>
    <col min="1" max="1" width="1" customWidth="1"/>
    <col min="2" max="2" width="29.5703125" customWidth="1"/>
    <col min="3" max="3" width="13.140625" customWidth="1"/>
    <col min="4" max="4" width="57.42578125" customWidth="1"/>
    <col min="5" max="5" width="30.42578125" customWidth="1"/>
    <col min="6" max="6" width="33.140625" customWidth="1"/>
    <col min="7" max="8" width="0" hidden="1" customWidth="1"/>
    <col min="9" max="9" width="47.42578125" customWidth="1"/>
    <col min="10" max="15" width="0" hidden="1" customWidth="1"/>
    <col min="16" max="16384" width="11.42578125" hidden="1"/>
  </cols>
  <sheetData>
    <row r="1" spans="1:9" s="77" customFormat="1" ht="12.75" x14ac:dyDescent="0.2">
      <c r="B1" s="78"/>
      <c r="H1" s="79"/>
      <c r="I1" s="79"/>
    </row>
    <row r="2" spans="1:9" s="80" customFormat="1" ht="62.25" customHeight="1" x14ac:dyDescent="0.2">
      <c r="A2" s="77"/>
      <c r="B2" s="361"/>
      <c r="C2" s="362" t="s">
        <v>51</v>
      </c>
      <c r="D2" s="362"/>
      <c r="E2" s="362"/>
      <c r="F2" s="362"/>
      <c r="G2" s="362"/>
      <c r="H2" s="362"/>
      <c r="I2" s="362"/>
    </row>
    <row r="3" spans="1:9" s="80" customFormat="1" ht="24" customHeight="1" x14ac:dyDescent="0.2">
      <c r="A3" s="77"/>
      <c r="B3" s="361"/>
      <c r="C3" s="363" t="s">
        <v>52</v>
      </c>
      <c r="D3" s="363"/>
      <c r="E3" s="363"/>
      <c r="F3" s="363"/>
      <c r="G3" s="363" t="s">
        <v>53</v>
      </c>
      <c r="H3" s="363"/>
      <c r="I3" s="363"/>
    </row>
    <row r="4" spans="1:9" s="80" customFormat="1" ht="24" customHeight="1" x14ac:dyDescent="0.2">
      <c r="A4" s="77"/>
      <c r="B4" s="361"/>
      <c r="C4" s="364" t="s">
        <v>54</v>
      </c>
      <c r="D4" s="364"/>
      <c r="E4" s="364"/>
      <c r="F4" s="364"/>
      <c r="G4" s="364"/>
      <c r="H4" s="364"/>
      <c r="I4" s="364"/>
    </row>
    <row r="5" spans="1:9" s="80" customFormat="1" ht="18.75" customHeight="1" x14ac:dyDescent="0.25">
      <c r="A5" s="77"/>
      <c r="B5" s="360"/>
      <c r="C5" s="360"/>
      <c r="D5" s="360"/>
      <c r="E5" s="360"/>
      <c r="F5" s="360"/>
      <c r="G5" s="360"/>
      <c r="H5" s="360"/>
      <c r="I5" s="360"/>
    </row>
    <row r="6" spans="1:9" x14ac:dyDescent="0.25">
      <c r="B6" s="444" t="s">
        <v>144</v>
      </c>
      <c r="C6" s="444"/>
      <c r="D6" s="444"/>
      <c r="E6" s="444"/>
      <c r="F6" s="444"/>
      <c r="G6" s="444"/>
      <c r="H6" s="444"/>
      <c r="I6" s="444"/>
    </row>
    <row r="7" spans="1:9" s="41" customFormat="1" ht="27.75" customHeight="1" x14ac:dyDescent="0.25">
      <c r="B7" s="187" t="s">
        <v>56</v>
      </c>
      <c r="C7" s="202" t="s">
        <v>57</v>
      </c>
      <c r="D7" s="202"/>
      <c r="E7" s="202"/>
      <c r="F7" s="202"/>
      <c r="G7" s="202"/>
      <c r="H7" s="202"/>
      <c r="I7" s="202"/>
    </row>
    <row r="8" spans="1:9" s="41" customFormat="1" ht="49.5" customHeight="1" x14ac:dyDescent="0.25">
      <c r="B8" s="187" t="s">
        <v>58</v>
      </c>
      <c r="C8" s="445" t="s">
        <v>59</v>
      </c>
      <c r="D8" s="446"/>
      <c r="E8" s="446"/>
      <c r="F8" s="446"/>
      <c r="G8" s="446"/>
      <c r="H8" s="446"/>
      <c r="I8" s="446"/>
    </row>
    <row r="9" spans="1:9" s="41" customFormat="1" ht="28.5" customHeight="1" x14ac:dyDescent="0.25">
      <c r="B9" s="187" t="s">
        <v>87</v>
      </c>
      <c r="C9" s="403"/>
      <c r="D9" s="403"/>
      <c r="E9" s="403"/>
      <c r="F9" s="403"/>
      <c r="G9" s="403"/>
      <c r="H9" s="192" t="s">
        <v>145</v>
      </c>
      <c r="I9" s="191"/>
    </row>
    <row r="10" spans="1:9" ht="47.25" customHeight="1" x14ac:dyDescent="0.25">
      <c r="B10" s="378" t="s">
        <v>183</v>
      </c>
      <c r="C10" s="378"/>
      <c r="D10" s="378"/>
      <c r="E10" s="378" t="s">
        <v>146</v>
      </c>
      <c r="F10" s="378"/>
      <c r="G10" s="378"/>
      <c r="H10" s="378"/>
      <c r="I10" s="378"/>
    </row>
    <row r="11" spans="1:9" ht="78" customHeight="1" x14ac:dyDescent="0.25">
      <c r="B11" s="69" t="s">
        <v>133</v>
      </c>
      <c r="C11" s="70" t="s">
        <v>111</v>
      </c>
      <c r="D11" s="69" t="s">
        <v>134</v>
      </c>
      <c r="E11" s="203" t="s">
        <v>176</v>
      </c>
      <c r="F11" s="204" t="s">
        <v>148</v>
      </c>
      <c r="G11" s="203" t="s">
        <v>177</v>
      </c>
      <c r="H11" s="204" t="s">
        <v>150</v>
      </c>
      <c r="I11" s="204" t="s">
        <v>151</v>
      </c>
    </row>
    <row r="12" spans="1:9" ht="162.75" customHeight="1" x14ac:dyDescent="0.25">
      <c r="B12" s="205" t="s">
        <v>184</v>
      </c>
      <c r="C12" s="206" t="s">
        <v>199</v>
      </c>
      <c r="D12" s="206" t="s">
        <v>189</v>
      </c>
      <c r="E12" s="207" t="s">
        <v>178</v>
      </c>
      <c r="F12" s="208" t="s">
        <v>358</v>
      </c>
      <c r="G12" s="208"/>
      <c r="H12" s="88"/>
      <c r="I12" s="209" t="s">
        <v>210</v>
      </c>
    </row>
    <row r="13" spans="1:9" ht="236.25" customHeight="1" x14ac:dyDescent="0.25">
      <c r="B13" s="210" t="s">
        <v>200</v>
      </c>
      <c r="C13" s="210" t="s">
        <v>199</v>
      </c>
      <c r="D13" s="210" t="s">
        <v>190</v>
      </c>
      <c r="E13" s="207" t="s">
        <v>178</v>
      </c>
      <c r="F13" s="208" t="s">
        <v>358</v>
      </c>
      <c r="G13" s="208"/>
      <c r="H13" s="88"/>
      <c r="I13" s="209" t="s">
        <v>210</v>
      </c>
    </row>
    <row r="14" spans="1:9" ht="164.25" hidden="1" customHeight="1" x14ac:dyDescent="0.25">
      <c r="B14" s="218" t="s">
        <v>191</v>
      </c>
      <c r="C14" s="218" t="s">
        <v>179</v>
      </c>
      <c r="D14" s="218" t="s">
        <v>195</v>
      </c>
      <c r="E14" s="219"/>
      <c r="F14" s="220"/>
      <c r="G14" s="220"/>
      <c r="H14" s="221"/>
      <c r="I14" s="222" t="s">
        <v>209</v>
      </c>
    </row>
    <row r="15" spans="1:9" ht="205.5" hidden="1" customHeight="1" x14ac:dyDescent="0.25">
      <c r="B15" s="218" t="s">
        <v>191</v>
      </c>
      <c r="C15" s="218" t="s">
        <v>179</v>
      </c>
      <c r="D15" s="218" t="s">
        <v>196</v>
      </c>
      <c r="E15" s="219"/>
      <c r="F15" s="220"/>
      <c r="G15" s="220"/>
      <c r="H15" s="221"/>
      <c r="I15" s="222" t="s">
        <v>209</v>
      </c>
    </row>
    <row r="16" spans="1:9" ht="102" hidden="1" customHeight="1" x14ac:dyDescent="0.25">
      <c r="B16" s="194"/>
      <c r="C16" s="195"/>
      <c r="D16" s="196"/>
      <c r="E16" s="197"/>
      <c r="F16" s="198"/>
      <c r="G16" s="199"/>
      <c r="H16" s="200"/>
      <c r="I16" s="201"/>
    </row>
    <row r="17" spans="2:9" ht="102" hidden="1" customHeight="1" x14ac:dyDescent="0.25">
      <c r="B17" s="51"/>
      <c r="C17" s="52"/>
      <c r="D17" s="60"/>
      <c r="E17" s="58"/>
      <c r="F17" s="56"/>
      <c r="G17" s="58"/>
      <c r="H17" s="56"/>
      <c r="I17" s="55"/>
    </row>
    <row r="18" spans="2:9" ht="102" hidden="1" customHeight="1" x14ac:dyDescent="0.25">
      <c r="B18" s="51"/>
      <c r="C18" s="52"/>
      <c r="D18" s="62"/>
      <c r="E18" s="58"/>
      <c r="F18" s="59"/>
      <c r="G18" s="48"/>
      <c r="H18" s="47"/>
      <c r="I18" s="55"/>
    </row>
    <row r="19" spans="2:9" s="41" customFormat="1" ht="126.75" customHeight="1" x14ac:dyDescent="0.25">
      <c r="B19" s="189" t="s">
        <v>86</v>
      </c>
      <c r="C19" s="432" t="s">
        <v>353</v>
      </c>
      <c r="D19" s="441"/>
      <c r="E19" s="441"/>
      <c r="F19" s="441"/>
      <c r="G19" s="441"/>
      <c r="H19" s="441"/>
      <c r="I19" s="442"/>
    </row>
    <row r="20" spans="2:9" x14ac:dyDescent="0.25">
      <c r="B20" s="41"/>
      <c r="C20" s="41"/>
      <c r="D20" s="41"/>
      <c r="E20" s="41"/>
      <c r="F20" s="41"/>
      <c r="G20" s="41"/>
      <c r="H20" s="41"/>
      <c r="I20" s="41"/>
    </row>
    <row r="21" spans="2:9" s="193" customFormat="1" ht="37.5" customHeight="1" x14ac:dyDescent="0.25">
      <c r="B21" s="190" t="s">
        <v>87</v>
      </c>
      <c r="C21" s="443"/>
      <c r="D21" s="386"/>
      <c r="E21" s="386"/>
      <c r="F21" s="386"/>
      <c r="G21" s="387"/>
      <c r="H21" s="188" t="s">
        <v>145</v>
      </c>
      <c r="I21" s="186"/>
    </row>
    <row r="22" spans="2:9" s="193" customFormat="1" ht="37.5" customHeight="1" x14ac:dyDescent="0.25">
      <c r="B22" s="189" t="s">
        <v>88</v>
      </c>
      <c r="C22" s="397" t="s">
        <v>152</v>
      </c>
      <c r="D22" s="397"/>
      <c r="E22" s="381" t="s">
        <v>180</v>
      </c>
      <c r="F22" s="381"/>
      <c r="G22" s="188" t="s">
        <v>129</v>
      </c>
      <c r="H22" s="381" t="s">
        <v>181</v>
      </c>
      <c r="I22" s="381"/>
    </row>
    <row r="23" spans="2:9" hidden="1" x14ac:dyDescent="0.25">
      <c r="B23" s="41"/>
      <c r="C23" s="41"/>
      <c r="D23" s="41"/>
      <c r="E23" s="41"/>
      <c r="F23" s="41"/>
      <c r="G23" s="41"/>
      <c r="H23" s="41"/>
      <c r="I23" s="41"/>
    </row>
    <row r="24" spans="2:9" hidden="1" x14ac:dyDescent="0.25">
      <c r="B24" s="41"/>
      <c r="C24" s="41"/>
      <c r="D24" s="41"/>
      <c r="E24" s="41"/>
      <c r="F24" s="41"/>
      <c r="G24" s="41"/>
      <c r="H24" s="41"/>
      <c r="I24" s="41"/>
    </row>
    <row r="25" spans="2:9" hidden="1" x14ac:dyDescent="0.25">
      <c r="B25" s="41"/>
      <c r="C25" s="41"/>
      <c r="D25" s="41"/>
      <c r="E25" s="41"/>
      <c r="F25" s="41"/>
      <c r="G25" s="41"/>
      <c r="H25" s="41"/>
      <c r="I25" s="41"/>
    </row>
    <row r="26" spans="2:9" hidden="1" x14ac:dyDescent="0.25">
      <c r="B26" s="41"/>
      <c r="C26" s="41"/>
      <c r="D26" s="41"/>
      <c r="E26" s="41"/>
      <c r="F26" s="41"/>
      <c r="G26" s="41"/>
      <c r="H26" s="41"/>
      <c r="I26" s="41"/>
    </row>
    <row r="27" spans="2:9" hidden="1" x14ac:dyDescent="0.25">
      <c r="B27" s="41"/>
      <c r="C27" s="41"/>
      <c r="D27" s="41"/>
      <c r="E27" s="41"/>
      <c r="F27" s="41"/>
      <c r="G27" s="41"/>
      <c r="H27" s="41"/>
      <c r="I27" s="41"/>
    </row>
    <row r="28" spans="2:9" hidden="1" x14ac:dyDescent="0.25">
      <c r="B28" s="41"/>
      <c r="C28" s="41"/>
      <c r="D28" s="41"/>
      <c r="E28" s="41"/>
      <c r="F28" s="41"/>
      <c r="G28" s="41"/>
      <c r="H28" s="41"/>
      <c r="I28" s="41"/>
    </row>
    <row r="29" spans="2:9" hidden="1" x14ac:dyDescent="0.25">
      <c r="B29" s="41"/>
      <c r="C29" s="41"/>
      <c r="D29" s="41"/>
      <c r="E29" s="41"/>
      <c r="F29" s="41"/>
      <c r="G29" s="41"/>
      <c r="H29" s="41"/>
      <c r="I29" s="41"/>
    </row>
    <row r="30" spans="2:9" hidden="1" x14ac:dyDescent="0.25">
      <c r="B30" s="41"/>
      <c r="C30" s="41"/>
      <c r="D30" s="41"/>
      <c r="E30" s="41"/>
      <c r="F30" s="41"/>
      <c r="G30" s="41"/>
      <c r="H30" s="41"/>
      <c r="I30" s="41"/>
    </row>
    <row r="31" spans="2:9" hidden="1" x14ac:dyDescent="0.25">
      <c r="B31" s="41"/>
      <c r="C31" s="41"/>
      <c r="D31" s="41"/>
      <c r="E31" s="41"/>
      <c r="F31" s="41"/>
      <c r="G31" s="41"/>
      <c r="H31" s="41"/>
      <c r="I31" s="41"/>
    </row>
    <row r="32" spans="2:9" hidden="1" x14ac:dyDescent="0.25">
      <c r="B32" s="41"/>
      <c r="C32" s="41"/>
      <c r="D32" s="41"/>
      <c r="E32" s="41"/>
      <c r="F32" s="41"/>
      <c r="G32" s="41"/>
      <c r="H32" s="41"/>
      <c r="I32" s="41"/>
    </row>
    <row r="33" spans="2:9" hidden="1" x14ac:dyDescent="0.25">
      <c r="B33" s="41"/>
      <c r="C33" s="41"/>
      <c r="D33" s="41"/>
      <c r="E33" s="41"/>
      <c r="F33" s="41"/>
      <c r="G33" s="41"/>
      <c r="H33" s="41"/>
      <c r="I33" s="41"/>
    </row>
    <row r="34" spans="2:9" hidden="1" x14ac:dyDescent="0.25">
      <c r="B34" s="41"/>
      <c r="C34" s="41"/>
      <c r="D34" s="41"/>
      <c r="E34" s="41"/>
      <c r="F34" s="41"/>
      <c r="G34" s="41"/>
      <c r="H34" s="41"/>
      <c r="I34" s="41"/>
    </row>
    <row r="35" spans="2:9" hidden="1" x14ac:dyDescent="0.25">
      <c r="B35" s="41"/>
      <c r="C35" s="41"/>
      <c r="D35" s="41"/>
      <c r="E35" s="41"/>
      <c r="F35" s="41"/>
      <c r="G35" s="41"/>
      <c r="H35" s="41"/>
      <c r="I35" s="41"/>
    </row>
    <row r="36" spans="2:9" hidden="1" x14ac:dyDescent="0.25">
      <c r="B36" s="41"/>
      <c r="C36" s="41"/>
      <c r="D36" s="41"/>
      <c r="E36" s="41"/>
      <c r="F36" s="41"/>
      <c r="G36" s="41"/>
      <c r="H36" s="41"/>
      <c r="I36" s="41"/>
    </row>
    <row r="37" spans="2:9" hidden="1" x14ac:dyDescent="0.25">
      <c r="B37" s="41"/>
      <c r="C37" s="41"/>
      <c r="D37" s="41"/>
      <c r="E37" s="41"/>
      <c r="F37" s="41"/>
      <c r="G37" s="41"/>
      <c r="H37" s="41"/>
      <c r="I37" s="41"/>
    </row>
    <row r="38" spans="2:9" hidden="1" x14ac:dyDescent="0.25">
      <c r="B38" s="41"/>
      <c r="C38" s="41"/>
      <c r="D38" s="41"/>
      <c r="E38" s="41"/>
      <c r="F38" s="41"/>
      <c r="G38" s="41"/>
      <c r="H38" s="41"/>
      <c r="I38" s="41"/>
    </row>
    <row r="39" spans="2:9" hidden="1" x14ac:dyDescent="0.25">
      <c r="B39" s="41"/>
      <c r="C39" s="41"/>
      <c r="D39" s="41"/>
      <c r="E39" s="41"/>
      <c r="F39" s="41"/>
      <c r="G39" s="41"/>
      <c r="H39" s="41"/>
      <c r="I39" s="41"/>
    </row>
    <row r="40" spans="2:9" hidden="1" x14ac:dyDescent="0.25">
      <c r="B40" s="41"/>
      <c r="C40" s="41"/>
      <c r="D40" s="41"/>
      <c r="E40" s="41"/>
      <c r="F40" s="41"/>
      <c r="G40" s="41"/>
      <c r="H40" s="41"/>
      <c r="I40" s="41"/>
    </row>
    <row r="41" spans="2:9" hidden="1" x14ac:dyDescent="0.25">
      <c r="B41" s="41"/>
      <c r="C41" s="41"/>
      <c r="D41" s="41"/>
      <c r="E41" s="41"/>
      <c r="F41" s="41"/>
      <c r="G41" s="41"/>
      <c r="H41" s="41"/>
      <c r="I41" s="41"/>
    </row>
    <row r="42" spans="2:9" hidden="1" x14ac:dyDescent="0.25">
      <c r="B42" s="41"/>
      <c r="C42" s="41"/>
      <c r="D42" s="41"/>
      <c r="E42" s="41"/>
      <c r="F42" s="41"/>
      <c r="G42" s="41"/>
      <c r="H42" s="41"/>
      <c r="I42" s="41"/>
    </row>
    <row r="43" spans="2:9" hidden="1" x14ac:dyDescent="0.25">
      <c r="B43" s="41"/>
      <c r="C43" s="41"/>
      <c r="D43" s="41"/>
      <c r="E43" s="41"/>
      <c r="F43" s="41"/>
      <c r="G43" s="41"/>
      <c r="H43" s="41"/>
      <c r="I43" s="41"/>
    </row>
    <row r="44" spans="2:9" hidden="1" x14ac:dyDescent="0.25">
      <c r="B44" s="41"/>
      <c r="C44" s="41"/>
      <c r="D44" s="41"/>
      <c r="E44" s="41"/>
      <c r="F44" s="41"/>
      <c r="G44" s="41"/>
      <c r="H44" s="41"/>
      <c r="I44" s="41"/>
    </row>
    <row r="45" spans="2:9" hidden="1" x14ac:dyDescent="0.25">
      <c r="B45" s="41"/>
      <c r="C45" s="41"/>
      <c r="D45" s="41"/>
      <c r="E45" s="41"/>
      <c r="F45" s="41"/>
      <c r="G45" s="41"/>
      <c r="H45" s="41"/>
      <c r="I45" s="41"/>
    </row>
    <row r="46" spans="2:9" hidden="1" x14ac:dyDescent="0.25">
      <c r="B46" s="41"/>
      <c r="C46" s="41"/>
      <c r="D46" s="41"/>
      <c r="E46" s="41"/>
      <c r="F46" s="41"/>
      <c r="G46" s="41"/>
      <c r="H46" s="41"/>
      <c r="I46" s="41"/>
    </row>
    <row r="47" spans="2:9" hidden="1" x14ac:dyDescent="0.25">
      <c r="B47" s="41"/>
      <c r="C47" s="41"/>
      <c r="D47" s="41"/>
      <c r="E47" s="41"/>
      <c r="F47" s="41"/>
      <c r="G47" s="41"/>
      <c r="H47" s="41"/>
      <c r="I47" s="41"/>
    </row>
    <row r="48" spans="2:9" hidden="1" x14ac:dyDescent="0.25">
      <c r="B48" s="41"/>
      <c r="C48" s="41"/>
      <c r="D48" s="41"/>
      <c r="E48" s="41"/>
      <c r="F48" s="41"/>
      <c r="G48" s="41"/>
      <c r="H48" s="41"/>
      <c r="I48" s="41"/>
    </row>
    <row r="49" spans="2:9" hidden="1" x14ac:dyDescent="0.25">
      <c r="B49" s="41"/>
      <c r="C49" s="41"/>
      <c r="D49" s="41"/>
      <c r="E49" s="41"/>
      <c r="F49" s="41"/>
      <c r="G49" s="41"/>
      <c r="H49" s="41"/>
      <c r="I49" s="41"/>
    </row>
    <row r="50" spans="2:9" hidden="1" x14ac:dyDescent="0.25">
      <c r="B50" s="41"/>
      <c r="C50" s="41"/>
      <c r="D50" s="41"/>
      <c r="E50" s="41"/>
      <c r="F50" s="41"/>
      <c r="G50" s="41"/>
      <c r="H50" s="41"/>
      <c r="I50" s="41"/>
    </row>
    <row r="51" spans="2:9" hidden="1" x14ac:dyDescent="0.25">
      <c r="B51" s="41"/>
      <c r="C51" s="41"/>
      <c r="D51" s="41"/>
      <c r="E51" s="41"/>
      <c r="F51" s="41"/>
      <c r="G51" s="41"/>
      <c r="H51" s="41"/>
      <c r="I51" s="41"/>
    </row>
    <row r="52" spans="2:9" hidden="1" x14ac:dyDescent="0.25">
      <c r="B52" s="41"/>
      <c r="C52" s="41"/>
      <c r="D52" s="41"/>
      <c r="E52" s="41"/>
      <c r="F52" s="41"/>
      <c r="G52" s="41"/>
      <c r="H52" s="41"/>
      <c r="I52" s="41"/>
    </row>
    <row r="53" spans="2:9" hidden="1" x14ac:dyDescent="0.25">
      <c r="B53" s="41"/>
      <c r="C53" s="41"/>
      <c r="D53" s="41"/>
      <c r="E53" s="41"/>
      <c r="F53" s="41"/>
      <c r="G53" s="41"/>
      <c r="H53" s="41"/>
      <c r="I53" s="41"/>
    </row>
    <row r="54" spans="2:9" hidden="1" x14ac:dyDescent="0.25">
      <c r="B54" s="41"/>
      <c r="C54" s="41"/>
      <c r="D54" s="41"/>
      <c r="E54" s="41"/>
      <c r="F54" s="41"/>
      <c r="G54" s="41"/>
      <c r="H54" s="41"/>
      <c r="I54" s="41"/>
    </row>
    <row r="55" spans="2:9" hidden="1" x14ac:dyDescent="0.25">
      <c r="B55" s="41"/>
      <c r="C55" s="41"/>
      <c r="D55" s="41"/>
      <c r="E55" s="41"/>
      <c r="F55" s="41"/>
      <c r="G55" s="41"/>
      <c r="H55" s="41"/>
      <c r="I55" s="41"/>
    </row>
    <row r="56" spans="2:9" hidden="1" x14ac:dyDescent="0.25">
      <c r="B56" s="41"/>
      <c r="C56" s="41"/>
      <c r="D56" s="41"/>
      <c r="E56" s="41"/>
      <c r="F56" s="41"/>
      <c r="G56" s="41"/>
      <c r="H56" s="41"/>
      <c r="I56" s="41"/>
    </row>
    <row r="57" spans="2:9" hidden="1" x14ac:dyDescent="0.25">
      <c r="B57" s="41"/>
      <c r="C57" s="41"/>
      <c r="D57" s="41"/>
      <c r="E57" s="41"/>
      <c r="F57" s="41"/>
      <c r="G57" s="41"/>
      <c r="H57" s="41"/>
      <c r="I57" s="41"/>
    </row>
    <row r="58" spans="2:9" hidden="1" x14ac:dyDescent="0.25">
      <c r="B58" s="41"/>
      <c r="C58" s="41"/>
      <c r="D58" s="41"/>
      <c r="E58" s="41"/>
      <c r="F58" s="41"/>
      <c r="G58" s="41"/>
      <c r="H58" s="41"/>
      <c r="I58" s="41"/>
    </row>
    <row r="59" spans="2:9" hidden="1" x14ac:dyDescent="0.25">
      <c r="B59" s="41"/>
      <c r="C59" s="41"/>
      <c r="D59" s="41"/>
      <c r="E59" s="41"/>
      <c r="F59" s="41"/>
      <c r="G59" s="41"/>
      <c r="H59" s="41"/>
      <c r="I59" s="41"/>
    </row>
    <row r="60" spans="2:9" hidden="1" x14ac:dyDescent="0.25">
      <c r="B60" s="41"/>
      <c r="C60" s="41"/>
      <c r="D60" s="41"/>
      <c r="E60" s="41"/>
      <c r="F60" s="41"/>
      <c r="G60" s="41"/>
      <c r="H60" s="41"/>
      <c r="I60" s="41"/>
    </row>
    <row r="61" spans="2:9" hidden="1" x14ac:dyDescent="0.25">
      <c r="B61" s="41"/>
      <c r="C61" s="41"/>
      <c r="D61" s="41"/>
      <c r="E61" s="41"/>
      <c r="F61" s="41"/>
      <c r="G61" s="41"/>
      <c r="H61" s="41"/>
      <c r="I61" s="41"/>
    </row>
    <row r="62" spans="2:9" hidden="1" x14ac:dyDescent="0.25">
      <c r="B62" s="41"/>
      <c r="C62" s="41"/>
      <c r="D62" s="41"/>
      <c r="E62" s="41"/>
      <c r="F62" s="41"/>
      <c r="G62" s="41"/>
      <c r="H62" s="41"/>
      <c r="I62" s="41"/>
    </row>
    <row r="63" spans="2:9" hidden="1" x14ac:dyDescent="0.25">
      <c r="B63" s="41"/>
      <c r="C63" s="41"/>
      <c r="D63" s="41"/>
      <c r="E63" s="41"/>
      <c r="F63" s="41"/>
      <c r="G63" s="41"/>
      <c r="H63" s="41"/>
      <c r="I63" s="41"/>
    </row>
    <row r="64" spans="2:9" hidden="1" x14ac:dyDescent="0.25">
      <c r="B64" s="41"/>
      <c r="C64" s="41"/>
      <c r="D64" s="41"/>
      <c r="E64" s="41"/>
      <c r="F64" s="41"/>
      <c r="G64" s="41"/>
      <c r="H64" s="41"/>
      <c r="I64" s="41"/>
    </row>
    <row r="65" spans="2:9" hidden="1" x14ac:dyDescent="0.25">
      <c r="B65" s="41"/>
      <c r="C65" s="41"/>
      <c r="D65" s="41"/>
      <c r="E65" s="41"/>
      <c r="F65" s="41"/>
      <c r="G65" s="41"/>
      <c r="H65" s="41"/>
      <c r="I65" s="41"/>
    </row>
    <row r="66" spans="2:9" hidden="1" x14ac:dyDescent="0.25">
      <c r="B66" s="41"/>
      <c r="C66" s="41"/>
      <c r="D66" s="41"/>
      <c r="E66" s="41"/>
      <c r="F66" s="41"/>
      <c r="G66" s="41"/>
      <c r="H66" s="41"/>
      <c r="I66" s="41"/>
    </row>
    <row r="67" spans="2:9" hidden="1" x14ac:dyDescent="0.25">
      <c r="B67" s="41"/>
      <c r="C67" s="41"/>
      <c r="D67" s="41"/>
      <c r="E67" s="41"/>
      <c r="F67" s="41"/>
      <c r="G67" s="41"/>
      <c r="H67" s="41"/>
      <c r="I67" s="41"/>
    </row>
    <row r="68" spans="2:9" hidden="1" x14ac:dyDescent="0.25">
      <c r="B68" s="41"/>
      <c r="C68" s="41"/>
      <c r="D68" s="41"/>
      <c r="E68" s="41"/>
      <c r="F68" s="41"/>
      <c r="G68" s="41"/>
      <c r="H68" s="41"/>
      <c r="I68" s="41"/>
    </row>
    <row r="69" spans="2:9" hidden="1" x14ac:dyDescent="0.25">
      <c r="B69" s="41"/>
      <c r="C69" s="41"/>
      <c r="D69" s="41"/>
      <c r="E69" s="41"/>
      <c r="F69" s="41"/>
      <c r="G69" s="41"/>
      <c r="H69" s="41"/>
      <c r="I69" s="41"/>
    </row>
    <row r="70" spans="2:9" hidden="1" x14ac:dyDescent="0.25">
      <c r="B70" s="41"/>
      <c r="C70" s="41"/>
      <c r="D70" s="41"/>
      <c r="E70" s="41"/>
      <c r="F70" s="41"/>
      <c r="G70" s="41"/>
      <c r="H70" s="41"/>
      <c r="I70" s="41"/>
    </row>
    <row r="71" spans="2:9" hidden="1" x14ac:dyDescent="0.25">
      <c r="B71" s="41"/>
      <c r="C71" s="41"/>
      <c r="D71" s="41"/>
      <c r="E71" s="41"/>
      <c r="F71" s="41"/>
      <c r="G71" s="41"/>
      <c r="H71" s="41"/>
      <c r="I71" s="41"/>
    </row>
    <row r="72" spans="2:9" hidden="1" x14ac:dyDescent="0.25">
      <c r="B72" s="41"/>
      <c r="C72" s="41"/>
      <c r="D72" s="41"/>
      <c r="E72" s="41"/>
      <c r="F72" s="41"/>
      <c r="G72" s="41"/>
      <c r="H72" s="41"/>
      <c r="I72" s="41"/>
    </row>
    <row r="73" spans="2:9" hidden="1" x14ac:dyDescent="0.25">
      <c r="B73" s="41"/>
      <c r="C73" s="41"/>
      <c r="D73" s="41"/>
      <c r="E73" s="41"/>
      <c r="F73" s="41"/>
      <c r="G73" s="41"/>
      <c r="H73" s="41"/>
      <c r="I73" s="41"/>
    </row>
    <row r="74" spans="2:9" hidden="1" x14ac:dyDescent="0.25">
      <c r="B74" s="41"/>
      <c r="C74" s="41"/>
      <c r="D74" s="41"/>
      <c r="E74" s="41"/>
      <c r="F74" s="41"/>
      <c r="G74" s="41"/>
      <c r="H74" s="41"/>
      <c r="I74" s="41"/>
    </row>
    <row r="75" spans="2:9" hidden="1" x14ac:dyDescent="0.25">
      <c r="B75" s="41"/>
      <c r="C75" s="41"/>
      <c r="D75" s="41"/>
      <c r="E75" s="41"/>
      <c r="F75" s="41"/>
      <c r="G75" s="41"/>
      <c r="H75" s="41"/>
      <c r="I75" s="41"/>
    </row>
    <row r="76" spans="2:9" hidden="1" x14ac:dyDescent="0.25">
      <c r="B76" s="41"/>
      <c r="C76" s="41"/>
      <c r="D76" s="41"/>
      <c r="E76" s="41"/>
      <c r="F76" s="41"/>
      <c r="G76" s="41"/>
      <c r="H76" s="41"/>
      <c r="I76" s="41"/>
    </row>
    <row r="77" spans="2:9" hidden="1" x14ac:dyDescent="0.25">
      <c r="B77" s="41"/>
      <c r="C77" s="41"/>
      <c r="D77" s="41"/>
      <c r="E77" s="41"/>
      <c r="F77" s="41"/>
      <c r="G77" s="41"/>
      <c r="H77" s="41"/>
      <c r="I77" s="41"/>
    </row>
    <row r="78" spans="2:9" hidden="1" x14ac:dyDescent="0.25">
      <c r="B78" s="41"/>
      <c r="C78" s="41"/>
      <c r="D78" s="41"/>
      <c r="E78" s="41"/>
      <c r="F78" s="41"/>
      <c r="G78" s="41"/>
      <c r="H78" s="41"/>
      <c r="I78" s="41"/>
    </row>
    <row r="79" spans="2:9" hidden="1" x14ac:dyDescent="0.25">
      <c r="B79" s="41"/>
      <c r="C79" s="41"/>
      <c r="D79" s="41"/>
      <c r="E79" s="41"/>
      <c r="F79" s="41"/>
      <c r="G79" s="41"/>
      <c r="H79" s="41"/>
      <c r="I79" s="41"/>
    </row>
    <row r="80" spans="2:9" hidden="1" x14ac:dyDescent="0.25">
      <c r="B80" s="41"/>
      <c r="C80" s="41"/>
      <c r="D80" s="41"/>
      <c r="E80" s="41"/>
      <c r="F80" s="41"/>
      <c r="G80" s="41"/>
      <c r="H80" s="41"/>
      <c r="I80" s="41"/>
    </row>
    <row r="81" spans="2:9" hidden="1" x14ac:dyDescent="0.25">
      <c r="B81" s="41"/>
      <c r="C81" s="41"/>
      <c r="D81" s="41"/>
      <c r="E81" s="41"/>
      <c r="F81" s="41"/>
      <c r="G81" s="41"/>
      <c r="H81" s="41"/>
      <c r="I81" s="41"/>
    </row>
    <row r="82" spans="2:9" hidden="1" x14ac:dyDescent="0.25">
      <c r="B82" s="41"/>
      <c r="C82" s="41"/>
      <c r="D82" s="41"/>
      <c r="E82" s="41"/>
      <c r="F82" s="41"/>
      <c r="G82" s="41"/>
      <c r="H82" s="41"/>
      <c r="I82" s="41"/>
    </row>
    <row r="83" spans="2:9" hidden="1" x14ac:dyDescent="0.25">
      <c r="B83" s="41"/>
      <c r="C83" s="41"/>
      <c r="D83" s="41"/>
      <c r="E83" s="41"/>
      <c r="F83" s="41"/>
      <c r="G83" s="41"/>
      <c r="H83" s="41"/>
      <c r="I83" s="41"/>
    </row>
    <row r="84" spans="2:9" hidden="1" x14ac:dyDescent="0.25">
      <c r="B84" s="41"/>
      <c r="C84" s="41"/>
      <c r="D84" s="41"/>
      <c r="E84" s="41"/>
      <c r="F84" s="41"/>
      <c r="G84" s="41"/>
      <c r="H84" s="41"/>
      <c r="I84" s="41"/>
    </row>
    <row r="85" spans="2:9" hidden="1" x14ac:dyDescent="0.25">
      <c r="B85" s="41"/>
      <c r="C85" s="41"/>
      <c r="D85" s="41"/>
      <c r="E85" s="41"/>
      <c r="F85" s="41"/>
      <c r="G85" s="41"/>
      <c r="H85" s="41"/>
      <c r="I85" s="41"/>
    </row>
    <row r="86" spans="2:9" hidden="1" x14ac:dyDescent="0.25">
      <c r="B86" s="41"/>
      <c r="C86" s="41"/>
      <c r="D86" s="41"/>
      <c r="E86" s="41"/>
      <c r="F86" s="41"/>
      <c r="G86" s="41"/>
      <c r="H86" s="41"/>
      <c r="I86" s="41"/>
    </row>
    <row r="87" spans="2:9" hidden="1" x14ac:dyDescent="0.25">
      <c r="B87" s="41"/>
      <c r="C87" s="41"/>
      <c r="D87" s="41"/>
      <c r="E87" s="41"/>
      <c r="F87" s="41"/>
      <c r="G87" s="41"/>
      <c r="H87" s="41"/>
      <c r="I87" s="41"/>
    </row>
    <row r="88" spans="2:9" hidden="1" x14ac:dyDescent="0.25">
      <c r="B88" s="41"/>
      <c r="C88" s="41"/>
      <c r="D88" s="41"/>
      <c r="E88" s="41"/>
      <c r="F88" s="41"/>
      <c r="G88" s="41"/>
      <c r="H88" s="41"/>
      <c r="I88" s="41"/>
    </row>
    <row r="89" spans="2:9" hidden="1" x14ac:dyDescent="0.25">
      <c r="B89" s="41"/>
      <c r="C89" s="41"/>
      <c r="D89" s="41"/>
      <c r="E89" s="41"/>
      <c r="F89" s="41"/>
      <c r="G89" s="41"/>
      <c r="H89" s="41"/>
      <c r="I89" s="41"/>
    </row>
    <row r="90" spans="2:9" hidden="1" x14ac:dyDescent="0.25">
      <c r="B90" s="41"/>
      <c r="C90" s="41"/>
      <c r="D90" s="41"/>
      <c r="E90" s="41"/>
      <c r="F90" s="41"/>
      <c r="G90" s="41"/>
      <c r="H90" s="41"/>
      <c r="I90" s="41"/>
    </row>
    <row r="91" spans="2:9" hidden="1" x14ac:dyDescent="0.25">
      <c r="B91" s="41"/>
      <c r="C91" s="41"/>
      <c r="D91" s="41"/>
      <c r="E91" s="41"/>
      <c r="F91" s="41"/>
      <c r="G91" s="41"/>
      <c r="H91" s="41"/>
      <c r="I91" s="41"/>
    </row>
    <row r="92" spans="2:9" hidden="1" x14ac:dyDescent="0.25">
      <c r="B92" s="41"/>
      <c r="C92" s="41"/>
      <c r="D92" s="41"/>
      <c r="E92" s="41"/>
      <c r="F92" s="41"/>
      <c r="G92" s="41"/>
      <c r="H92" s="41"/>
      <c r="I92" s="41"/>
    </row>
    <row r="93" spans="2:9" hidden="1" x14ac:dyDescent="0.25">
      <c r="B93" s="41"/>
      <c r="C93" s="41"/>
      <c r="D93" s="41"/>
      <c r="E93" s="41"/>
      <c r="F93" s="41"/>
      <c r="G93" s="41"/>
      <c r="H93" s="41"/>
      <c r="I93" s="41"/>
    </row>
    <row r="94" spans="2:9" hidden="1" x14ac:dyDescent="0.25">
      <c r="B94" s="41"/>
      <c r="C94" s="41"/>
      <c r="D94" s="41"/>
      <c r="E94" s="41"/>
      <c r="F94" s="41"/>
      <c r="G94" s="41"/>
      <c r="H94" s="41"/>
      <c r="I94" s="41"/>
    </row>
    <row r="95" spans="2:9" hidden="1" x14ac:dyDescent="0.25">
      <c r="B95" s="41"/>
      <c r="C95" s="41"/>
      <c r="D95" s="41"/>
      <c r="E95" s="41"/>
      <c r="F95" s="41"/>
      <c r="G95" s="41"/>
      <c r="H95" s="41"/>
      <c r="I95" s="41"/>
    </row>
    <row r="96" spans="2:9" hidden="1" x14ac:dyDescent="0.25">
      <c r="B96" s="41"/>
      <c r="C96" s="41"/>
      <c r="D96" s="41"/>
      <c r="E96" s="41"/>
      <c r="F96" s="41"/>
      <c r="G96" s="41"/>
      <c r="H96" s="41"/>
      <c r="I96" s="41"/>
    </row>
    <row r="97" spans="2:9" hidden="1" x14ac:dyDescent="0.25">
      <c r="B97" s="41"/>
      <c r="C97" s="41"/>
      <c r="D97" s="41"/>
      <c r="E97" s="41"/>
      <c r="F97" s="41"/>
      <c r="G97" s="41"/>
      <c r="H97" s="41"/>
      <c r="I97" s="41"/>
    </row>
    <row r="98" spans="2:9" hidden="1" x14ac:dyDescent="0.25">
      <c r="B98" s="41"/>
      <c r="C98" s="41"/>
      <c r="D98" s="41"/>
      <c r="E98" s="41"/>
      <c r="F98" s="41"/>
      <c r="G98" s="41"/>
      <c r="H98" s="41"/>
      <c r="I98" s="41"/>
    </row>
    <row r="99" spans="2:9" hidden="1" x14ac:dyDescent="0.25">
      <c r="B99" s="41"/>
      <c r="C99" s="41"/>
      <c r="D99" s="41"/>
      <c r="E99" s="41"/>
      <c r="F99" s="41"/>
      <c r="G99" s="41"/>
      <c r="H99" s="41"/>
      <c r="I99" s="41"/>
    </row>
    <row r="100" spans="2:9" hidden="1" x14ac:dyDescent="0.25">
      <c r="B100" s="41"/>
      <c r="C100" s="41"/>
      <c r="D100" s="41"/>
      <c r="E100" s="41"/>
      <c r="F100" s="41"/>
      <c r="G100" s="41"/>
      <c r="H100" s="41"/>
      <c r="I100" s="41"/>
    </row>
    <row r="101" spans="2:9" hidden="1" x14ac:dyDescent="0.25">
      <c r="B101" s="41"/>
      <c r="C101" s="41"/>
      <c r="D101" s="41"/>
      <c r="E101" s="41"/>
      <c r="F101" s="41"/>
      <c r="G101" s="41"/>
      <c r="H101" s="41"/>
      <c r="I101" s="41"/>
    </row>
    <row r="102" spans="2:9" hidden="1" x14ac:dyDescent="0.25">
      <c r="B102" s="41"/>
      <c r="C102" s="41"/>
      <c r="D102" s="41"/>
      <c r="E102" s="41"/>
      <c r="F102" s="41"/>
      <c r="G102" s="41"/>
      <c r="H102" s="41"/>
      <c r="I102" s="41"/>
    </row>
    <row r="103" spans="2:9" hidden="1" x14ac:dyDescent="0.25">
      <c r="B103" s="41"/>
      <c r="C103" s="41"/>
      <c r="D103" s="41"/>
      <c r="E103" s="41"/>
      <c r="F103" s="41"/>
      <c r="G103" s="41"/>
      <c r="H103" s="41"/>
      <c r="I103" s="41"/>
    </row>
    <row r="104" spans="2:9" hidden="1" x14ac:dyDescent="0.25">
      <c r="B104" s="41"/>
      <c r="C104" s="41"/>
      <c r="D104" s="41"/>
      <c r="E104" s="41"/>
      <c r="F104" s="41"/>
      <c r="G104" s="41"/>
      <c r="H104" s="41"/>
      <c r="I104" s="41"/>
    </row>
    <row r="105" spans="2:9" hidden="1" x14ac:dyDescent="0.25">
      <c r="B105" s="41"/>
      <c r="C105" s="41"/>
      <c r="D105" s="41"/>
      <c r="E105" s="41"/>
      <c r="F105" s="41"/>
      <c r="G105" s="41"/>
      <c r="H105" s="41"/>
      <c r="I105" s="41"/>
    </row>
    <row r="106" spans="2:9" hidden="1" x14ac:dyDescent="0.25">
      <c r="B106" s="41"/>
      <c r="C106" s="41"/>
      <c r="D106" s="41"/>
      <c r="E106" s="41"/>
      <c r="F106" s="41"/>
      <c r="G106" s="41"/>
      <c r="H106" s="41"/>
      <c r="I106" s="41"/>
    </row>
    <row r="107" spans="2:9" hidden="1" x14ac:dyDescent="0.25">
      <c r="B107" s="41"/>
      <c r="C107" s="41"/>
      <c r="D107" s="41"/>
      <c r="E107" s="41"/>
      <c r="F107" s="41"/>
      <c r="G107" s="41"/>
      <c r="H107" s="41"/>
      <c r="I107" s="41"/>
    </row>
    <row r="108" spans="2:9" hidden="1" x14ac:dyDescent="0.25">
      <c r="B108" s="41"/>
      <c r="C108" s="41"/>
      <c r="D108" s="41"/>
      <c r="E108" s="41"/>
      <c r="F108" s="41"/>
      <c r="G108" s="41"/>
      <c r="H108" s="41"/>
      <c r="I108" s="41"/>
    </row>
    <row r="109" spans="2:9" hidden="1" x14ac:dyDescent="0.25">
      <c r="B109" s="41"/>
      <c r="C109" s="41"/>
      <c r="D109" s="41"/>
      <c r="E109" s="41"/>
      <c r="F109" s="41"/>
      <c r="G109" s="41"/>
      <c r="H109" s="41"/>
      <c r="I109" s="41"/>
    </row>
    <row r="110" spans="2:9" hidden="1" x14ac:dyDescent="0.25">
      <c r="B110" s="41"/>
      <c r="C110" s="41"/>
      <c r="D110" s="41"/>
      <c r="E110" s="41"/>
      <c r="F110" s="41"/>
      <c r="G110" s="41"/>
      <c r="H110" s="41"/>
      <c r="I110" s="41"/>
    </row>
    <row r="111" spans="2:9" hidden="1" x14ac:dyDescent="0.25">
      <c r="B111" s="41"/>
      <c r="C111" s="41"/>
      <c r="D111" s="41"/>
      <c r="E111" s="41"/>
      <c r="F111" s="41"/>
      <c r="G111" s="41"/>
      <c r="H111" s="41"/>
      <c r="I111" s="41"/>
    </row>
    <row r="112" spans="2:9" hidden="1" x14ac:dyDescent="0.25">
      <c r="B112" s="41"/>
      <c r="C112" s="41"/>
      <c r="D112" s="41"/>
      <c r="E112" s="41"/>
      <c r="F112" s="41"/>
      <c r="G112" s="41"/>
      <c r="H112" s="41"/>
      <c r="I112" s="41"/>
    </row>
    <row r="113" spans="2:9" hidden="1" x14ac:dyDescent="0.25">
      <c r="B113" s="41"/>
      <c r="C113" s="41"/>
      <c r="D113" s="41"/>
      <c r="E113" s="41"/>
      <c r="F113" s="41"/>
      <c r="G113" s="41"/>
      <c r="H113" s="41"/>
      <c r="I113" s="41"/>
    </row>
    <row r="114" spans="2:9" hidden="1" x14ac:dyDescent="0.25">
      <c r="B114" s="41"/>
      <c r="C114" s="41"/>
      <c r="D114" s="41"/>
      <c r="E114" s="41"/>
      <c r="F114" s="41"/>
      <c r="G114" s="41"/>
      <c r="H114" s="41"/>
      <c r="I114" s="41"/>
    </row>
    <row r="115" spans="2:9" hidden="1" x14ac:dyDescent="0.25">
      <c r="B115" s="41"/>
      <c r="C115" s="41"/>
      <c r="D115" s="41"/>
      <c r="E115" s="41"/>
      <c r="F115" s="41"/>
      <c r="G115" s="41"/>
      <c r="H115" s="41"/>
      <c r="I115" s="41"/>
    </row>
    <row r="116" spans="2:9" hidden="1" x14ac:dyDescent="0.25">
      <c r="B116" s="41"/>
      <c r="C116" s="41"/>
      <c r="D116" s="41"/>
      <c r="E116" s="41"/>
      <c r="F116" s="41"/>
      <c r="G116" s="41"/>
      <c r="H116" s="41"/>
      <c r="I116" s="41"/>
    </row>
    <row r="117" spans="2:9" hidden="1" x14ac:dyDescent="0.25">
      <c r="B117" s="41"/>
      <c r="C117" s="41"/>
      <c r="D117" s="41"/>
      <c r="E117" s="41"/>
      <c r="F117" s="41"/>
      <c r="G117" s="41"/>
      <c r="H117" s="41"/>
      <c r="I117" s="41"/>
    </row>
    <row r="118" spans="2:9" hidden="1" x14ac:dyDescent="0.25">
      <c r="B118" s="41"/>
      <c r="C118" s="41"/>
      <c r="D118" s="41"/>
      <c r="E118" s="41"/>
      <c r="F118" s="41"/>
      <c r="G118" s="41"/>
      <c r="H118" s="41"/>
      <c r="I118" s="41"/>
    </row>
    <row r="119" spans="2:9" hidden="1" x14ac:dyDescent="0.25">
      <c r="B119" s="41"/>
      <c r="C119" s="41"/>
      <c r="D119" s="41"/>
      <c r="E119" s="41"/>
      <c r="F119" s="41"/>
      <c r="G119" s="41"/>
      <c r="H119" s="41"/>
      <c r="I119" s="41"/>
    </row>
    <row r="120" spans="2:9" hidden="1" x14ac:dyDescent="0.25">
      <c r="B120" s="41"/>
      <c r="C120" s="41"/>
      <c r="D120" s="41"/>
      <c r="E120" s="41"/>
      <c r="F120" s="41"/>
      <c r="G120" s="41"/>
      <c r="H120" s="41"/>
      <c r="I120" s="41"/>
    </row>
    <row r="121" spans="2:9" hidden="1" x14ac:dyDescent="0.25">
      <c r="B121" s="41"/>
      <c r="C121" s="41"/>
      <c r="D121" s="41"/>
      <c r="E121" s="41"/>
      <c r="F121" s="41"/>
      <c r="G121" s="41"/>
      <c r="H121" s="41"/>
      <c r="I121" s="41"/>
    </row>
    <row r="122" spans="2:9" hidden="1" x14ac:dyDescent="0.25">
      <c r="B122" s="41"/>
      <c r="C122" s="41"/>
      <c r="D122" s="41"/>
      <c r="E122" s="41"/>
      <c r="F122" s="41"/>
      <c r="G122" s="41"/>
      <c r="H122" s="41"/>
      <c r="I122" s="41"/>
    </row>
    <row r="123" spans="2:9" hidden="1" x14ac:dyDescent="0.25">
      <c r="B123" s="41"/>
      <c r="C123" s="41"/>
      <c r="D123" s="41"/>
      <c r="E123" s="41"/>
      <c r="F123" s="41"/>
      <c r="G123" s="41"/>
      <c r="H123" s="41"/>
      <c r="I123" s="41"/>
    </row>
    <row r="124" spans="2:9" hidden="1" x14ac:dyDescent="0.25">
      <c r="B124" s="41"/>
      <c r="C124" s="41"/>
      <c r="D124" s="41"/>
      <c r="E124" s="41"/>
      <c r="F124" s="41"/>
      <c r="G124" s="41"/>
      <c r="H124" s="41"/>
      <c r="I124" s="41"/>
    </row>
    <row r="125" spans="2:9" hidden="1" x14ac:dyDescent="0.25">
      <c r="B125" s="41"/>
      <c r="C125" s="41"/>
      <c r="D125" s="41"/>
      <c r="E125" s="41"/>
      <c r="F125" s="41"/>
      <c r="G125" s="41"/>
      <c r="H125" s="41"/>
      <c r="I125" s="41"/>
    </row>
    <row r="126" spans="2:9" hidden="1" x14ac:dyDescent="0.25">
      <c r="B126" s="41"/>
      <c r="C126" s="41"/>
      <c r="D126" s="41"/>
      <c r="E126" s="41"/>
      <c r="F126" s="41"/>
      <c r="G126" s="41"/>
      <c r="H126" s="41"/>
      <c r="I126" s="41"/>
    </row>
    <row r="127" spans="2:9" hidden="1" x14ac:dyDescent="0.25">
      <c r="B127" s="41"/>
      <c r="C127" s="41"/>
      <c r="D127" s="41"/>
      <c r="E127" s="41"/>
      <c r="F127" s="41"/>
      <c r="G127" s="41"/>
      <c r="H127" s="41"/>
      <c r="I127" s="41"/>
    </row>
    <row r="128" spans="2:9" hidden="1" x14ac:dyDescent="0.25">
      <c r="B128" s="41"/>
      <c r="C128" s="41"/>
      <c r="D128" s="41"/>
      <c r="E128" s="41"/>
      <c r="F128" s="41"/>
      <c r="G128" s="41"/>
      <c r="H128" s="41"/>
      <c r="I128" s="41"/>
    </row>
    <row r="129" spans="2:9" hidden="1" x14ac:dyDescent="0.25">
      <c r="B129" s="41"/>
      <c r="C129" s="41"/>
      <c r="D129" s="41"/>
      <c r="E129" s="41"/>
      <c r="F129" s="41"/>
      <c r="G129" s="41"/>
      <c r="H129" s="41"/>
      <c r="I129" s="41"/>
    </row>
    <row r="130" spans="2:9" hidden="1" x14ac:dyDescent="0.25">
      <c r="B130" s="41"/>
      <c r="C130" s="41"/>
      <c r="D130" s="41"/>
      <c r="E130" s="41"/>
      <c r="F130" s="41"/>
      <c r="G130" s="41"/>
      <c r="H130" s="41"/>
      <c r="I130" s="41"/>
    </row>
    <row r="131" spans="2:9" hidden="1" x14ac:dyDescent="0.25">
      <c r="B131" s="41"/>
      <c r="C131" s="41"/>
      <c r="D131" s="41"/>
      <c r="E131" s="41"/>
      <c r="F131" s="41"/>
      <c r="G131" s="41"/>
      <c r="H131" s="41"/>
      <c r="I131" s="41"/>
    </row>
    <row r="132" spans="2:9" hidden="1" x14ac:dyDescent="0.25">
      <c r="B132" s="41"/>
      <c r="C132" s="41"/>
      <c r="D132" s="41"/>
      <c r="E132" s="41"/>
      <c r="F132" s="41"/>
      <c r="G132" s="41"/>
      <c r="H132" s="41"/>
      <c r="I132" s="41"/>
    </row>
    <row r="133" spans="2:9" hidden="1" x14ac:dyDescent="0.25">
      <c r="B133" s="41"/>
      <c r="C133" s="41"/>
      <c r="D133" s="41"/>
      <c r="E133" s="41"/>
      <c r="F133" s="41"/>
      <c r="G133" s="41"/>
      <c r="H133" s="41"/>
      <c r="I133" s="41"/>
    </row>
    <row r="134" spans="2:9" hidden="1" x14ac:dyDescent="0.25">
      <c r="B134" s="41"/>
      <c r="C134" s="41"/>
      <c r="D134" s="41"/>
      <c r="E134" s="41"/>
      <c r="F134" s="41"/>
      <c r="G134" s="41"/>
      <c r="H134" s="41"/>
      <c r="I134" s="41"/>
    </row>
    <row r="135" spans="2:9" hidden="1" x14ac:dyDescent="0.25">
      <c r="B135" s="41"/>
      <c r="C135" s="41"/>
      <c r="D135" s="41"/>
      <c r="E135" s="41"/>
      <c r="F135" s="41"/>
      <c r="G135" s="41"/>
      <c r="H135" s="41"/>
      <c r="I135" s="41"/>
    </row>
    <row r="136" spans="2:9" hidden="1" x14ac:dyDescent="0.25">
      <c r="B136" s="41"/>
      <c r="C136" s="41"/>
      <c r="D136" s="41"/>
      <c r="E136" s="41"/>
      <c r="F136" s="41"/>
      <c r="G136" s="41"/>
      <c r="H136" s="41"/>
      <c r="I136" s="41"/>
    </row>
    <row r="137" spans="2:9" hidden="1" x14ac:dyDescent="0.25">
      <c r="B137" s="41"/>
      <c r="C137" s="41"/>
      <c r="D137" s="41"/>
      <c r="E137" s="41"/>
      <c r="F137" s="41"/>
      <c r="G137" s="41"/>
      <c r="H137" s="41"/>
      <c r="I137" s="41"/>
    </row>
    <row r="138" spans="2:9" hidden="1" x14ac:dyDescent="0.25">
      <c r="B138" s="41"/>
      <c r="C138" s="41"/>
      <c r="D138" s="41"/>
      <c r="E138" s="41"/>
      <c r="F138" s="41"/>
      <c r="G138" s="41"/>
      <c r="H138" s="41"/>
      <c r="I138" s="41"/>
    </row>
    <row r="139" spans="2:9" hidden="1" x14ac:dyDescent="0.25">
      <c r="B139" s="41"/>
      <c r="C139" s="41"/>
      <c r="D139" s="41"/>
      <c r="E139" s="41"/>
      <c r="F139" s="41"/>
      <c r="G139" s="41"/>
      <c r="H139" s="41"/>
      <c r="I139" s="41"/>
    </row>
    <row r="140" spans="2:9" hidden="1" x14ac:dyDescent="0.25">
      <c r="B140" s="41"/>
      <c r="C140" s="41"/>
      <c r="D140" s="41"/>
      <c r="E140" s="41"/>
      <c r="F140" s="41"/>
      <c r="G140" s="41"/>
      <c r="H140" s="41"/>
      <c r="I140" s="41"/>
    </row>
    <row r="141" spans="2:9" hidden="1" x14ac:dyDescent="0.25">
      <c r="B141" s="41"/>
      <c r="C141" s="41"/>
      <c r="D141" s="41"/>
      <c r="E141" s="41"/>
      <c r="F141" s="41"/>
      <c r="G141" s="41"/>
      <c r="H141" s="41"/>
      <c r="I141" s="41"/>
    </row>
    <row r="142" spans="2:9" hidden="1" x14ac:dyDescent="0.25">
      <c r="B142" s="41"/>
      <c r="C142" s="41"/>
      <c r="D142" s="41"/>
      <c r="E142" s="41"/>
      <c r="F142" s="41"/>
      <c r="G142" s="41"/>
      <c r="H142" s="41"/>
      <c r="I142" s="41"/>
    </row>
    <row r="143" spans="2:9" hidden="1" x14ac:dyDescent="0.25">
      <c r="B143" s="41"/>
      <c r="C143" s="41"/>
      <c r="D143" s="41"/>
      <c r="E143" s="41"/>
      <c r="F143" s="41"/>
      <c r="G143" s="41"/>
      <c r="H143" s="41"/>
      <c r="I143" s="41"/>
    </row>
    <row r="144" spans="2:9" hidden="1" x14ac:dyDescent="0.25">
      <c r="B144" s="41"/>
      <c r="C144" s="41"/>
      <c r="D144" s="41"/>
      <c r="E144" s="41"/>
      <c r="F144" s="41"/>
      <c r="G144" s="41"/>
      <c r="H144" s="41"/>
      <c r="I144" s="41"/>
    </row>
    <row r="145" spans="2:9" hidden="1" x14ac:dyDescent="0.25">
      <c r="B145" s="41"/>
      <c r="C145" s="41"/>
      <c r="D145" s="41"/>
      <c r="E145" s="41"/>
      <c r="F145" s="41"/>
      <c r="G145" s="41"/>
      <c r="H145" s="41"/>
      <c r="I145" s="41"/>
    </row>
    <row r="146" spans="2:9" hidden="1" x14ac:dyDescent="0.25">
      <c r="B146" s="41"/>
      <c r="C146" s="41"/>
      <c r="D146" s="41"/>
      <c r="E146" s="41"/>
      <c r="F146" s="41"/>
      <c r="G146" s="41"/>
      <c r="H146" s="41"/>
      <c r="I146" s="41"/>
    </row>
    <row r="147" spans="2:9" hidden="1" x14ac:dyDescent="0.25">
      <c r="B147" s="41"/>
      <c r="C147" s="41"/>
      <c r="D147" s="41"/>
      <c r="E147" s="41"/>
      <c r="F147" s="41"/>
      <c r="G147" s="41"/>
      <c r="H147" s="41"/>
      <c r="I147" s="41"/>
    </row>
    <row r="148" spans="2:9" hidden="1" x14ac:dyDescent="0.25">
      <c r="B148" s="41"/>
      <c r="C148" s="41"/>
      <c r="D148" s="41"/>
      <c r="E148" s="41"/>
      <c r="F148" s="41"/>
      <c r="G148" s="41"/>
      <c r="H148" s="41"/>
      <c r="I148" s="41"/>
    </row>
    <row r="149" spans="2:9" hidden="1" x14ac:dyDescent="0.25">
      <c r="B149" s="41"/>
      <c r="C149" s="41"/>
      <c r="D149" s="41"/>
      <c r="E149" s="41"/>
      <c r="F149" s="41"/>
      <c r="G149" s="41"/>
      <c r="H149" s="41"/>
      <c r="I149" s="41"/>
    </row>
    <row r="150" spans="2:9" hidden="1" x14ac:dyDescent="0.25">
      <c r="B150" s="41"/>
      <c r="C150" s="41"/>
      <c r="D150" s="41"/>
      <c r="E150" s="41"/>
      <c r="F150" s="41"/>
      <c r="G150" s="41"/>
      <c r="H150" s="41"/>
      <c r="I150" s="41"/>
    </row>
    <row r="151" spans="2:9" hidden="1" x14ac:dyDescent="0.25">
      <c r="B151" s="41"/>
      <c r="C151" s="41"/>
      <c r="D151" s="41"/>
      <c r="E151" s="41"/>
      <c r="F151" s="41"/>
      <c r="G151" s="41"/>
      <c r="H151" s="41"/>
      <c r="I151" s="41"/>
    </row>
    <row r="152" spans="2:9" hidden="1" x14ac:dyDescent="0.25">
      <c r="B152" s="41"/>
      <c r="C152" s="41"/>
      <c r="D152" s="41"/>
      <c r="E152" s="41"/>
      <c r="F152" s="41"/>
      <c r="G152" s="41"/>
      <c r="H152" s="41"/>
      <c r="I152" s="41"/>
    </row>
    <row r="153" spans="2:9" hidden="1" x14ac:dyDescent="0.25">
      <c r="B153" s="41"/>
      <c r="C153" s="41"/>
      <c r="D153" s="41"/>
      <c r="E153" s="41"/>
      <c r="F153" s="41"/>
      <c r="G153" s="41"/>
      <c r="H153" s="41"/>
      <c r="I153" s="41"/>
    </row>
    <row r="154" spans="2:9" hidden="1" x14ac:dyDescent="0.25">
      <c r="B154" s="41"/>
      <c r="C154" s="41"/>
      <c r="D154" s="41"/>
      <c r="E154" s="41"/>
      <c r="F154" s="41"/>
      <c r="G154" s="41"/>
      <c r="H154" s="41"/>
      <c r="I154" s="41"/>
    </row>
    <row r="155" spans="2:9" hidden="1" x14ac:dyDescent="0.25">
      <c r="B155" s="41"/>
      <c r="C155" s="41"/>
      <c r="D155" s="41"/>
      <c r="E155" s="41"/>
      <c r="F155" s="41"/>
      <c r="G155" s="41"/>
      <c r="H155" s="41"/>
      <c r="I155" s="41"/>
    </row>
    <row r="156" spans="2:9" hidden="1" x14ac:dyDescent="0.25">
      <c r="B156" s="41"/>
      <c r="C156" s="41"/>
      <c r="D156" s="41"/>
      <c r="E156" s="41"/>
      <c r="F156" s="41"/>
      <c r="G156" s="41"/>
      <c r="H156" s="41"/>
      <c r="I156" s="41"/>
    </row>
    <row r="157" spans="2:9" hidden="1" x14ac:dyDescent="0.25">
      <c r="B157" s="41"/>
      <c r="C157" s="41"/>
      <c r="D157" s="41"/>
      <c r="E157" s="41"/>
      <c r="F157" s="41"/>
      <c r="G157" s="41"/>
      <c r="H157" s="41"/>
      <c r="I157" s="41"/>
    </row>
    <row r="158" spans="2:9" hidden="1" x14ac:dyDescent="0.25">
      <c r="B158" s="41"/>
      <c r="C158" s="41"/>
      <c r="D158" s="41"/>
      <c r="E158" s="41"/>
      <c r="F158" s="41"/>
      <c r="G158" s="41"/>
      <c r="H158" s="41"/>
      <c r="I158" s="41"/>
    </row>
    <row r="159" spans="2:9" hidden="1" x14ac:dyDescent="0.25">
      <c r="B159" s="41"/>
      <c r="C159" s="41"/>
      <c r="D159" s="41"/>
      <c r="E159" s="41"/>
      <c r="F159" s="41"/>
      <c r="G159" s="41"/>
      <c r="H159" s="41"/>
      <c r="I159" s="41"/>
    </row>
    <row r="160" spans="2:9" hidden="1" x14ac:dyDescent="0.25">
      <c r="B160" s="41"/>
      <c r="C160" s="41"/>
      <c r="D160" s="41"/>
      <c r="E160" s="41"/>
      <c r="F160" s="41"/>
      <c r="G160" s="41"/>
      <c r="H160" s="41"/>
      <c r="I160" s="41"/>
    </row>
    <row r="161" spans="2:9" hidden="1" x14ac:dyDescent="0.25">
      <c r="B161" s="41"/>
      <c r="C161" s="41"/>
      <c r="D161" s="41"/>
      <c r="E161" s="41"/>
      <c r="F161" s="41"/>
      <c r="G161" s="41"/>
      <c r="H161" s="41"/>
      <c r="I161" s="41"/>
    </row>
    <row r="162" spans="2:9" hidden="1" x14ac:dyDescent="0.25">
      <c r="B162" s="41"/>
      <c r="C162" s="41"/>
      <c r="D162" s="41"/>
      <c r="E162" s="41"/>
      <c r="F162" s="41"/>
      <c r="G162" s="41"/>
      <c r="H162" s="41"/>
      <c r="I162" s="41"/>
    </row>
    <row r="163" spans="2:9" hidden="1" x14ac:dyDescent="0.25">
      <c r="B163" s="41"/>
      <c r="C163" s="41"/>
      <c r="D163" s="41"/>
      <c r="E163" s="41"/>
      <c r="F163" s="41"/>
      <c r="G163" s="41"/>
      <c r="H163" s="41"/>
      <c r="I163" s="41"/>
    </row>
    <row r="164" spans="2:9" hidden="1" x14ac:dyDescent="0.25">
      <c r="B164" s="41"/>
      <c r="C164" s="41"/>
      <c r="D164" s="41"/>
      <c r="E164" s="41"/>
      <c r="F164" s="41"/>
      <c r="G164" s="41"/>
      <c r="H164" s="41"/>
      <c r="I164" s="41"/>
    </row>
    <row r="165" spans="2:9" hidden="1" x14ac:dyDescent="0.25">
      <c r="B165" s="41"/>
      <c r="C165" s="41"/>
      <c r="D165" s="41"/>
      <c r="E165" s="41"/>
      <c r="F165" s="41"/>
      <c r="G165" s="41"/>
      <c r="H165" s="41"/>
      <c r="I165" s="41"/>
    </row>
    <row r="166" spans="2:9" hidden="1" x14ac:dyDescent="0.25">
      <c r="B166" s="41"/>
      <c r="C166" s="41"/>
      <c r="D166" s="41"/>
      <c r="E166" s="41"/>
      <c r="F166" s="41"/>
      <c r="G166" s="41"/>
      <c r="H166" s="41"/>
      <c r="I166" s="41"/>
    </row>
    <row r="167" spans="2:9" hidden="1" x14ac:dyDescent="0.25">
      <c r="B167" s="41"/>
      <c r="C167" s="41"/>
      <c r="D167" s="41"/>
      <c r="E167" s="41"/>
      <c r="F167" s="41"/>
      <c r="G167" s="41"/>
      <c r="H167" s="41"/>
      <c r="I167" s="41"/>
    </row>
    <row r="168" spans="2:9" hidden="1" x14ac:dyDescent="0.25">
      <c r="B168" s="41"/>
      <c r="C168" s="41"/>
      <c r="D168" s="41"/>
      <c r="E168" s="41"/>
      <c r="F168" s="41"/>
      <c r="G168" s="41"/>
      <c r="H168" s="41"/>
      <c r="I168" s="41"/>
    </row>
    <row r="169" spans="2:9" hidden="1" x14ac:dyDescent="0.25">
      <c r="B169" s="41"/>
      <c r="C169" s="41"/>
      <c r="D169" s="41"/>
      <c r="E169" s="41"/>
      <c r="F169" s="41"/>
      <c r="G169" s="41"/>
      <c r="H169" s="41"/>
      <c r="I169" s="41"/>
    </row>
    <row r="170" spans="2:9" hidden="1" x14ac:dyDescent="0.25">
      <c r="B170" s="41"/>
      <c r="C170" s="41"/>
      <c r="D170" s="41"/>
      <c r="E170" s="41"/>
      <c r="F170" s="41"/>
      <c r="G170" s="41"/>
      <c r="H170" s="41"/>
      <c r="I170" s="41"/>
    </row>
    <row r="171" spans="2:9" hidden="1" x14ac:dyDescent="0.25">
      <c r="B171" s="41"/>
      <c r="C171" s="41"/>
      <c r="D171" s="41"/>
      <c r="E171" s="41"/>
      <c r="F171" s="41"/>
      <c r="G171" s="41"/>
      <c r="H171" s="41"/>
      <c r="I171" s="41"/>
    </row>
    <row r="172" spans="2:9" hidden="1" x14ac:dyDescent="0.25">
      <c r="B172" s="41"/>
      <c r="C172" s="41"/>
      <c r="D172" s="41"/>
      <c r="E172" s="41"/>
      <c r="F172" s="41"/>
      <c r="G172" s="41"/>
      <c r="H172" s="41"/>
      <c r="I172" s="41"/>
    </row>
    <row r="173" spans="2:9" hidden="1" x14ac:dyDescent="0.25">
      <c r="B173" s="41"/>
      <c r="C173" s="41"/>
      <c r="D173" s="41"/>
      <c r="E173" s="41"/>
      <c r="F173" s="41"/>
      <c r="G173" s="41"/>
      <c r="H173" s="41"/>
      <c r="I173" s="41"/>
    </row>
    <row r="174" spans="2:9" hidden="1" x14ac:dyDescent="0.25">
      <c r="B174" s="41"/>
      <c r="C174" s="41"/>
      <c r="D174" s="41"/>
      <c r="E174" s="41"/>
      <c r="F174" s="41"/>
      <c r="G174" s="41"/>
      <c r="H174" s="41"/>
      <c r="I174" s="41"/>
    </row>
    <row r="175" spans="2:9" hidden="1" x14ac:dyDescent="0.25">
      <c r="B175" s="41"/>
      <c r="C175" s="41"/>
      <c r="D175" s="41"/>
      <c r="E175" s="41"/>
      <c r="F175" s="41"/>
      <c r="G175" s="41"/>
      <c r="H175" s="41"/>
      <c r="I175" s="41"/>
    </row>
    <row r="176" spans="2:9" hidden="1" x14ac:dyDescent="0.25">
      <c r="B176" s="41"/>
      <c r="C176" s="41"/>
      <c r="D176" s="41"/>
      <c r="E176" s="41"/>
      <c r="F176" s="41"/>
      <c r="G176" s="41"/>
      <c r="H176" s="41"/>
      <c r="I176" s="41"/>
    </row>
    <row r="177" spans="2:9" hidden="1" x14ac:dyDescent="0.25">
      <c r="B177" s="41"/>
      <c r="C177" s="41"/>
      <c r="D177" s="41"/>
      <c r="E177" s="41"/>
      <c r="F177" s="41"/>
      <c r="G177" s="41"/>
      <c r="H177" s="41"/>
      <c r="I177" s="41"/>
    </row>
    <row r="178" spans="2:9" hidden="1" x14ac:dyDescent="0.25">
      <c r="B178" s="41"/>
      <c r="C178" s="41"/>
      <c r="D178" s="41"/>
      <c r="E178" s="41"/>
      <c r="F178" s="41"/>
      <c r="G178" s="41"/>
      <c r="H178" s="41"/>
      <c r="I178" s="41"/>
    </row>
    <row r="179" spans="2:9" hidden="1" x14ac:dyDescent="0.25">
      <c r="B179" s="41"/>
      <c r="C179" s="41"/>
      <c r="D179" s="41"/>
      <c r="E179" s="41"/>
      <c r="F179" s="41"/>
      <c r="G179" s="41"/>
      <c r="H179" s="41"/>
      <c r="I179" s="41"/>
    </row>
    <row r="180" spans="2:9" hidden="1" x14ac:dyDescent="0.25">
      <c r="B180" s="41"/>
      <c r="C180" s="41"/>
      <c r="D180" s="41"/>
      <c r="E180" s="41"/>
      <c r="F180" s="41"/>
      <c r="G180" s="41"/>
      <c r="H180" s="41"/>
      <c r="I180" s="41"/>
    </row>
    <row r="181" spans="2:9" hidden="1" x14ac:dyDescent="0.25">
      <c r="B181" s="41"/>
      <c r="C181" s="41"/>
      <c r="D181" s="41"/>
      <c r="E181" s="41"/>
      <c r="F181" s="41"/>
      <c r="G181" s="41"/>
      <c r="H181" s="41"/>
      <c r="I181" s="41"/>
    </row>
    <row r="182" spans="2:9" hidden="1" x14ac:dyDescent="0.25">
      <c r="B182" s="41"/>
      <c r="C182" s="41"/>
      <c r="D182" s="41"/>
      <c r="E182" s="41"/>
      <c r="F182" s="41"/>
      <c r="G182" s="41"/>
      <c r="H182" s="41"/>
      <c r="I182" s="41"/>
    </row>
    <row r="183" spans="2:9" hidden="1" x14ac:dyDescent="0.25">
      <c r="B183" s="41"/>
      <c r="C183" s="41"/>
      <c r="D183" s="41"/>
      <c r="E183" s="41"/>
      <c r="F183" s="41"/>
      <c r="G183" s="41"/>
      <c r="H183" s="41"/>
      <c r="I183" s="41"/>
    </row>
    <row r="184" spans="2:9" hidden="1" x14ac:dyDescent="0.25">
      <c r="B184" s="41"/>
      <c r="C184" s="41"/>
      <c r="D184" s="41"/>
      <c r="E184" s="41"/>
      <c r="F184" s="41"/>
      <c r="G184" s="41"/>
      <c r="H184" s="41"/>
      <c r="I184" s="41"/>
    </row>
    <row r="185" spans="2:9" hidden="1" x14ac:dyDescent="0.25">
      <c r="B185" s="41"/>
      <c r="C185" s="41"/>
      <c r="D185" s="41"/>
      <c r="E185" s="41"/>
      <c r="F185" s="41"/>
      <c r="G185" s="41"/>
      <c r="H185" s="41"/>
      <c r="I185" s="41"/>
    </row>
    <row r="186" spans="2:9" hidden="1" x14ac:dyDescent="0.25">
      <c r="B186" s="41"/>
      <c r="C186" s="41"/>
      <c r="D186" s="41"/>
      <c r="E186" s="41"/>
      <c r="F186" s="41"/>
      <c r="G186" s="41"/>
      <c r="H186" s="41"/>
      <c r="I186" s="41"/>
    </row>
    <row r="187" spans="2:9" hidden="1" x14ac:dyDescent="0.25">
      <c r="B187" s="41"/>
      <c r="C187" s="41"/>
      <c r="D187" s="41"/>
      <c r="E187" s="41"/>
      <c r="F187" s="41"/>
      <c r="G187" s="41"/>
      <c r="H187" s="41"/>
      <c r="I187" s="41"/>
    </row>
    <row r="188" spans="2:9" hidden="1" x14ac:dyDescent="0.25">
      <c r="B188" s="41"/>
      <c r="C188" s="41"/>
      <c r="D188" s="41"/>
      <c r="E188" s="41"/>
      <c r="F188" s="41"/>
      <c r="G188" s="41"/>
      <c r="H188" s="41"/>
      <c r="I188" s="41"/>
    </row>
    <row r="189" spans="2:9" hidden="1" x14ac:dyDescent="0.25">
      <c r="B189" s="41"/>
      <c r="C189" s="41"/>
      <c r="D189" s="41"/>
      <c r="E189" s="41"/>
      <c r="F189" s="41"/>
      <c r="G189" s="41"/>
      <c r="H189" s="41"/>
      <c r="I189" s="41"/>
    </row>
    <row r="190" spans="2:9" hidden="1" x14ac:dyDescent="0.25">
      <c r="B190" s="41"/>
      <c r="C190" s="41"/>
      <c r="D190" s="41"/>
      <c r="E190" s="41"/>
      <c r="F190" s="41"/>
      <c r="G190" s="41"/>
      <c r="H190" s="41"/>
      <c r="I190" s="41"/>
    </row>
    <row r="191" spans="2:9" hidden="1" x14ac:dyDescent="0.25">
      <c r="B191" s="41"/>
      <c r="C191" s="41"/>
      <c r="D191" s="41"/>
      <c r="E191" s="41"/>
      <c r="F191" s="41"/>
      <c r="G191" s="41"/>
      <c r="H191" s="41"/>
      <c r="I191" s="41"/>
    </row>
    <row r="192" spans="2:9" hidden="1" x14ac:dyDescent="0.25">
      <c r="B192" s="41"/>
      <c r="C192" s="41"/>
      <c r="D192" s="41"/>
      <c r="E192" s="41"/>
      <c r="F192" s="41"/>
      <c r="G192" s="41"/>
      <c r="H192" s="41"/>
      <c r="I192" s="41"/>
    </row>
    <row r="193" spans="2:9" hidden="1" x14ac:dyDescent="0.25">
      <c r="B193" s="41"/>
      <c r="C193" s="41"/>
      <c r="D193" s="41"/>
      <c r="E193" s="41"/>
      <c r="F193" s="41"/>
      <c r="G193" s="41"/>
      <c r="H193" s="41"/>
      <c r="I193" s="41"/>
    </row>
    <row r="194" spans="2:9" hidden="1" x14ac:dyDescent="0.25">
      <c r="B194" s="41"/>
      <c r="C194" s="41"/>
      <c r="D194" s="41"/>
      <c r="E194" s="41"/>
      <c r="F194" s="41"/>
      <c r="G194" s="41"/>
      <c r="H194" s="41"/>
      <c r="I194" s="41"/>
    </row>
    <row r="195" spans="2:9" hidden="1" x14ac:dyDescent="0.25">
      <c r="B195" s="41"/>
      <c r="C195" s="41"/>
      <c r="D195" s="41"/>
      <c r="E195" s="41"/>
      <c r="F195" s="41"/>
      <c r="G195" s="41"/>
      <c r="H195" s="41"/>
      <c r="I195" s="41"/>
    </row>
    <row r="196" spans="2:9" hidden="1" x14ac:dyDescent="0.25">
      <c r="B196" s="41"/>
      <c r="C196" s="41"/>
      <c r="D196" s="41"/>
      <c r="E196" s="41"/>
      <c r="F196" s="41"/>
      <c r="G196" s="41"/>
      <c r="H196" s="41"/>
      <c r="I196" s="41"/>
    </row>
    <row r="197" spans="2:9" hidden="1" x14ac:dyDescent="0.25">
      <c r="B197" s="41"/>
      <c r="C197" s="41"/>
      <c r="D197" s="41"/>
      <c r="E197" s="41"/>
      <c r="F197" s="41"/>
      <c r="G197" s="41"/>
      <c r="H197" s="41"/>
      <c r="I197" s="41"/>
    </row>
    <row r="198" spans="2:9" hidden="1" x14ac:dyDescent="0.25">
      <c r="B198" s="41"/>
      <c r="C198" s="41"/>
      <c r="D198" s="41"/>
      <c r="E198" s="41"/>
      <c r="F198" s="41"/>
      <c r="G198" s="41"/>
      <c r="H198" s="41"/>
      <c r="I198" s="41"/>
    </row>
    <row r="199" spans="2:9" hidden="1" x14ac:dyDescent="0.25">
      <c r="B199" s="41"/>
      <c r="C199" s="41"/>
      <c r="D199" s="41"/>
      <c r="E199" s="41"/>
      <c r="F199" s="41"/>
      <c r="G199" s="41"/>
      <c r="H199" s="41"/>
      <c r="I199" s="41"/>
    </row>
    <row r="200" spans="2:9" hidden="1" x14ac:dyDescent="0.25">
      <c r="B200" s="41"/>
      <c r="C200" s="41"/>
      <c r="D200" s="41"/>
      <c r="E200" s="41"/>
      <c r="F200" s="41"/>
      <c r="G200" s="41"/>
      <c r="H200" s="41"/>
      <c r="I200" s="41"/>
    </row>
    <row r="201" spans="2:9" hidden="1" x14ac:dyDescent="0.25">
      <c r="B201" s="41"/>
      <c r="C201" s="41"/>
      <c r="D201" s="41"/>
      <c r="E201" s="41"/>
      <c r="F201" s="41"/>
      <c r="G201" s="41"/>
      <c r="H201" s="41"/>
      <c r="I201" s="41"/>
    </row>
    <row r="202" spans="2:9" hidden="1" x14ac:dyDescent="0.25">
      <c r="B202" s="41"/>
      <c r="C202" s="41"/>
      <c r="D202" s="41"/>
      <c r="E202" s="41"/>
      <c r="F202" s="41"/>
      <c r="G202" s="41"/>
      <c r="H202" s="41"/>
      <c r="I202" s="41"/>
    </row>
    <row r="203" spans="2:9" hidden="1" x14ac:dyDescent="0.25">
      <c r="B203" s="41"/>
      <c r="C203" s="41"/>
      <c r="D203" s="41"/>
      <c r="E203" s="41"/>
      <c r="F203" s="41"/>
      <c r="G203" s="41"/>
      <c r="H203" s="41"/>
      <c r="I203" s="41"/>
    </row>
    <row r="204" spans="2:9" hidden="1" x14ac:dyDescent="0.25">
      <c r="B204" s="41"/>
      <c r="C204" s="41"/>
      <c r="D204" s="41"/>
      <c r="E204" s="41"/>
      <c r="F204" s="41"/>
      <c r="G204" s="41"/>
      <c r="H204" s="41"/>
      <c r="I204" s="41"/>
    </row>
    <row r="205" spans="2:9" hidden="1" x14ac:dyDescent="0.25">
      <c r="B205" s="41"/>
      <c r="C205" s="41"/>
      <c r="D205" s="41"/>
      <c r="E205" s="41"/>
      <c r="F205" s="41"/>
      <c r="G205" s="41"/>
      <c r="H205" s="41"/>
      <c r="I205" s="41"/>
    </row>
    <row r="206" spans="2:9" hidden="1" x14ac:dyDescent="0.25">
      <c r="B206" s="41"/>
      <c r="C206" s="41"/>
      <c r="D206" s="41"/>
      <c r="E206" s="41"/>
      <c r="F206" s="41"/>
      <c r="G206" s="41"/>
      <c r="H206" s="41"/>
      <c r="I206" s="41"/>
    </row>
    <row r="207" spans="2:9" hidden="1" x14ac:dyDescent="0.25">
      <c r="B207" s="41"/>
      <c r="C207" s="41"/>
      <c r="D207" s="41"/>
      <c r="E207" s="41"/>
      <c r="F207" s="41"/>
      <c r="G207" s="41"/>
      <c r="H207" s="41"/>
      <c r="I207" s="41"/>
    </row>
    <row r="208" spans="2:9" hidden="1" x14ac:dyDescent="0.25">
      <c r="B208" s="41"/>
      <c r="C208" s="41"/>
      <c r="D208" s="41"/>
      <c r="E208" s="41"/>
      <c r="F208" s="41"/>
      <c r="G208" s="41"/>
      <c r="H208" s="41"/>
      <c r="I208" s="41"/>
    </row>
    <row r="209" spans="2:9" hidden="1" x14ac:dyDescent="0.25">
      <c r="B209" s="41"/>
      <c r="C209" s="41"/>
      <c r="D209" s="41"/>
      <c r="E209" s="41"/>
      <c r="F209" s="41"/>
      <c r="G209" s="41"/>
      <c r="H209" s="41"/>
      <c r="I209" s="41"/>
    </row>
    <row r="210" spans="2:9" hidden="1" x14ac:dyDescent="0.25">
      <c r="B210" s="41"/>
      <c r="C210" s="41"/>
      <c r="D210" s="41"/>
      <c r="E210" s="41"/>
      <c r="F210" s="41"/>
      <c r="G210" s="41"/>
      <c r="H210" s="41"/>
      <c r="I210" s="41"/>
    </row>
    <row r="211" spans="2:9" hidden="1" x14ac:dyDescent="0.25">
      <c r="B211" s="41"/>
      <c r="C211" s="41"/>
      <c r="D211" s="41"/>
      <c r="E211" s="41"/>
      <c r="F211" s="41"/>
      <c r="G211" s="41"/>
      <c r="H211" s="41"/>
      <c r="I211" s="41"/>
    </row>
    <row r="212" spans="2:9" hidden="1" x14ac:dyDescent="0.25">
      <c r="B212" s="41"/>
      <c r="C212" s="41"/>
      <c r="D212" s="41"/>
      <c r="E212" s="41"/>
      <c r="F212" s="41"/>
      <c r="G212" s="41"/>
      <c r="H212" s="41"/>
      <c r="I212" s="41"/>
    </row>
    <row r="213" spans="2:9" hidden="1" x14ac:dyDescent="0.25">
      <c r="B213" s="41"/>
      <c r="C213" s="41"/>
      <c r="D213" s="41"/>
      <c r="E213" s="41"/>
      <c r="F213" s="41"/>
      <c r="G213" s="41"/>
      <c r="H213" s="41"/>
      <c r="I213" s="41"/>
    </row>
    <row r="214" spans="2:9" hidden="1" x14ac:dyDescent="0.25">
      <c r="B214" s="41"/>
      <c r="C214" s="41"/>
      <c r="D214" s="41"/>
      <c r="E214" s="41"/>
      <c r="F214" s="41"/>
      <c r="G214" s="41"/>
      <c r="H214" s="41"/>
      <c r="I214" s="41"/>
    </row>
    <row r="215" spans="2:9" hidden="1" x14ac:dyDescent="0.25">
      <c r="B215" s="41"/>
      <c r="C215" s="41"/>
      <c r="D215" s="41"/>
      <c r="E215" s="41"/>
      <c r="F215" s="41"/>
      <c r="G215" s="41"/>
      <c r="H215" s="41"/>
      <c r="I215" s="41"/>
    </row>
    <row r="216" spans="2:9" hidden="1" x14ac:dyDescent="0.25">
      <c r="B216" s="41"/>
      <c r="C216" s="41"/>
      <c r="D216" s="41"/>
      <c r="E216" s="41"/>
      <c r="F216" s="41"/>
      <c r="G216" s="41"/>
      <c r="H216" s="41"/>
      <c r="I216" s="41"/>
    </row>
    <row r="217" spans="2:9" hidden="1" x14ac:dyDescent="0.25">
      <c r="B217" s="41"/>
      <c r="C217" s="41"/>
      <c r="D217" s="41"/>
      <c r="E217" s="41"/>
      <c r="F217" s="41"/>
      <c r="G217" s="41"/>
      <c r="H217" s="41"/>
      <c r="I217" s="41"/>
    </row>
    <row r="218" spans="2:9" hidden="1" x14ac:dyDescent="0.25">
      <c r="B218" s="41"/>
      <c r="C218" s="41"/>
      <c r="D218" s="41"/>
      <c r="E218" s="41"/>
      <c r="F218" s="41"/>
      <c r="G218" s="41"/>
      <c r="H218" s="41"/>
      <c r="I218" s="41"/>
    </row>
    <row r="219" spans="2:9" hidden="1" x14ac:dyDescent="0.25">
      <c r="B219" s="41"/>
      <c r="C219" s="41"/>
      <c r="D219" s="41"/>
      <c r="E219" s="41"/>
      <c r="F219" s="41"/>
      <c r="G219" s="41"/>
      <c r="H219" s="41"/>
      <c r="I219" s="41"/>
    </row>
    <row r="220" spans="2:9" hidden="1" x14ac:dyDescent="0.25">
      <c r="B220" s="41"/>
      <c r="C220" s="41"/>
      <c r="D220" s="41"/>
      <c r="E220" s="41"/>
      <c r="F220" s="41"/>
      <c r="G220" s="41"/>
      <c r="H220" s="41"/>
      <c r="I220" s="41"/>
    </row>
    <row r="221" spans="2:9" hidden="1" x14ac:dyDescent="0.25">
      <c r="B221" s="41"/>
      <c r="C221" s="41"/>
      <c r="D221" s="41"/>
      <c r="E221" s="41"/>
      <c r="F221" s="41"/>
      <c r="G221" s="41"/>
      <c r="H221" s="41"/>
      <c r="I221" s="41"/>
    </row>
    <row r="222" spans="2:9" hidden="1" x14ac:dyDescent="0.25">
      <c r="B222" s="41"/>
      <c r="C222" s="41"/>
      <c r="D222" s="41"/>
      <c r="E222" s="41"/>
      <c r="F222" s="41"/>
      <c r="G222" s="41"/>
      <c r="H222" s="41"/>
      <c r="I222" s="41"/>
    </row>
    <row r="223" spans="2:9" hidden="1" x14ac:dyDescent="0.25">
      <c r="B223" s="41"/>
      <c r="C223" s="41"/>
      <c r="D223" s="41"/>
      <c r="E223" s="41"/>
      <c r="F223" s="41"/>
      <c r="G223" s="41"/>
      <c r="H223" s="41"/>
      <c r="I223" s="41"/>
    </row>
    <row r="224" spans="2:9" hidden="1" x14ac:dyDescent="0.25">
      <c r="B224" s="41"/>
      <c r="C224" s="41"/>
      <c r="D224" s="41"/>
      <c r="E224" s="41"/>
      <c r="F224" s="41"/>
      <c r="G224" s="41"/>
      <c r="H224" s="41"/>
      <c r="I224" s="41"/>
    </row>
    <row r="225" spans="2:9" hidden="1" x14ac:dyDescent="0.25">
      <c r="B225" s="41"/>
      <c r="C225" s="41"/>
      <c r="D225" s="41"/>
      <c r="E225" s="41"/>
      <c r="F225" s="41"/>
      <c r="G225" s="41"/>
      <c r="H225" s="41"/>
      <c r="I225" s="41"/>
    </row>
    <row r="226" spans="2:9" hidden="1" x14ac:dyDescent="0.25">
      <c r="B226" s="41"/>
      <c r="C226" s="41"/>
      <c r="D226" s="41"/>
      <c r="E226" s="41"/>
      <c r="F226" s="41"/>
      <c r="G226" s="41"/>
      <c r="H226" s="41"/>
      <c r="I226" s="41"/>
    </row>
    <row r="227" spans="2:9" hidden="1" x14ac:dyDescent="0.25">
      <c r="B227" s="41"/>
      <c r="C227" s="41"/>
      <c r="D227" s="41"/>
      <c r="E227" s="41"/>
      <c r="F227" s="41"/>
      <c r="G227" s="41"/>
      <c r="H227" s="41"/>
      <c r="I227" s="41"/>
    </row>
    <row r="228" spans="2:9" hidden="1" x14ac:dyDescent="0.25">
      <c r="B228" s="41"/>
      <c r="C228" s="41"/>
      <c r="D228" s="41"/>
      <c r="E228" s="41"/>
      <c r="F228" s="41"/>
      <c r="G228" s="41"/>
      <c r="H228" s="41"/>
      <c r="I228" s="41"/>
    </row>
    <row r="229" spans="2:9" hidden="1" x14ac:dyDescent="0.25">
      <c r="B229" s="41"/>
      <c r="C229" s="41"/>
      <c r="D229" s="41"/>
      <c r="E229" s="41"/>
      <c r="F229" s="41"/>
      <c r="G229" s="41"/>
      <c r="H229" s="41"/>
      <c r="I229" s="41"/>
    </row>
    <row r="230" spans="2:9" hidden="1" x14ac:dyDescent="0.25">
      <c r="B230" s="41"/>
      <c r="C230" s="41"/>
      <c r="D230" s="41"/>
      <c r="E230" s="41"/>
      <c r="F230" s="41"/>
      <c r="G230" s="41"/>
      <c r="H230" s="41"/>
      <c r="I230" s="41"/>
    </row>
    <row r="231" spans="2:9" hidden="1" x14ac:dyDescent="0.25">
      <c r="B231" s="41"/>
      <c r="C231" s="41"/>
      <c r="D231" s="41"/>
      <c r="E231" s="41"/>
      <c r="F231" s="41"/>
      <c r="G231" s="41"/>
      <c r="H231" s="41"/>
      <c r="I231" s="41"/>
    </row>
    <row r="232" spans="2:9" hidden="1" x14ac:dyDescent="0.25">
      <c r="B232" s="41"/>
      <c r="C232" s="41"/>
      <c r="D232" s="41"/>
      <c r="E232" s="41"/>
      <c r="F232" s="41"/>
      <c r="G232" s="41"/>
      <c r="H232" s="41"/>
      <c r="I232" s="41"/>
    </row>
    <row r="233" spans="2:9" hidden="1" x14ac:dyDescent="0.25">
      <c r="B233" s="41"/>
      <c r="C233" s="41"/>
      <c r="D233" s="41"/>
      <c r="E233" s="41"/>
      <c r="F233" s="41"/>
      <c r="G233" s="41"/>
      <c r="H233" s="41"/>
      <c r="I233" s="41"/>
    </row>
    <row r="234" spans="2:9" hidden="1" x14ac:dyDescent="0.25">
      <c r="B234" s="41"/>
      <c r="C234" s="41"/>
      <c r="D234" s="41"/>
      <c r="E234" s="41"/>
      <c r="F234" s="41"/>
      <c r="G234" s="41"/>
      <c r="H234" s="41"/>
      <c r="I234" s="41"/>
    </row>
    <row r="235" spans="2:9" hidden="1" x14ac:dyDescent="0.25">
      <c r="B235" s="41"/>
      <c r="C235" s="41"/>
      <c r="D235" s="41"/>
      <c r="E235" s="41"/>
      <c r="F235" s="41"/>
      <c r="G235" s="41"/>
      <c r="H235" s="41"/>
      <c r="I235" s="41"/>
    </row>
    <row r="236" spans="2:9" hidden="1" x14ac:dyDescent="0.25">
      <c r="B236" s="41"/>
      <c r="C236" s="41"/>
      <c r="D236" s="41"/>
      <c r="E236" s="41"/>
      <c r="F236" s="41"/>
      <c r="G236" s="41"/>
      <c r="H236" s="41"/>
      <c r="I236" s="41"/>
    </row>
    <row r="237" spans="2:9" hidden="1" x14ac:dyDescent="0.25">
      <c r="B237" s="41"/>
      <c r="C237" s="41"/>
      <c r="D237" s="41"/>
      <c r="E237" s="41"/>
      <c r="F237" s="41"/>
      <c r="G237" s="41"/>
      <c r="H237" s="41"/>
      <c r="I237" s="41"/>
    </row>
    <row r="238" spans="2:9" hidden="1" x14ac:dyDescent="0.25">
      <c r="B238" s="41"/>
      <c r="C238" s="41"/>
      <c r="D238" s="41"/>
      <c r="E238" s="41"/>
      <c r="F238" s="41"/>
      <c r="G238" s="41"/>
      <c r="H238" s="41"/>
      <c r="I238" s="41"/>
    </row>
    <row r="239" spans="2:9" hidden="1" x14ac:dyDescent="0.25">
      <c r="B239" s="41"/>
      <c r="C239" s="41"/>
      <c r="D239" s="41"/>
      <c r="E239" s="41"/>
      <c r="F239" s="41"/>
      <c r="G239" s="41"/>
      <c r="H239" s="41"/>
      <c r="I239" s="41"/>
    </row>
    <row r="240" spans="2:9" hidden="1" x14ac:dyDescent="0.25">
      <c r="B240" s="41"/>
      <c r="C240" s="41"/>
      <c r="D240" s="41"/>
      <c r="E240" s="41"/>
      <c r="F240" s="41"/>
      <c r="G240" s="41"/>
      <c r="H240" s="41"/>
      <c r="I240" s="41"/>
    </row>
    <row r="241" spans="2:9" hidden="1" x14ac:dyDescent="0.25">
      <c r="B241" s="41"/>
      <c r="C241" s="41"/>
      <c r="D241" s="41"/>
      <c r="E241" s="41"/>
      <c r="F241" s="41"/>
      <c r="G241" s="41"/>
      <c r="H241" s="41"/>
      <c r="I241" s="41"/>
    </row>
    <row r="242" spans="2:9" hidden="1" x14ac:dyDescent="0.25">
      <c r="B242" s="41"/>
      <c r="C242" s="41"/>
      <c r="D242" s="41"/>
      <c r="E242" s="41"/>
      <c r="F242" s="41"/>
      <c r="G242" s="41"/>
      <c r="H242" s="41"/>
      <c r="I242" s="41"/>
    </row>
    <row r="243" spans="2:9" hidden="1" x14ac:dyDescent="0.25">
      <c r="B243" s="41"/>
      <c r="C243" s="41"/>
      <c r="D243" s="41"/>
      <c r="E243" s="41"/>
      <c r="F243" s="41"/>
      <c r="G243" s="41"/>
      <c r="H243" s="41"/>
      <c r="I243" s="41"/>
    </row>
    <row r="244" spans="2:9" hidden="1" x14ac:dyDescent="0.25">
      <c r="B244" s="41"/>
      <c r="C244" s="41"/>
      <c r="D244" s="41"/>
      <c r="E244" s="41"/>
      <c r="F244" s="41"/>
      <c r="G244" s="41"/>
      <c r="H244" s="41"/>
      <c r="I244" s="41"/>
    </row>
    <row r="245" spans="2:9" hidden="1" x14ac:dyDescent="0.25">
      <c r="B245" s="41"/>
      <c r="C245" s="41"/>
      <c r="D245" s="41"/>
      <c r="E245" s="41"/>
      <c r="F245" s="41"/>
      <c r="G245" s="41"/>
      <c r="H245" s="41"/>
      <c r="I245" s="41"/>
    </row>
    <row r="246" spans="2:9" hidden="1" x14ac:dyDescent="0.25">
      <c r="B246" s="41"/>
      <c r="C246" s="41"/>
      <c r="D246" s="41"/>
      <c r="E246" s="41"/>
      <c r="F246" s="41"/>
      <c r="G246" s="41"/>
      <c r="H246" s="41"/>
      <c r="I246" s="41"/>
    </row>
    <row r="247" spans="2:9" hidden="1" x14ac:dyDescent="0.25">
      <c r="B247" s="41"/>
      <c r="C247" s="41"/>
      <c r="D247" s="41"/>
      <c r="E247" s="41"/>
      <c r="F247" s="41"/>
      <c r="G247" s="41"/>
      <c r="H247" s="41"/>
      <c r="I247" s="41"/>
    </row>
    <row r="248" spans="2:9" hidden="1" x14ac:dyDescent="0.25">
      <c r="B248" s="41"/>
      <c r="C248" s="41"/>
      <c r="D248" s="41"/>
      <c r="E248" s="41"/>
      <c r="F248" s="41"/>
      <c r="G248" s="41"/>
      <c r="H248" s="41"/>
      <c r="I248" s="41"/>
    </row>
    <row r="249" spans="2:9" hidden="1" x14ac:dyDescent="0.25">
      <c r="B249" s="41"/>
      <c r="C249" s="41"/>
      <c r="D249" s="41"/>
      <c r="E249" s="41"/>
      <c r="F249" s="41"/>
      <c r="G249" s="41"/>
      <c r="H249" s="41"/>
      <c r="I249" s="41"/>
    </row>
    <row r="250" spans="2:9" hidden="1" x14ac:dyDescent="0.25">
      <c r="B250" s="41"/>
      <c r="C250" s="41"/>
      <c r="D250" s="41"/>
      <c r="E250" s="41"/>
      <c r="F250" s="41"/>
      <c r="G250" s="41"/>
      <c r="H250" s="41"/>
      <c r="I250" s="41"/>
    </row>
    <row r="251" spans="2:9" hidden="1" x14ac:dyDescent="0.25">
      <c r="B251" s="41"/>
      <c r="C251" s="41"/>
      <c r="D251" s="41"/>
      <c r="E251" s="41"/>
      <c r="F251" s="41"/>
      <c r="G251" s="41"/>
      <c r="H251" s="41"/>
      <c r="I251" s="41"/>
    </row>
    <row r="252" spans="2:9" hidden="1" x14ac:dyDescent="0.25">
      <c r="B252" s="41"/>
      <c r="C252" s="41"/>
      <c r="D252" s="41"/>
      <c r="E252" s="41"/>
      <c r="F252" s="41"/>
      <c r="G252" s="41"/>
      <c r="H252" s="41"/>
      <c r="I252" s="41"/>
    </row>
    <row r="253" spans="2:9" hidden="1" x14ac:dyDescent="0.25">
      <c r="B253" s="41"/>
      <c r="C253" s="41"/>
      <c r="D253" s="41"/>
      <c r="E253" s="41"/>
      <c r="F253" s="41"/>
      <c r="G253" s="41"/>
      <c r="H253" s="41"/>
      <c r="I253" s="41"/>
    </row>
    <row r="254" spans="2:9" hidden="1" x14ac:dyDescent="0.25">
      <c r="B254" s="41"/>
      <c r="C254" s="41"/>
      <c r="D254" s="41"/>
      <c r="E254" s="41"/>
      <c r="F254" s="41"/>
      <c r="G254" s="41"/>
      <c r="H254" s="41"/>
      <c r="I254" s="41"/>
    </row>
    <row r="255" spans="2:9" hidden="1" x14ac:dyDescent="0.25">
      <c r="B255" s="41"/>
      <c r="C255" s="41"/>
      <c r="D255" s="41"/>
      <c r="E255" s="41"/>
      <c r="F255" s="41"/>
      <c r="G255" s="41"/>
      <c r="H255" s="41"/>
      <c r="I255" s="41"/>
    </row>
    <row r="256" spans="2:9" hidden="1" x14ac:dyDescent="0.25">
      <c r="B256" s="41"/>
      <c r="C256" s="41"/>
      <c r="D256" s="41"/>
      <c r="E256" s="41"/>
      <c r="F256" s="41"/>
      <c r="G256" s="41"/>
      <c r="H256" s="41"/>
      <c r="I256" s="41"/>
    </row>
    <row r="257" spans="2:9" hidden="1" x14ac:dyDescent="0.25">
      <c r="B257" s="41"/>
      <c r="C257" s="41"/>
      <c r="D257" s="41"/>
      <c r="E257" s="41"/>
      <c r="F257" s="41"/>
      <c r="G257" s="41"/>
      <c r="H257" s="41"/>
      <c r="I257" s="41"/>
    </row>
    <row r="258" spans="2:9" hidden="1" x14ac:dyDescent="0.25">
      <c r="B258" s="41"/>
      <c r="C258" s="41"/>
      <c r="D258" s="41"/>
      <c r="E258" s="41"/>
      <c r="F258" s="41"/>
      <c r="G258" s="41"/>
      <c r="H258" s="41"/>
      <c r="I258" s="41"/>
    </row>
    <row r="259" spans="2:9" hidden="1" x14ac:dyDescent="0.25">
      <c r="B259" s="41"/>
      <c r="C259" s="41"/>
      <c r="D259" s="41"/>
      <c r="E259" s="41"/>
      <c r="F259" s="41"/>
      <c r="G259" s="41"/>
      <c r="H259" s="41"/>
      <c r="I259" s="41"/>
    </row>
    <row r="260" spans="2:9" hidden="1" x14ac:dyDescent="0.25">
      <c r="B260" s="41"/>
      <c r="C260" s="41"/>
      <c r="D260" s="41"/>
      <c r="E260" s="41"/>
      <c r="F260" s="41"/>
      <c r="G260" s="41"/>
      <c r="H260" s="41"/>
      <c r="I260" s="41"/>
    </row>
    <row r="261" spans="2:9" hidden="1" x14ac:dyDescent="0.25">
      <c r="B261" s="41"/>
      <c r="C261" s="41"/>
      <c r="D261" s="41"/>
      <c r="E261" s="41"/>
      <c r="F261" s="41"/>
      <c r="G261" s="41"/>
      <c r="H261" s="41"/>
      <c r="I261" s="41"/>
    </row>
    <row r="262" spans="2:9" hidden="1" x14ac:dyDescent="0.25">
      <c r="B262" s="41"/>
      <c r="C262" s="41"/>
      <c r="D262" s="41"/>
      <c r="E262" s="41"/>
      <c r="F262" s="41"/>
      <c r="G262" s="41"/>
      <c r="H262" s="41"/>
      <c r="I262" s="41"/>
    </row>
    <row r="263" spans="2:9" hidden="1" x14ac:dyDescent="0.25">
      <c r="B263" s="41"/>
      <c r="C263" s="41"/>
      <c r="D263" s="41"/>
      <c r="E263" s="41"/>
      <c r="F263" s="41"/>
      <c r="G263" s="41"/>
      <c r="H263" s="41"/>
      <c r="I263" s="41"/>
    </row>
    <row r="264" spans="2:9" hidden="1" x14ac:dyDescent="0.25">
      <c r="B264" s="41"/>
      <c r="C264" s="41"/>
      <c r="D264" s="41"/>
      <c r="E264" s="41"/>
      <c r="F264" s="41"/>
      <c r="G264" s="41"/>
      <c r="H264" s="41"/>
      <c r="I264" s="41"/>
    </row>
    <row r="265" spans="2:9" hidden="1" x14ac:dyDescent="0.25">
      <c r="B265" s="41"/>
      <c r="C265" s="41"/>
      <c r="D265" s="41"/>
      <c r="E265" s="41"/>
      <c r="F265" s="41"/>
      <c r="G265" s="41"/>
      <c r="H265" s="41"/>
      <c r="I265" s="41"/>
    </row>
    <row r="266" spans="2:9" hidden="1" x14ac:dyDescent="0.25">
      <c r="B266" s="41"/>
      <c r="C266" s="41"/>
      <c r="D266" s="41"/>
      <c r="E266" s="41"/>
      <c r="F266" s="41"/>
      <c r="G266" s="41"/>
      <c r="H266" s="41"/>
      <c r="I266" s="41"/>
    </row>
    <row r="267" spans="2:9" hidden="1" x14ac:dyDescent="0.25">
      <c r="B267" s="41"/>
      <c r="C267" s="41"/>
      <c r="D267" s="41"/>
      <c r="E267" s="41"/>
      <c r="F267" s="41"/>
      <c r="G267" s="41"/>
      <c r="H267" s="41"/>
      <c r="I267" s="41"/>
    </row>
    <row r="268" spans="2:9" hidden="1" x14ac:dyDescent="0.25">
      <c r="B268" s="41"/>
      <c r="C268" s="41"/>
      <c r="D268" s="41"/>
      <c r="E268" s="41"/>
      <c r="F268" s="41"/>
      <c r="G268" s="41"/>
      <c r="H268" s="41"/>
      <c r="I268" s="41"/>
    </row>
    <row r="269" spans="2:9" hidden="1" x14ac:dyDescent="0.25">
      <c r="B269" s="41"/>
      <c r="C269" s="41"/>
      <c r="D269" s="41"/>
      <c r="E269" s="41"/>
      <c r="F269" s="41"/>
      <c r="G269" s="41"/>
      <c r="H269" s="41"/>
      <c r="I269" s="41"/>
    </row>
    <row r="270" spans="2:9" hidden="1" x14ac:dyDescent="0.25">
      <c r="B270" s="41"/>
      <c r="C270" s="41"/>
      <c r="D270" s="41"/>
      <c r="E270" s="41"/>
      <c r="F270" s="41"/>
      <c r="G270" s="41"/>
      <c r="H270" s="41"/>
      <c r="I270" s="41"/>
    </row>
    <row r="271" spans="2:9" hidden="1" x14ac:dyDescent="0.25">
      <c r="B271" s="41"/>
      <c r="C271" s="41"/>
      <c r="D271" s="41"/>
      <c r="E271" s="41"/>
      <c r="F271" s="41"/>
      <c r="G271" s="41"/>
      <c r="H271" s="41"/>
      <c r="I271" s="41"/>
    </row>
    <row r="272" spans="2:9" hidden="1" x14ac:dyDescent="0.25">
      <c r="B272" s="41"/>
      <c r="C272" s="41"/>
      <c r="D272" s="41"/>
      <c r="E272" s="41"/>
      <c r="F272" s="41"/>
      <c r="G272" s="41"/>
      <c r="H272" s="41"/>
      <c r="I272" s="41"/>
    </row>
    <row r="273" spans="2:9" hidden="1" x14ac:dyDescent="0.25">
      <c r="B273" s="41"/>
      <c r="C273" s="41"/>
      <c r="D273" s="41"/>
      <c r="E273" s="41"/>
      <c r="F273" s="41"/>
      <c r="G273" s="41"/>
      <c r="H273" s="41"/>
      <c r="I273" s="41"/>
    </row>
    <row r="274" spans="2:9" hidden="1" x14ac:dyDescent="0.25">
      <c r="B274" s="41"/>
      <c r="C274" s="41"/>
      <c r="D274" s="41"/>
      <c r="E274" s="41"/>
      <c r="F274" s="41"/>
      <c r="G274" s="41"/>
      <c r="H274" s="41"/>
      <c r="I274" s="41"/>
    </row>
    <row r="275" spans="2:9" hidden="1" x14ac:dyDescent="0.25">
      <c r="B275" s="41"/>
      <c r="C275" s="41"/>
      <c r="D275" s="41"/>
      <c r="E275" s="41"/>
      <c r="F275" s="41"/>
      <c r="G275" s="41"/>
      <c r="H275" s="41"/>
      <c r="I275" s="41"/>
    </row>
    <row r="276" spans="2:9" hidden="1" x14ac:dyDescent="0.25">
      <c r="B276" s="41"/>
      <c r="C276" s="41"/>
      <c r="D276" s="41"/>
      <c r="E276" s="41"/>
      <c r="F276" s="41"/>
      <c r="G276" s="41"/>
      <c r="H276" s="41"/>
      <c r="I276" s="41"/>
    </row>
    <row r="277" spans="2:9" hidden="1" x14ac:dyDescent="0.25">
      <c r="B277" s="41"/>
      <c r="C277" s="41"/>
      <c r="D277" s="41"/>
      <c r="E277" s="41"/>
      <c r="F277" s="41"/>
      <c r="G277" s="41"/>
      <c r="H277" s="41"/>
      <c r="I277" s="41"/>
    </row>
    <row r="278" spans="2:9" hidden="1" x14ac:dyDescent="0.25">
      <c r="B278" s="41"/>
      <c r="C278" s="41"/>
      <c r="D278" s="41"/>
      <c r="E278" s="41"/>
      <c r="F278" s="41"/>
      <c r="G278" s="41"/>
      <c r="H278" s="41"/>
      <c r="I278" s="41"/>
    </row>
    <row r="279" spans="2:9" hidden="1" x14ac:dyDescent="0.25">
      <c r="B279" s="41"/>
      <c r="C279" s="41"/>
      <c r="D279" s="41"/>
      <c r="E279" s="41"/>
      <c r="F279" s="41"/>
      <c r="G279" s="41"/>
      <c r="H279" s="41"/>
      <c r="I279" s="41"/>
    </row>
    <row r="280" spans="2:9" hidden="1" x14ac:dyDescent="0.25">
      <c r="B280" s="41"/>
      <c r="C280" s="41"/>
      <c r="D280" s="41"/>
      <c r="E280" s="41"/>
      <c r="F280" s="41"/>
      <c r="G280" s="41"/>
      <c r="H280" s="41"/>
      <c r="I280" s="41"/>
    </row>
    <row r="281" spans="2:9" hidden="1" x14ac:dyDescent="0.25">
      <c r="B281" s="41"/>
      <c r="C281" s="41"/>
      <c r="D281" s="41"/>
      <c r="E281" s="41"/>
      <c r="F281" s="41"/>
      <c r="G281" s="41"/>
      <c r="H281" s="41"/>
      <c r="I281" s="41"/>
    </row>
    <row r="282" spans="2:9" hidden="1" x14ac:dyDescent="0.25">
      <c r="B282" s="41"/>
      <c r="C282" s="41"/>
      <c r="D282" s="41"/>
      <c r="E282" s="41"/>
      <c r="F282" s="41"/>
      <c r="G282" s="41"/>
      <c r="H282" s="41"/>
      <c r="I282" s="41"/>
    </row>
    <row r="283" spans="2:9" hidden="1" x14ac:dyDescent="0.25">
      <c r="B283" s="41"/>
      <c r="C283" s="41"/>
      <c r="D283" s="41"/>
      <c r="E283" s="41"/>
      <c r="F283" s="41"/>
      <c r="G283" s="41"/>
      <c r="H283" s="41"/>
      <c r="I283" s="41"/>
    </row>
    <row r="284" spans="2:9" hidden="1" x14ac:dyDescent="0.25">
      <c r="B284" s="41"/>
      <c r="C284" s="41"/>
      <c r="D284" s="41"/>
      <c r="E284" s="41"/>
      <c r="F284" s="41"/>
      <c r="G284" s="41"/>
      <c r="H284" s="41"/>
      <c r="I284" s="41"/>
    </row>
    <row r="285" spans="2:9" hidden="1" x14ac:dyDescent="0.25">
      <c r="B285" s="41"/>
      <c r="C285" s="41"/>
      <c r="D285" s="41"/>
      <c r="E285" s="41"/>
      <c r="F285" s="41"/>
      <c r="G285" s="41"/>
      <c r="H285" s="41"/>
      <c r="I285" s="41"/>
    </row>
    <row r="286" spans="2:9" hidden="1" x14ac:dyDescent="0.25">
      <c r="B286" s="41"/>
      <c r="C286" s="41"/>
      <c r="D286" s="41"/>
      <c r="E286" s="41"/>
      <c r="F286" s="41"/>
      <c r="G286" s="41"/>
      <c r="H286" s="41"/>
      <c r="I286" s="41"/>
    </row>
    <row r="287" spans="2:9" hidden="1" x14ac:dyDescent="0.25">
      <c r="B287" s="41"/>
      <c r="C287" s="41"/>
      <c r="D287" s="41"/>
      <c r="E287" s="41"/>
      <c r="F287" s="41"/>
      <c r="G287" s="41"/>
      <c r="H287" s="41"/>
      <c r="I287" s="41"/>
    </row>
    <row r="288" spans="2:9" hidden="1" x14ac:dyDescent="0.25">
      <c r="B288" s="41"/>
      <c r="C288" s="41"/>
      <c r="D288" s="41"/>
      <c r="E288" s="41"/>
      <c r="F288" s="41"/>
      <c r="G288" s="41"/>
      <c r="H288" s="41"/>
      <c r="I288" s="41"/>
    </row>
    <row r="289" spans="2:9" hidden="1" x14ac:dyDescent="0.25">
      <c r="B289" s="41"/>
      <c r="C289" s="41"/>
      <c r="D289" s="41"/>
      <c r="E289" s="41"/>
      <c r="F289" s="41"/>
      <c r="G289" s="41"/>
      <c r="H289" s="41"/>
      <c r="I289" s="41"/>
    </row>
    <row r="290" spans="2:9" hidden="1" x14ac:dyDescent="0.25">
      <c r="B290" s="41"/>
      <c r="C290" s="41"/>
      <c r="D290" s="41"/>
      <c r="E290" s="41"/>
      <c r="F290" s="41"/>
      <c r="G290" s="41"/>
      <c r="H290" s="41"/>
      <c r="I290" s="41"/>
    </row>
    <row r="291" spans="2:9" hidden="1" x14ac:dyDescent="0.25">
      <c r="B291" s="41"/>
      <c r="C291" s="41"/>
      <c r="D291" s="41"/>
      <c r="E291" s="41"/>
      <c r="F291" s="41"/>
      <c r="G291" s="41"/>
      <c r="H291" s="41"/>
      <c r="I291" s="41"/>
    </row>
    <row r="292" spans="2:9" hidden="1" x14ac:dyDescent="0.25">
      <c r="B292" s="41"/>
      <c r="C292" s="41"/>
      <c r="D292" s="41"/>
      <c r="E292" s="41"/>
      <c r="F292" s="41"/>
      <c r="G292" s="41"/>
      <c r="H292" s="41"/>
      <c r="I292" s="41"/>
    </row>
    <row r="293" spans="2:9" hidden="1" x14ac:dyDescent="0.25">
      <c r="B293" s="41"/>
      <c r="C293" s="41"/>
      <c r="D293" s="41"/>
      <c r="E293" s="41"/>
      <c r="F293" s="41"/>
      <c r="G293" s="41"/>
      <c r="H293" s="41"/>
      <c r="I293" s="41"/>
    </row>
    <row r="294" spans="2:9" hidden="1" x14ac:dyDescent="0.25">
      <c r="B294" s="41"/>
      <c r="C294" s="41"/>
      <c r="D294" s="41"/>
      <c r="E294" s="41"/>
      <c r="F294" s="41"/>
      <c r="G294" s="41"/>
      <c r="H294" s="41"/>
      <c r="I294" s="41"/>
    </row>
    <row r="295" spans="2:9" hidden="1" x14ac:dyDescent="0.25">
      <c r="B295" s="41"/>
      <c r="C295" s="41"/>
      <c r="D295" s="41"/>
      <c r="E295" s="41"/>
      <c r="F295" s="41"/>
      <c r="G295" s="41"/>
      <c r="H295" s="41"/>
      <c r="I295" s="41"/>
    </row>
    <row r="296" spans="2:9" hidden="1" x14ac:dyDescent="0.25">
      <c r="B296" s="41"/>
      <c r="C296" s="41"/>
      <c r="D296" s="41"/>
      <c r="E296" s="41"/>
      <c r="F296" s="41"/>
      <c r="G296" s="41"/>
      <c r="H296" s="41"/>
      <c r="I296" s="41"/>
    </row>
    <row r="297" spans="2:9" hidden="1" x14ac:dyDescent="0.25">
      <c r="B297" s="41"/>
      <c r="C297" s="41"/>
      <c r="D297" s="41"/>
      <c r="E297" s="41"/>
      <c r="F297" s="41"/>
      <c r="G297" s="41"/>
      <c r="H297" s="41"/>
      <c r="I297" s="41"/>
    </row>
    <row r="298" spans="2:9" hidden="1" x14ac:dyDescent="0.25">
      <c r="B298" s="41"/>
      <c r="C298" s="41"/>
      <c r="D298" s="41"/>
      <c r="E298" s="41"/>
      <c r="F298" s="41"/>
      <c r="G298" s="41"/>
      <c r="H298" s="41"/>
      <c r="I298" s="41"/>
    </row>
    <row r="299" spans="2:9" hidden="1" x14ac:dyDescent="0.25">
      <c r="B299" s="41"/>
      <c r="C299" s="41"/>
      <c r="D299" s="41"/>
      <c r="E299" s="41"/>
      <c r="F299" s="41"/>
      <c r="G299" s="41"/>
      <c r="H299" s="41"/>
      <c r="I299" s="41"/>
    </row>
    <row r="300" spans="2:9" hidden="1" x14ac:dyDescent="0.25">
      <c r="B300" s="41"/>
      <c r="C300" s="41"/>
      <c r="D300" s="41"/>
      <c r="E300" s="41"/>
      <c r="F300" s="41"/>
      <c r="G300" s="41"/>
      <c r="H300" s="41"/>
      <c r="I300" s="41"/>
    </row>
    <row r="301" spans="2:9" hidden="1" x14ac:dyDescent="0.25">
      <c r="B301" s="41"/>
      <c r="C301" s="41"/>
      <c r="D301" s="41"/>
      <c r="E301" s="41"/>
      <c r="F301" s="41"/>
      <c r="G301" s="41"/>
      <c r="H301" s="41"/>
      <c r="I301" s="41"/>
    </row>
    <row r="302" spans="2:9" hidden="1" x14ac:dyDescent="0.25">
      <c r="B302" s="41"/>
      <c r="C302" s="41"/>
      <c r="D302" s="41"/>
      <c r="E302" s="41"/>
      <c r="F302" s="41"/>
      <c r="G302" s="41"/>
      <c r="H302" s="41"/>
      <c r="I302" s="41"/>
    </row>
    <row r="303" spans="2:9" hidden="1" x14ac:dyDescent="0.25">
      <c r="B303" s="41"/>
      <c r="C303" s="41"/>
      <c r="D303" s="41"/>
      <c r="E303" s="41"/>
      <c r="F303" s="41"/>
      <c r="G303" s="41"/>
      <c r="H303" s="41"/>
      <c r="I303" s="41"/>
    </row>
    <row r="304" spans="2:9" hidden="1" x14ac:dyDescent="0.25">
      <c r="B304" s="41"/>
      <c r="C304" s="41"/>
      <c r="D304" s="41"/>
      <c r="E304" s="41"/>
      <c r="F304" s="41"/>
      <c r="G304" s="41"/>
      <c r="H304" s="41"/>
      <c r="I304" s="41"/>
    </row>
    <row r="305" spans="2:9" hidden="1" x14ac:dyDescent="0.25">
      <c r="B305" s="41"/>
      <c r="C305" s="41"/>
      <c r="D305" s="41"/>
      <c r="E305" s="41"/>
      <c r="F305" s="41"/>
      <c r="G305" s="41"/>
      <c r="H305" s="41"/>
      <c r="I305" s="41"/>
    </row>
    <row r="306" spans="2:9" hidden="1" x14ac:dyDescent="0.25">
      <c r="B306" s="41"/>
      <c r="C306" s="41"/>
      <c r="D306" s="41"/>
      <c r="E306" s="41"/>
      <c r="F306" s="41"/>
      <c r="G306" s="41"/>
      <c r="H306" s="41"/>
      <c r="I306" s="41"/>
    </row>
    <row r="307" spans="2:9" hidden="1" x14ac:dyDescent="0.25">
      <c r="B307" s="41"/>
      <c r="C307" s="41"/>
      <c r="D307" s="41"/>
      <c r="E307" s="41"/>
      <c r="F307" s="41"/>
      <c r="G307" s="41"/>
      <c r="H307" s="41"/>
      <c r="I307" s="41"/>
    </row>
    <row r="308" spans="2:9" hidden="1" x14ac:dyDescent="0.25">
      <c r="B308" s="41"/>
      <c r="C308" s="41"/>
      <c r="D308" s="41"/>
      <c r="E308" s="41"/>
      <c r="F308" s="41"/>
      <c r="G308" s="41"/>
      <c r="H308" s="41"/>
      <c r="I308" s="41"/>
    </row>
    <row r="309" spans="2:9" hidden="1" x14ac:dyDescent="0.25">
      <c r="B309" s="41"/>
      <c r="C309" s="41"/>
      <c r="D309" s="41"/>
      <c r="E309" s="41"/>
      <c r="F309" s="41"/>
      <c r="G309" s="41"/>
      <c r="H309" s="41"/>
      <c r="I309" s="41"/>
    </row>
    <row r="310" spans="2:9" hidden="1" x14ac:dyDescent="0.25">
      <c r="B310" s="41"/>
      <c r="C310" s="41"/>
      <c r="D310" s="41"/>
      <c r="E310" s="41"/>
      <c r="F310" s="41"/>
      <c r="G310" s="41"/>
      <c r="H310" s="41"/>
      <c r="I310" s="41"/>
    </row>
    <row r="311" spans="2:9" hidden="1" x14ac:dyDescent="0.25">
      <c r="B311" s="41"/>
      <c r="C311" s="41"/>
      <c r="D311" s="41"/>
      <c r="E311" s="41"/>
      <c r="F311" s="41"/>
      <c r="G311" s="41"/>
      <c r="H311" s="41"/>
      <c r="I311" s="41"/>
    </row>
    <row r="312" spans="2:9" hidden="1" x14ac:dyDescent="0.25">
      <c r="B312" s="41"/>
      <c r="C312" s="41"/>
      <c r="D312" s="41"/>
      <c r="E312" s="41"/>
      <c r="F312" s="41"/>
      <c r="G312" s="41"/>
      <c r="H312" s="41"/>
      <c r="I312" s="41"/>
    </row>
    <row r="313" spans="2:9" hidden="1" x14ac:dyDescent="0.25">
      <c r="B313" s="41"/>
      <c r="C313" s="41"/>
      <c r="D313" s="41"/>
      <c r="E313" s="41"/>
      <c r="F313" s="41"/>
      <c r="G313" s="41"/>
      <c r="H313" s="41"/>
      <c r="I313" s="41"/>
    </row>
    <row r="314" spans="2:9" hidden="1" x14ac:dyDescent="0.25">
      <c r="B314" s="41"/>
      <c r="C314" s="41"/>
      <c r="D314" s="41"/>
      <c r="E314" s="41"/>
      <c r="F314" s="41"/>
      <c r="G314" s="41"/>
      <c r="H314" s="41"/>
      <c r="I314" s="41"/>
    </row>
    <row r="315" spans="2:9" hidden="1" x14ac:dyDescent="0.25">
      <c r="B315" s="41"/>
      <c r="C315" s="41"/>
      <c r="D315" s="41"/>
      <c r="E315" s="41"/>
      <c r="F315" s="41"/>
      <c r="G315" s="41"/>
      <c r="H315" s="41"/>
      <c r="I315" s="41"/>
    </row>
    <row r="316" spans="2:9" hidden="1" x14ac:dyDescent="0.25">
      <c r="B316" s="41"/>
      <c r="C316" s="41"/>
      <c r="D316" s="41"/>
      <c r="E316" s="41"/>
      <c r="F316" s="41"/>
      <c r="G316" s="41"/>
      <c r="H316" s="41"/>
      <c r="I316" s="41"/>
    </row>
    <row r="317" spans="2:9" hidden="1" x14ac:dyDescent="0.25">
      <c r="B317" s="41"/>
      <c r="C317" s="41"/>
      <c r="D317" s="41"/>
      <c r="E317" s="41"/>
      <c r="F317" s="41"/>
      <c r="G317" s="41"/>
      <c r="H317" s="41"/>
      <c r="I317" s="41"/>
    </row>
    <row r="318" spans="2:9" hidden="1" x14ac:dyDescent="0.25">
      <c r="B318" s="41"/>
      <c r="C318" s="41"/>
      <c r="D318" s="41"/>
      <c r="E318" s="41"/>
      <c r="F318" s="41"/>
      <c r="G318" s="41"/>
      <c r="H318" s="41"/>
      <c r="I318" s="41"/>
    </row>
    <row r="319" spans="2:9" hidden="1" x14ac:dyDescent="0.25">
      <c r="B319" s="41"/>
      <c r="C319" s="41"/>
      <c r="D319" s="41"/>
      <c r="E319" s="41"/>
      <c r="F319" s="41"/>
      <c r="G319" s="41"/>
      <c r="H319" s="41"/>
      <c r="I319" s="41"/>
    </row>
    <row r="320" spans="2:9" hidden="1" x14ac:dyDescent="0.25">
      <c r="B320" s="41"/>
      <c r="C320" s="41"/>
      <c r="D320" s="41"/>
      <c r="E320" s="41"/>
      <c r="F320" s="41"/>
      <c r="G320" s="41"/>
      <c r="H320" s="41"/>
      <c r="I320" s="41"/>
    </row>
    <row r="321" spans="2:9" hidden="1" x14ac:dyDescent="0.25">
      <c r="B321" s="41"/>
      <c r="C321" s="41"/>
      <c r="D321" s="41"/>
      <c r="E321" s="41"/>
      <c r="F321" s="41"/>
      <c r="G321" s="41"/>
      <c r="H321" s="41"/>
      <c r="I321" s="41"/>
    </row>
    <row r="322" spans="2:9" hidden="1" x14ac:dyDescent="0.25">
      <c r="B322" s="41"/>
      <c r="C322" s="41"/>
      <c r="D322" s="41"/>
      <c r="E322" s="41"/>
      <c r="F322" s="41"/>
      <c r="G322" s="41"/>
      <c r="H322" s="41"/>
      <c r="I322" s="41"/>
    </row>
    <row r="323" spans="2:9" hidden="1" x14ac:dyDescent="0.25">
      <c r="B323" s="41"/>
      <c r="C323" s="41"/>
      <c r="D323" s="41"/>
      <c r="E323" s="41"/>
      <c r="F323" s="41"/>
      <c r="G323" s="41"/>
      <c r="H323" s="41"/>
      <c r="I323" s="41"/>
    </row>
    <row r="324" spans="2:9" hidden="1" x14ac:dyDescent="0.25">
      <c r="B324" s="41"/>
      <c r="C324" s="41"/>
      <c r="D324" s="41"/>
      <c r="E324" s="41"/>
      <c r="F324" s="41"/>
      <c r="G324" s="41"/>
      <c r="H324" s="41"/>
      <c r="I324" s="41"/>
    </row>
    <row r="325" spans="2:9" hidden="1" x14ac:dyDescent="0.25">
      <c r="B325" s="41"/>
      <c r="C325" s="41"/>
      <c r="D325" s="41"/>
      <c r="E325" s="41"/>
      <c r="F325" s="41"/>
      <c r="G325" s="41"/>
      <c r="H325" s="41"/>
      <c r="I325" s="41"/>
    </row>
    <row r="326" spans="2:9" hidden="1" x14ac:dyDescent="0.25">
      <c r="B326" s="41"/>
      <c r="C326" s="41"/>
      <c r="D326" s="41"/>
      <c r="E326" s="41"/>
      <c r="F326" s="41"/>
      <c r="G326" s="41"/>
      <c r="H326" s="41"/>
      <c r="I326" s="41"/>
    </row>
    <row r="327" spans="2:9" hidden="1" x14ac:dyDescent="0.25">
      <c r="B327" s="41"/>
      <c r="C327" s="41"/>
      <c r="D327" s="41"/>
      <c r="E327" s="41"/>
      <c r="F327" s="41"/>
      <c r="G327" s="41"/>
      <c r="H327" s="41"/>
      <c r="I327" s="41"/>
    </row>
    <row r="328" spans="2:9" hidden="1" x14ac:dyDescent="0.25">
      <c r="B328" s="41"/>
      <c r="C328" s="41"/>
      <c r="D328" s="41"/>
      <c r="E328" s="41"/>
      <c r="F328" s="41"/>
      <c r="G328" s="41"/>
      <c r="H328" s="41"/>
      <c r="I328" s="41"/>
    </row>
    <row r="329" spans="2:9" hidden="1" x14ac:dyDescent="0.25">
      <c r="B329" s="41"/>
      <c r="C329" s="41"/>
      <c r="D329" s="41"/>
      <c r="E329" s="41"/>
      <c r="F329" s="41"/>
      <c r="G329" s="41"/>
      <c r="H329" s="41"/>
      <c r="I329" s="41"/>
    </row>
    <row r="330" spans="2:9" hidden="1" x14ac:dyDescent="0.25">
      <c r="B330" s="41"/>
      <c r="C330" s="41"/>
      <c r="D330" s="41"/>
      <c r="E330" s="41"/>
      <c r="F330" s="41"/>
      <c r="G330" s="41"/>
      <c r="H330" s="41"/>
      <c r="I330" s="41"/>
    </row>
    <row r="331" spans="2:9" hidden="1" x14ac:dyDescent="0.25">
      <c r="B331" s="41"/>
      <c r="C331" s="41"/>
      <c r="D331" s="41"/>
      <c r="E331" s="41"/>
      <c r="F331" s="41"/>
      <c r="G331" s="41"/>
      <c r="H331" s="41"/>
      <c r="I331" s="41"/>
    </row>
    <row r="332" spans="2:9" hidden="1" x14ac:dyDescent="0.25">
      <c r="B332" s="41"/>
      <c r="C332" s="41"/>
      <c r="D332" s="41"/>
      <c r="E332" s="41"/>
      <c r="F332" s="41"/>
      <c r="G332" s="41"/>
      <c r="H332" s="41"/>
      <c r="I332" s="41"/>
    </row>
    <row r="333" spans="2:9" hidden="1" x14ac:dyDescent="0.25">
      <c r="B333" s="41"/>
      <c r="C333" s="41"/>
      <c r="D333" s="41"/>
      <c r="E333" s="41"/>
      <c r="F333" s="41"/>
      <c r="G333" s="41"/>
      <c r="H333" s="41"/>
      <c r="I333" s="41"/>
    </row>
    <row r="334" spans="2:9" hidden="1" x14ac:dyDescent="0.25">
      <c r="B334" s="41"/>
      <c r="C334" s="41"/>
      <c r="D334" s="41"/>
      <c r="E334" s="41"/>
      <c r="F334" s="41"/>
      <c r="G334" s="41"/>
      <c r="H334" s="41"/>
      <c r="I334" s="41"/>
    </row>
    <row r="335" spans="2:9" hidden="1" x14ac:dyDescent="0.25">
      <c r="B335" s="41"/>
      <c r="C335" s="41"/>
      <c r="D335" s="41"/>
      <c r="E335" s="41"/>
      <c r="F335" s="41"/>
      <c r="G335" s="41"/>
      <c r="H335" s="41"/>
      <c r="I335" s="41"/>
    </row>
    <row r="336" spans="2:9" hidden="1" x14ac:dyDescent="0.25">
      <c r="B336" s="41"/>
      <c r="C336" s="41"/>
      <c r="D336" s="41"/>
      <c r="E336" s="41"/>
      <c r="F336" s="41"/>
      <c r="G336" s="41"/>
      <c r="H336" s="41"/>
      <c r="I336" s="41"/>
    </row>
    <row r="337" spans="2:9" hidden="1" x14ac:dyDescent="0.25">
      <c r="B337" s="41"/>
      <c r="C337" s="41"/>
      <c r="D337" s="41"/>
      <c r="E337" s="41"/>
      <c r="F337" s="41"/>
      <c r="G337" s="41"/>
      <c r="H337" s="41"/>
      <c r="I337" s="41"/>
    </row>
    <row r="338" spans="2:9" hidden="1" x14ac:dyDescent="0.25">
      <c r="B338" s="41"/>
      <c r="C338" s="41"/>
      <c r="D338" s="41"/>
      <c r="E338" s="41"/>
      <c r="F338" s="41"/>
      <c r="G338" s="41"/>
      <c r="H338" s="41"/>
      <c r="I338" s="41"/>
    </row>
    <row r="339" spans="2:9" hidden="1" x14ac:dyDescent="0.25">
      <c r="B339" s="41"/>
      <c r="C339" s="41"/>
      <c r="D339" s="41"/>
      <c r="E339" s="41"/>
      <c r="F339" s="41"/>
      <c r="G339" s="41"/>
      <c r="H339" s="41"/>
      <c r="I339" s="41"/>
    </row>
    <row r="340" spans="2:9" hidden="1" x14ac:dyDescent="0.25">
      <c r="B340" s="41"/>
      <c r="C340" s="41"/>
      <c r="D340" s="41"/>
      <c r="E340" s="41"/>
      <c r="F340" s="41"/>
      <c r="G340" s="41"/>
      <c r="H340" s="41"/>
      <c r="I340" s="41"/>
    </row>
    <row r="341" spans="2:9" hidden="1" x14ac:dyDescent="0.25">
      <c r="B341" s="41"/>
      <c r="C341" s="41"/>
      <c r="D341" s="41"/>
      <c r="E341" s="41"/>
      <c r="F341" s="41"/>
      <c r="G341" s="41"/>
      <c r="H341" s="41"/>
      <c r="I341" s="41"/>
    </row>
    <row r="342" spans="2:9" hidden="1" x14ac:dyDescent="0.25">
      <c r="B342" s="41"/>
      <c r="C342" s="41"/>
      <c r="D342" s="41"/>
      <c r="E342" s="41"/>
      <c r="F342" s="41"/>
      <c r="G342" s="41"/>
      <c r="H342" s="41"/>
      <c r="I342" s="41"/>
    </row>
    <row r="343" spans="2:9" hidden="1" x14ac:dyDescent="0.25">
      <c r="B343" s="41"/>
      <c r="C343" s="41"/>
      <c r="D343" s="41"/>
      <c r="E343" s="41"/>
      <c r="F343" s="41"/>
      <c r="G343" s="41"/>
      <c r="H343" s="41"/>
      <c r="I343" s="41"/>
    </row>
    <row r="344" spans="2:9" hidden="1" x14ac:dyDescent="0.25">
      <c r="B344" s="41"/>
      <c r="C344" s="41"/>
      <c r="D344" s="41"/>
      <c r="E344" s="41"/>
      <c r="F344" s="41"/>
      <c r="G344" s="41"/>
      <c r="H344" s="41"/>
      <c r="I344" s="41"/>
    </row>
    <row r="345" spans="2:9" hidden="1" x14ac:dyDescent="0.25">
      <c r="B345" s="41"/>
      <c r="C345" s="41"/>
      <c r="D345" s="41"/>
      <c r="E345" s="41"/>
      <c r="F345" s="41"/>
      <c r="G345" s="41"/>
      <c r="H345" s="41"/>
      <c r="I345" s="41"/>
    </row>
    <row r="346" spans="2:9" hidden="1" x14ac:dyDescent="0.25">
      <c r="B346" s="41"/>
      <c r="C346" s="41"/>
      <c r="D346" s="41"/>
      <c r="E346" s="41"/>
      <c r="F346" s="41"/>
      <c r="G346" s="41"/>
      <c r="H346" s="41"/>
      <c r="I346" s="41"/>
    </row>
    <row r="347" spans="2:9" hidden="1" x14ac:dyDescent="0.25">
      <c r="B347" s="41"/>
      <c r="C347" s="41"/>
      <c r="D347" s="41"/>
      <c r="E347" s="41"/>
      <c r="F347" s="41"/>
      <c r="G347" s="41"/>
      <c r="H347" s="41"/>
      <c r="I347" s="41"/>
    </row>
    <row r="348" spans="2:9" hidden="1" x14ac:dyDescent="0.25">
      <c r="B348" s="41"/>
      <c r="C348" s="41"/>
      <c r="D348" s="41"/>
      <c r="E348" s="41"/>
      <c r="F348" s="41"/>
      <c r="G348" s="41"/>
      <c r="H348" s="41"/>
      <c r="I348" s="41"/>
    </row>
    <row r="349" spans="2:9" hidden="1" x14ac:dyDescent="0.25">
      <c r="B349" s="41"/>
      <c r="C349" s="41"/>
      <c r="D349" s="41"/>
      <c r="E349" s="41"/>
      <c r="F349" s="41"/>
      <c r="G349" s="41"/>
      <c r="H349" s="41"/>
      <c r="I349" s="41"/>
    </row>
    <row r="350" spans="2:9" hidden="1" x14ac:dyDescent="0.25">
      <c r="B350" s="41"/>
      <c r="C350" s="41"/>
      <c r="D350" s="41"/>
      <c r="E350" s="41"/>
      <c r="F350" s="41"/>
      <c r="G350" s="41"/>
      <c r="H350" s="41"/>
      <c r="I350" s="41"/>
    </row>
    <row r="351" spans="2:9" hidden="1" x14ac:dyDescent="0.25">
      <c r="B351" s="41"/>
      <c r="C351" s="41"/>
      <c r="D351" s="41"/>
      <c r="E351" s="41"/>
      <c r="F351" s="41"/>
      <c r="G351" s="41"/>
      <c r="H351" s="41"/>
      <c r="I351" s="41"/>
    </row>
    <row r="352" spans="2:9" hidden="1" x14ac:dyDescent="0.25">
      <c r="B352" s="41"/>
      <c r="C352" s="41"/>
      <c r="D352" s="41"/>
      <c r="E352" s="41"/>
      <c r="F352" s="41"/>
      <c r="G352" s="41"/>
      <c r="H352" s="41"/>
      <c r="I352" s="41"/>
    </row>
    <row r="353" spans="2:9" hidden="1" x14ac:dyDescent="0.25">
      <c r="B353" s="41"/>
      <c r="C353" s="41"/>
      <c r="D353" s="41"/>
      <c r="E353" s="41"/>
      <c r="F353" s="41"/>
      <c r="G353" s="41"/>
      <c r="H353" s="41"/>
      <c r="I353" s="41"/>
    </row>
    <row r="354" spans="2:9" hidden="1" x14ac:dyDescent="0.25">
      <c r="B354" s="41"/>
      <c r="C354" s="41"/>
      <c r="D354" s="41"/>
      <c r="E354" s="41"/>
      <c r="F354" s="41"/>
      <c r="G354" s="41"/>
      <c r="H354" s="41"/>
      <c r="I354" s="41"/>
    </row>
    <row r="355" spans="2:9" hidden="1" x14ac:dyDescent="0.25">
      <c r="B355" s="41"/>
      <c r="C355" s="41"/>
      <c r="D355" s="41"/>
      <c r="E355" s="41"/>
      <c r="F355" s="41"/>
      <c r="G355" s="41"/>
      <c r="H355" s="41"/>
      <c r="I355" s="41"/>
    </row>
    <row r="356" spans="2:9" hidden="1" x14ac:dyDescent="0.25">
      <c r="B356" s="41"/>
      <c r="C356" s="41"/>
      <c r="D356" s="41"/>
      <c r="E356" s="41"/>
      <c r="F356" s="41"/>
      <c r="G356" s="41"/>
      <c r="H356" s="41"/>
      <c r="I356" s="41"/>
    </row>
    <row r="357" spans="2:9" hidden="1" x14ac:dyDescent="0.25">
      <c r="B357" s="41"/>
      <c r="C357" s="41"/>
      <c r="D357" s="41"/>
      <c r="E357" s="41"/>
      <c r="F357" s="41"/>
      <c r="G357" s="41"/>
      <c r="H357" s="41"/>
      <c r="I357" s="41"/>
    </row>
    <row r="358" spans="2:9" hidden="1" x14ac:dyDescent="0.25">
      <c r="B358" s="41"/>
      <c r="C358" s="41"/>
      <c r="D358" s="41"/>
      <c r="E358" s="41"/>
      <c r="F358" s="41"/>
      <c r="G358" s="41"/>
      <c r="H358" s="41"/>
      <c r="I358" s="41"/>
    </row>
    <row r="359" spans="2:9" hidden="1" x14ac:dyDescent="0.25">
      <c r="B359" s="41"/>
      <c r="C359" s="41"/>
      <c r="D359" s="41"/>
      <c r="E359" s="41"/>
      <c r="F359" s="41"/>
      <c r="G359" s="41"/>
      <c r="H359" s="41"/>
      <c r="I359" s="41"/>
    </row>
    <row r="360" spans="2:9" hidden="1" x14ac:dyDescent="0.25">
      <c r="B360" s="41"/>
      <c r="C360" s="41"/>
      <c r="D360" s="41"/>
      <c r="E360" s="41"/>
      <c r="F360" s="41"/>
      <c r="G360" s="41"/>
      <c r="H360" s="41"/>
      <c r="I360" s="41"/>
    </row>
    <row r="361" spans="2:9" hidden="1" x14ac:dyDescent="0.25">
      <c r="B361" s="41"/>
      <c r="C361" s="41"/>
      <c r="D361" s="41"/>
      <c r="E361" s="41"/>
      <c r="F361" s="41"/>
      <c r="G361" s="41"/>
      <c r="H361" s="41"/>
      <c r="I361" s="41"/>
    </row>
    <row r="362" spans="2:9" hidden="1" x14ac:dyDescent="0.25">
      <c r="B362" s="41"/>
      <c r="C362" s="41"/>
      <c r="D362" s="41"/>
      <c r="E362" s="41"/>
      <c r="F362" s="41"/>
      <c r="G362" s="41"/>
      <c r="H362" s="41"/>
      <c r="I362" s="41"/>
    </row>
    <row r="363" spans="2:9" hidden="1" x14ac:dyDescent="0.25">
      <c r="B363" s="41"/>
      <c r="C363" s="41"/>
      <c r="D363" s="41"/>
      <c r="E363" s="41"/>
      <c r="F363" s="41"/>
      <c r="G363" s="41"/>
      <c r="H363" s="41"/>
      <c r="I363" s="41"/>
    </row>
    <row r="364" spans="2:9" hidden="1" x14ac:dyDescent="0.25">
      <c r="B364" s="41"/>
      <c r="C364" s="41"/>
      <c r="D364" s="41"/>
      <c r="E364" s="41"/>
      <c r="F364" s="41"/>
      <c r="G364" s="41"/>
      <c r="H364" s="41"/>
      <c r="I364" s="41"/>
    </row>
    <row r="365" spans="2:9" hidden="1" x14ac:dyDescent="0.25">
      <c r="B365" s="41"/>
      <c r="C365" s="41"/>
      <c r="D365" s="41"/>
      <c r="E365" s="41"/>
      <c r="F365" s="41"/>
      <c r="G365" s="41"/>
      <c r="H365" s="41"/>
      <c r="I365" s="41"/>
    </row>
    <row r="366" spans="2:9" hidden="1" x14ac:dyDescent="0.25">
      <c r="B366" s="41"/>
      <c r="C366" s="41"/>
      <c r="D366" s="41"/>
      <c r="E366" s="41"/>
      <c r="F366" s="41"/>
      <c r="G366" s="41"/>
      <c r="H366" s="41"/>
      <c r="I366" s="41"/>
    </row>
    <row r="367" spans="2:9" hidden="1" x14ac:dyDescent="0.25">
      <c r="B367" s="41"/>
      <c r="C367" s="41"/>
      <c r="D367" s="41"/>
      <c r="E367" s="41"/>
      <c r="F367" s="41"/>
      <c r="G367" s="41"/>
      <c r="H367" s="41"/>
      <c r="I367" s="41"/>
    </row>
    <row r="368" spans="2:9" hidden="1" x14ac:dyDescent="0.25">
      <c r="B368" s="41"/>
      <c r="C368" s="41"/>
      <c r="D368" s="41"/>
      <c r="E368" s="41"/>
      <c r="F368" s="41"/>
      <c r="G368" s="41"/>
      <c r="H368" s="41"/>
      <c r="I368" s="41"/>
    </row>
    <row r="369" spans="2:9" hidden="1" x14ac:dyDescent="0.25">
      <c r="B369" s="41"/>
      <c r="C369" s="41"/>
      <c r="D369" s="41"/>
      <c r="E369" s="41"/>
      <c r="F369" s="41"/>
      <c r="G369" s="41"/>
      <c r="H369" s="41"/>
      <c r="I369" s="41"/>
    </row>
    <row r="370" spans="2:9" hidden="1" x14ac:dyDescent="0.25">
      <c r="B370" s="41"/>
      <c r="C370" s="41"/>
      <c r="D370" s="41"/>
      <c r="E370" s="41"/>
      <c r="F370" s="41"/>
      <c r="G370" s="41"/>
      <c r="H370" s="41"/>
      <c r="I370" s="41"/>
    </row>
    <row r="371" spans="2:9" hidden="1" x14ac:dyDescent="0.25">
      <c r="B371" s="41"/>
      <c r="C371" s="41"/>
      <c r="D371" s="41"/>
      <c r="E371" s="41"/>
      <c r="F371" s="41"/>
      <c r="G371" s="41"/>
      <c r="H371" s="41"/>
      <c r="I371" s="41"/>
    </row>
    <row r="372" spans="2:9" hidden="1" x14ac:dyDescent="0.25">
      <c r="B372" s="41"/>
      <c r="C372" s="41"/>
      <c r="D372" s="41"/>
      <c r="E372" s="41"/>
      <c r="F372" s="41"/>
      <c r="G372" s="41"/>
      <c r="H372" s="41"/>
      <c r="I372" s="41"/>
    </row>
    <row r="373" spans="2:9" hidden="1" x14ac:dyDescent="0.25">
      <c r="B373" s="41"/>
      <c r="C373" s="41"/>
      <c r="D373" s="41"/>
      <c r="E373" s="41"/>
      <c r="F373" s="41"/>
      <c r="G373" s="41"/>
      <c r="H373" s="41"/>
      <c r="I373" s="41"/>
    </row>
    <row r="374" spans="2:9" hidden="1" x14ac:dyDescent="0.25">
      <c r="B374" s="41"/>
      <c r="C374" s="41"/>
      <c r="D374" s="41"/>
      <c r="E374" s="41"/>
      <c r="F374" s="41"/>
      <c r="G374" s="41"/>
      <c r="H374" s="41"/>
      <c r="I374" s="41"/>
    </row>
    <row r="375" spans="2:9" hidden="1" x14ac:dyDescent="0.25">
      <c r="B375" s="41"/>
      <c r="C375" s="41"/>
      <c r="D375" s="41"/>
      <c r="E375" s="41"/>
      <c r="F375" s="41"/>
      <c r="G375" s="41"/>
      <c r="H375" s="41"/>
      <c r="I375" s="41"/>
    </row>
    <row r="376" spans="2:9" hidden="1" x14ac:dyDescent="0.25">
      <c r="B376" s="41"/>
      <c r="C376" s="41"/>
      <c r="D376" s="41"/>
      <c r="E376" s="41"/>
      <c r="F376" s="41"/>
      <c r="G376" s="41"/>
      <c r="H376" s="41"/>
      <c r="I376" s="41"/>
    </row>
    <row r="377" spans="2:9" hidden="1" x14ac:dyDescent="0.25">
      <c r="B377" s="41"/>
      <c r="C377" s="41"/>
      <c r="D377" s="41"/>
      <c r="E377" s="41"/>
      <c r="F377" s="41"/>
      <c r="G377" s="41"/>
      <c r="H377" s="41"/>
      <c r="I377" s="41"/>
    </row>
    <row r="378" spans="2:9" hidden="1" x14ac:dyDescent="0.25">
      <c r="B378" s="41"/>
      <c r="C378" s="41"/>
      <c r="D378" s="41"/>
      <c r="E378" s="41"/>
      <c r="F378" s="41"/>
      <c r="G378" s="41"/>
      <c r="H378" s="41"/>
      <c r="I378" s="41"/>
    </row>
    <row r="379" spans="2:9" hidden="1" x14ac:dyDescent="0.25">
      <c r="B379" s="41"/>
      <c r="C379" s="41"/>
      <c r="D379" s="41"/>
      <c r="E379" s="41"/>
      <c r="F379" s="41"/>
      <c r="G379" s="41"/>
      <c r="H379" s="41"/>
      <c r="I379" s="41"/>
    </row>
    <row r="380" spans="2:9" hidden="1" x14ac:dyDescent="0.25">
      <c r="B380" s="41"/>
      <c r="C380" s="41"/>
      <c r="D380" s="41"/>
      <c r="E380" s="41"/>
      <c r="F380" s="41"/>
      <c r="G380" s="41"/>
      <c r="H380" s="41"/>
      <c r="I380" s="41"/>
    </row>
    <row r="381" spans="2:9" hidden="1" x14ac:dyDescent="0.25">
      <c r="B381" s="41"/>
      <c r="C381" s="41"/>
      <c r="D381" s="41"/>
      <c r="E381" s="41"/>
      <c r="F381" s="41"/>
      <c r="G381" s="41"/>
      <c r="H381" s="41"/>
      <c r="I381" s="41"/>
    </row>
    <row r="382" spans="2:9" hidden="1" x14ac:dyDescent="0.25">
      <c r="B382" s="41"/>
      <c r="C382" s="41"/>
      <c r="D382" s="41"/>
      <c r="E382" s="41"/>
      <c r="F382" s="41"/>
      <c r="G382" s="41"/>
      <c r="H382" s="41"/>
      <c r="I382" s="41"/>
    </row>
    <row r="383" spans="2:9" hidden="1" x14ac:dyDescent="0.25">
      <c r="B383" s="41"/>
      <c r="C383" s="41"/>
      <c r="D383" s="41"/>
      <c r="E383" s="41"/>
      <c r="F383" s="41"/>
      <c r="G383" s="41"/>
      <c r="H383" s="41"/>
      <c r="I383" s="41"/>
    </row>
    <row r="384" spans="2:9" hidden="1" x14ac:dyDescent="0.25">
      <c r="B384" s="41"/>
      <c r="C384" s="41"/>
      <c r="D384" s="41"/>
      <c r="E384" s="41"/>
      <c r="F384" s="41"/>
      <c r="G384" s="41"/>
      <c r="H384" s="41"/>
      <c r="I384" s="41"/>
    </row>
    <row r="385" spans="2:9" hidden="1" x14ac:dyDescent="0.25">
      <c r="B385" s="41"/>
      <c r="C385" s="41"/>
      <c r="D385" s="41"/>
      <c r="E385" s="41"/>
      <c r="F385" s="41"/>
      <c r="G385" s="41"/>
      <c r="H385" s="41"/>
      <c r="I385" s="41"/>
    </row>
    <row r="386" spans="2:9" hidden="1" x14ac:dyDescent="0.25">
      <c r="B386" s="41"/>
      <c r="C386" s="41"/>
      <c r="D386" s="41"/>
      <c r="E386" s="41"/>
      <c r="F386" s="41"/>
      <c r="G386" s="41"/>
      <c r="H386" s="41"/>
      <c r="I386" s="41"/>
    </row>
    <row r="387" spans="2:9" hidden="1" x14ac:dyDescent="0.25">
      <c r="B387" s="41"/>
      <c r="C387" s="41"/>
      <c r="D387" s="41"/>
      <c r="E387" s="41"/>
      <c r="F387" s="41"/>
      <c r="G387" s="41"/>
      <c r="H387" s="41"/>
      <c r="I387" s="41"/>
    </row>
    <row r="388" spans="2:9" hidden="1" x14ac:dyDescent="0.25">
      <c r="B388" s="41"/>
      <c r="C388" s="41"/>
      <c r="D388" s="41"/>
      <c r="E388" s="41"/>
      <c r="F388" s="41"/>
      <c r="G388" s="41"/>
      <c r="H388" s="41"/>
      <c r="I388" s="41"/>
    </row>
    <row r="389" spans="2:9" hidden="1" x14ac:dyDescent="0.25">
      <c r="B389" s="41"/>
      <c r="C389" s="41"/>
      <c r="D389" s="41"/>
      <c r="E389" s="41"/>
      <c r="F389" s="41"/>
      <c r="G389" s="41"/>
      <c r="H389" s="41"/>
      <c r="I389" s="41"/>
    </row>
    <row r="390" spans="2:9" hidden="1" x14ac:dyDescent="0.25">
      <c r="B390" s="41"/>
      <c r="C390" s="41"/>
      <c r="D390" s="41"/>
      <c r="E390" s="41"/>
      <c r="F390" s="41"/>
      <c r="G390" s="41"/>
      <c r="H390" s="41"/>
      <c r="I390" s="41"/>
    </row>
    <row r="391" spans="2:9" hidden="1" x14ac:dyDescent="0.25">
      <c r="B391" s="41"/>
      <c r="C391" s="41"/>
      <c r="D391" s="41"/>
      <c r="E391" s="41"/>
      <c r="F391" s="41"/>
      <c r="G391" s="41"/>
      <c r="H391" s="41"/>
      <c r="I391" s="41"/>
    </row>
    <row r="392" spans="2:9" hidden="1" x14ac:dyDescent="0.25">
      <c r="B392" s="41"/>
      <c r="C392" s="41"/>
      <c r="D392" s="41"/>
      <c r="E392" s="41"/>
      <c r="F392" s="41"/>
      <c r="G392" s="41"/>
      <c r="H392" s="41"/>
      <c r="I392" s="41"/>
    </row>
    <row r="393" spans="2:9" hidden="1" x14ac:dyDescent="0.25">
      <c r="B393" s="41"/>
      <c r="C393" s="41"/>
      <c r="D393" s="41"/>
      <c r="E393" s="41"/>
      <c r="F393" s="41"/>
      <c r="G393" s="41"/>
      <c r="H393" s="41"/>
      <c r="I393" s="41"/>
    </row>
    <row r="394" spans="2:9" hidden="1" x14ac:dyDescent="0.25">
      <c r="B394" s="41"/>
      <c r="C394" s="41"/>
      <c r="D394" s="41"/>
      <c r="E394" s="41"/>
      <c r="F394" s="41"/>
      <c r="G394" s="41"/>
      <c r="H394" s="41"/>
      <c r="I394" s="41"/>
    </row>
    <row r="395" spans="2:9" hidden="1" x14ac:dyDescent="0.25">
      <c r="B395" s="41"/>
      <c r="C395" s="41"/>
      <c r="D395" s="41"/>
      <c r="E395" s="41"/>
      <c r="F395" s="41"/>
      <c r="G395" s="41"/>
      <c r="H395" s="41"/>
      <c r="I395" s="41"/>
    </row>
    <row r="396" spans="2:9" hidden="1" x14ac:dyDescent="0.25">
      <c r="B396" s="41"/>
      <c r="C396" s="41"/>
      <c r="D396" s="41"/>
      <c r="E396" s="41"/>
      <c r="F396" s="41"/>
      <c r="G396" s="41"/>
      <c r="H396" s="41"/>
      <c r="I396" s="41"/>
    </row>
    <row r="397" spans="2:9" hidden="1" x14ac:dyDescent="0.25">
      <c r="B397" s="41"/>
      <c r="C397" s="41"/>
      <c r="D397" s="41"/>
      <c r="E397" s="41"/>
      <c r="F397" s="41"/>
      <c r="G397" s="41"/>
      <c r="H397" s="41"/>
      <c r="I397" s="41"/>
    </row>
    <row r="398" spans="2:9" hidden="1" x14ac:dyDescent="0.25">
      <c r="B398" s="41"/>
      <c r="C398" s="41"/>
      <c r="D398" s="41"/>
      <c r="E398" s="41"/>
      <c r="F398" s="41"/>
      <c r="G398" s="41"/>
      <c r="H398" s="41"/>
      <c r="I398" s="41"/>
    </row>
    <row r="399" spans="2:9" hidden="1" x14ac:dyDescent="0.25">
      <c r="B399" s="41"/>
      <c r="C399" s="41"/>
      <c r="D399" s="41"/>
      <c r="E399" s="41"/>
      <c r="F399" s="41"/>
      <c r="G399" s="41"/>
      <c r="H399" s="41"/>
      <c r="I399" s="41"/>
    </row>
    <row r="400" spans="2:9" hidden="1" x14ac:dyDescent="0.25">
      <c r="B400" s="41"/>
      <c r="C400" s="41"/>
      <c r="D400" s="41"/>
      <c r="E400" s="41"/>
      <c r="F400" s="41"/>
      <c r="G400" s="41"/>
      <c r="H400" s="41"/>
      <c r="I400" s="41"/>
    </row>
    <row r="401" spans="2:9" hidden="1" x14ac:dyDescent="0.25">
      <c r="B401" s="41"/>
      <c r="C401" s="41"/>
      <c r="D401" s="41"/>
      <c r="E401" s="41"/>
      <c r="F401" s="41"/>
      <c r="G401" s="41"/>
      <c r="H401" s="41"/>
      <c r="I401" s="41"/>
    </row>
    <row r="402" spans="2:9" hidden="1" x14ac:dyDescent="0.25">
      <c r="B402" s="41"/>
      <c r="C402" s="41"/>
      <c r="D402" s="41"/>
      <c r="E402" s="41"/>
      <c r="F402" s="41"/>
      <c r="G402" s="41"/>
      <c r="H402" s="41"/>
      <c r="I402" s="41"/>
    </row>
    <row r="403" spans="2:9" hidden="1" x14ac:dyDescent="0.25">
      <c r="B403" s="41"/>
      <c r="C403" s="41"/>
      <c r="D403" s="41"/>
      <c r="E403" s="41"/>
      <c r="F403" s="41"/>
      <c r="G403" s="41"/>
      <c r="H403" s="41"/>
      <c r="I403" s="41"/>
    </row>
    <row r="404" spans="2:9" hidden="1" x14ac:dyDescent="0.25">
      <c r="B404" s="41"/>
      <c r="C404" s="41"/>
      <c r="D404" s="41"/>
      <c r="E404" s="41"/>
      <c r="F404" s="41"/>
      <c r="G404" s="41"/>
      <c r="H404" s="41"/>
      <c r="I404" s="41"/>
    </row>
    <row r="405" spans="2:9" hidden="1" x14ac:dyDescent="0.25">
      <c r="B405" s="41"/>
      <c r="C405" s="41"/>
      <c r="D405" s="41"/>
      <c r="E405" s="41"/>
      <c r="F405" s="41"/>
      <c r="G405" s="41"/>
      <c r="H405" s="41"/>
      <c r="I405" s="41"/>
    </row>
    <row r="406" spans="2:9" hidden="1" x14ac:dyDescent="0.25">
      <c r="B406" s="41"/>
      <c r="C406" s="41"/>
      <c r="D406" s="41"/>
      <c r="E406" s="41"/>
      <c r="F406" s="41"/>
      <c r="G406" s="41"/>
      <c r="H406" s="41"/>
      <c r="I406" s="41"/>
    </row>
    <row r="407" spans="2:9" hidden="1" x14ac:dyDescent="0.25">
      <c r="B407" s="41"/>
      <c r="C407" s="41"/>
      <c r="D407" s="41"/>
      <c r="E407" s="41"/>
      <c r="F407" s="41"/>
      <c r="G407" s="41"/>
      <c r="H407" s="41"/>
      <c r="I407" s="41"/>
    </row>
    <row r="408" spans="2:9" hidden="1" x14ac:dyDescent="0.25">
      <c r="B408" s="41"/>
      <c r="C408" s="41"/>
      <c r="D408" s="41"/>
      <c r="E408" s="41"/>
      <c r="F408" s="41"/>
      <c r="G408" s="41"/>
      <c r="H408" s="41"/>
      <c r="I408" s="41"/>
    </row>
    <row r="409" spans="2:9" hidden="1" x14ac:dyDescent="0.25">
      <c r="B409" s="41"/>
      <c r="C409" s="41"/>
      <c r="D409" s="41"/>
      <c r="E409" s="41"/>
      <c r="F409" s="41"/>
      <c r="G409" s="41"/>
      <c r="H409" s="41"/>
      <c r="I409" s="41"/>
    </row>
    <row r="410" spans="2:9" hidden="1" x14ac:dyDescent="0.25">
      <c r="B410" s="41"/>
      <c r="C410" s="41"/>
      <c r="D410" s="41"/>
      <c r="E410" s="41"/>
      <c r="F410" s="41"/>
      <c r="G410" s="41"/>
      <c r="H410" s="41"/>
      <c r="I410" s="41"/>
    </row>
    <row r="411" spans="2:9" hidden="1" x14ac:dyDescent="0.25">
      <c r="B411" s="41"/>
      <c r="C411" s="41"/>
      <c r="D411" s="41"/>
      <c r="E411" s="41"/>
      <c r="F411" s="41"/>
      <c r="G411" s="41"/>
      <c r="H411" s="41"/>
      <c r="I411" s="41"/>
    </row>
    <row r="412" spans="2:9" hidden="1" x14ac:dyDescent="0.25">
      <c r="B412" s="41"/>
      <c r="C412" s="41"/>
      <c r="D412" s="41"/>
      <c r="E412" s="41"/>
      <c r="F412" s="41"/>
      <c r="G412" s="41"/>
      <c r="H412" s="41"/>
      <c r="I412" s="41"/>
    </row>
    <row r="413" spans="2:9" hidden="1" x14ac:dyDescent="0.25">
      <c r="B413" s="41"/>
      <c r="C413" s="41"/>
      <c r="D413" s="41"/>
      <c r="E413" s="41"/>
      <c r="F413" s="41"/>
      <c r="G413" s="41"/>
      <c r="H413" s="41"/>
      <c r="I413" s="41"/>
    </row>
    <row r="414" spans="2:9" hidden="1" x14ac:dyDescent="0.25">
      <c r="B414" s="41"/>
      <c r="C414" s="41"/>
      <c r="D414" s="41"/>
      <c r="E414" s="41"/>
      <c r="F414" s="41"/>
      <c r="G414" s="41"/>
      <c r="H414" s="41"/>
      <c r="I414" s="41"/>
    </row>
    <row r="415" spans="2:9" hidden="1" x14ac:dyDescent="0.25">
      <c r="B415" s="41"/>
      <c r="C415" s="41"/>
      <c r="D415" s="41"/>
      <c r="E415" s="41"/>
      <c r="F415" s="41"/>
      <c r="G415" s="41"/>
      <c r="H415" s="41"/>
      <c r="I415" s="41"/>
    </row>
    <row r="416" spans="2:9" hidden="1" x14ac:dyDescent="0.25">
      <c r="B416" s="41"/>
      <c r="C416" s="41"/>
      <c r="D416" s="41"/>
      <c r="E416" s="41"/>
      <c r="F416" s="41"/>
      <c r="G416" s="41"/>
      <c r="H416" s="41"/>
      <c r="I416" s="41"/>
    </row>
    <row r="417" spans="2:9" hidden="1" x14ac:dyDescent="0.25">
      <c r="B417" s="41"/>
      <c r="C417" s="41"/>
      <c r="D417" s="41"/>
      <c r="E417" s="41"/>
      <c r="F417" s="41"/>
      <c r="G417" s="41"/>
      <c r="H417" s="41"/>
      <c r="I417" s="41"/>
    </row>
    <row r="418" spans="2:9" hidden="1" x14ac:dyDescent="0.25">
      <c r="B418" s="41"/>
      <c r="C418" s="41"/>
      <c r="D418" s="41"/>
      <c r="E418" s="41"/>
      <c r="F418" s="41"/>
      <c r="G418" s="41"/>
      <c r="H418" s="41"/>
      <c r="I418" s="41"/>
    </row>
    <row r="419" spans="2:9" hidden="1" x14ac:dyDescent="0.25">
      <c r="B419" s="41"/>
      <c r="C419" s="41"/>
      <c r="D419" s="41"/>
      <c r="E419" s="41"/>
      <c r="F419" s="41"/>
      <c r="G419" s="41"/>
      <c r="H419" s="41"/>
      <c r="I419" s="41"/>
    </row>
    <row r="420" spans="2:9" hidden="1" x14ac:dyDescent="0.25">
      <c r="B420" s="41"/>
      <c r="C420" s="41"/>
      <c r="D420" s="41"/>
      <c r="E420" s="41"/>
      <c r="F420" s="41"/>
      <c r="G420" s="41"/>
      <c r="H420" s="41"/>
      <c r="I420" s="41"/>
    </row>
    <row r="421" spans="2:9" hidden="1" x14ac:dyDescent="0.25">
      <c r="B421" s="41"/>
      <c r="C421" s="41"/>
      <c r="D421" s="41"/>
      <c r="E421" s="41"/>
      <c r="F421" s="41"/>
      <c r="G421" s="41"/>
      <c r="H421" s="41"/>
      <c r="I421" s="41"/>
    </row>
    <row r="422" spans="2:9" hidden="1" x14ac:dyDescent="0.25">
      <c r="B422" s="41"/>
      <c r="C422" s="41"/>
      <c r="D422" s="41"/>
      <c r="E422" s="41"/>
      <c r="F422" s="41"/>
      <c r="G422" s="41"/>
      <c r="H422" s="41"/>
      <c r="I422" s="41"/>
    </row>
    <row r="423" spans="2:9" hidden="1" x14ac:dyDescent="0.25">
      <c r="B423" s="41"/>
      <c r="C423" s="41"/>
      <c r="D423" s="41"/>
      <c r="E423" s="41"/>
      <c r="F423" s="41"/>
      <c r="G423" s="41"/>
      <c r="H423" s="41"/>
      <c r="I423" s="41"/>
    </row>
    <row r="424" spans="2:9" hidden="1" x14ac:dyDescent="0.25">
      <c r="B424" s="41"/>
      <c r="C424" s="41"/>
      <c r="D424" s="41"/>
      <c r="E424" s="41"/>
      <c r="F424" s="41"/>
      <c r="G424" s="41"/>
      <c r="H424" s="41"/>
      <c r="I424" s="41"/>
    </row>
    <row r="425" spans="2:9" hidden="1" x14ac:dyDescent="0.25">
      <c r="B425" s="41"/>
      <c r="C425" s="41"/>
      <c r="D425" s="41"/>
      <c r="E425" s="41"/>
      <c r="F425" s="41"/>
      <c r="G425" s="41"/>
      <c r="H425" s="41"/>
      <c r="I425" s="41"/>
    </row>
    <row r="426" spans="2:9" hidden="1" x14ac:dyDescent="0.25">
      <c r="B426" s="41"/>
      <c r="C426" s="41"/>
      <c r="D426" s="41"/>
      <c r="E426" s="41"/>
      <c r="F426" s="41"/>
      <c r="G426" s="41"/>
      <c r="H426" s="41"/>
      <c r="I426" s="41"/>
    </row>
    <row r="427" spans="2:9" hidden="1" x14ac:dyDescent="0.25">
      <c r="B427" s="41"/>
      <c r="C427" s="41"/>
      <c r="D427" s="41"/>
      <c r="E427" s="41"/>
      <c r="F427" s="41"/>
      <c r="G427" s="41"/>
      <c r="H427" s="41"/>
      <c r="I427" s="41"/>
    </row>
    <row r="428" spans="2:9" hidden="1" x14ac:dyDescent="0.25">
      <c r="B428" s="41"/>
      <c r="C428" s="41"/>
      <c r="D428" s="41"/>
      <c r="E428" s="41"/>
      <c r="F428" s="41"/>
      <c r="G428" s="41"/>
      <c r="H428" s="41"/>
      <c r="I428" s="41"/>
    </row>
    <row r="429" spans="2:9" hidden="1" x14ac:dyDescent="0.25">
      <c r="B429" s="41"/>
      <c r="C429" s="41"/>
      <c r="D429" s="41"/>
      <c r="E429" s="41"/>
      <c r="F429" s="41"/>
      <c r="G429" s="41"/>
      <c r="H429" s="41"/>
      <c r="I429" s="41"/>
    </row>
    <row r="430" spans="2:9" hidden="1" x14ac:dyDescent="0.25">
      <c r="B430" s="41"/>
      <c r="C430" s="41"/>
      <c r="D430" s="41"/>
      <c r="E430" s="41"/>
      <c r="F430" s="41"/>
      <c r="G430" s="41"/>
      <c r="H430" s="41"/>
      <c r="I430" s="41"/>
    </row>
    <row r="431" spans="2:9" hidden="1" x14ac:dyDescent="0.25">
      <c r="B431" s="41"/>
      <c r="C431" s="41"/>
      <c r="D431" s="41"/>
      <c r="E431" s="41"/>
      <c r="F431" s="41"/>
      <c r="G431" s="41"/>
      <c r="H431" s="41"/>
      <c r="I431" s="41"/>
    </row>
    <row r="432" spans="2:9" hidden="1" x14ac:dyDescent="0.25">
      <c r="B432" s="41"/>
      <c r="C432" s="41"/>
      <c r="D432" s="41"/>
      <c r="E432" s="41"/>
      <c r="F432" s="41"/>
      <c r="G432" s="41"/>
      <c r="H432" s="41"/>
      <c r="I432" s="41"/>
    </row>
    <row r="433" spans="2:9" hidden="1" x14ac:dyDescent="0.25">
      <c r="B433" s="41"/>
      <c r="C433" s="41"/>
      <c r="D433" s="41"/>
      <c r="E433" s="41"/>
      <c r="F433" s="41"/>
      <c r="G433" s="41"/>
      <c r="H433" s="41"/>
      <c r="I433" s="41"/>
    </row>
    <row r="434" spans="2:9" hidden="1" x14ac:dyDescent="0.25">
      <c r="B434" s="41"/>
      <c r="C434" s="41"/>
      <c r="D434" s="41"/>
      <c r="E434" s="41"/>
      <c r="F434" s="41"/>
      <c r="G434" s="41"/>
      <c r="H434" s="41"/>
      <c r="I434" s="41"/>
    </row>
    <row r="435" spans="2:9" hidden="1" x14ac:dyDescent="0.25">
      <c r="B435" s="41"/>
      <c r="C435" s="41"/>
      <c r="D435" s="41"/>
      <c r="E435" s="41"/>
      <c r="F435" s="41"/>
      <c r="G435" s="41"/>
      <c r="H435" s="41"/>
      <c r="I435" s="41"/>
    </row>
    <row r="436" spans="2:9" hidden="1" x14ac:dyDescent="0.25">
      <c r="B436" s="41"/>
      <c r="C436" s="41"/>
      <c r="D436" s="41"/>
      <c r="E436" s="41"/>
      <c r="F436" s="41"/>
      <c r="G436" s="41"/>
      <c r="H436" s="41"/>
      <c r="I436" s="41"/>
    </row>
    <row r="437" spans="2:9" hidden="1" x14ac:dyDescent="0.25">
      <c r="B437" s="41"/>
      <c r="C437" s="41"/>
      <c r="D437" s="41"/>
      <c r="E437" s="41"/>
      <c r="F437" s="41"/>
      <c r="G437" s="41"/>
      <c r="H437" s="41"/>
      <c r="I437" s="41"/>
    </row>
    <row r="438" spans="2:9" hidden="1" x14ac:dyDescent="0.25">
      <c r="B438" s="41"/>
      <c r="C438" s="41"/>
      <c r="D438" s="41"/>
      <c r="E438" s="41"/>
      <c r="F438" s="41"/>
      <c r="G438" s="41"/>
      <c r="H438" s="41"/>
      <c r="I438" s="41"/>
    </row>
    <row r="439" spans="2:9" hidden="1" x14ac:dyDescent="0.25">
      <c r="B439" s="41"/>
      <c r="C439" s="41"/>
      <c r="D439" s="41"/>
      <c r="E439" s="41"/>
      <c r="F439" s="41"/>
      <c r="G439" s="41"/>
      <c r="H439" s="41"/>
      <c r="I439" s="41"/>
    </row>
    <row r="440" spans="2:9" hidden="1" x14ac:dyDescent="0.25">
      <c r="B440" s="41"/>
      <c r="C440" s="41"/>
      <c r="D440" s="41"/>
      <c r="E440" s="41"/>
      <c r="F440" s="41"/>
      <c r="G440" s="41"/>
      <c r="H440" s="41"/>
      <c r="I440" s="41"/>
    </row>
    <row r="441" spans="2:9" hidden="1" x14ac:dyDescent="0.25">
      <c r="B441" s="41"/>
      <c r="C441" s="41"/>
      <c r="D441" s="41"/>
      <c r="E441" s="41"/>
      <c r="F441" s="41"/>
      <c r="G441" s="41"/>
      <c r="H441" s="41"/>
      <c r="I441" s="41"/>
    </row>
    <row r="442" spans="2:9" hidden="1" x14ac:dyDescent="0.25">
      <c r="B442" s="41"/>
      <c r="C442" s="41"/>
      <c r="D442" s="41"/>
      <c r="E442" s="41"/>
      <c r="F442" s="41"/>
      <c r="G442" s="41"/>
      <c r="H442" s="41"/>
      <c r="I442" s="41"/>
    </row>
    <row r="443" spans="2:9" hidden="1" x14ac:dyDescent="0.25">
      <c r="B443" s="41"/>
      <c r="C443" s="41"/>
      <c r="D443" s="41"/>
      <c r="E443" s="41"/>
      <c r="F443" s="41"/>
      <c r="G443" s="41"/>
      <c r="H443" s="41"/>
      <c r="I443" s="41"/>
    </row>
    <row r="444" spans="2:9" hidden="1" x14ac:dyDescent="0.25">
      <c r="B444" s="41"/>
      <c r="C444" s="41"/>
      <c r="D444" s="41"/>
      <c r="E444" s="41"/>
      <c r="F444" s="41"/>
      <c r="G444" s="41"/>
      <c r="H444" s="41"/>
      <c r="I444" s="41"/>
    </row>
    <row r="445" spans="2:9" hidden="1" x14ac:dyDescent="0.25">
      <c r="B445" s="41"/>
      <c r="C445" s="41"/>
      <c r="D445" s="41"/>
      <c r="E445" s="41"/>
      <c r="F445" s="41"/>
      <c r="G445" s="41"/>
      <c r="H445" s="41"/>
      <c r="I445" s="41"/>
    </row>
    <row r="446" spans="2:9" hidden="1" x14ac:dyDescent="0.25">
      <c r="B446" s="41"/>
      <c r="C446" s="41"/>
      <c r="D446" s="41"/>
      <c r="E446" s="41"/>
      <c r="F446" s="41"/>
      <c r="G446" s="41"/>
      <c r="H446" s="41"/>
      <c r="I446" s="41"/>
    </row>
    <row r="447" spans="2:9" hidden="1" x14ac:dyDescent="0.25">
      <c r="B447" s="41"/>
      <c r="C447" s="41"/>
      <c r="D447" s="41"/>
      <c r="E447" s="41"/>
      <c r="F447" s="41"/>
      <c r="G447" s="41"/>
      <c r="H447" s="41"/>
      <c r="I447" s="41"/>
    </row>
    <row r="448" spans="2:9" hidden="1" x14ac:dyDescent="0.25">
      <c r="B448" s="41"/>
      <c r="C448" s="41"/>
      <c r="D448" s="41"/>
      <c r="E448" s="41"/>
      <c r="F448" s="41"/>
      <c r="G448" s="41"/>
      <c r="H448" s="41"/>
      <c r="I448" s="41"/>
    </row>
    <row r="449" spans="2:9" hidden="1" x14ac:dyDescent="0.25">
      <c r="B449" s="41"/>
      <c r="C449" s="41"/>
      <c r="D449" s="41"/>
      <c r="E449" s="41"/>
      <c r="F449" s="41"/>
      <c r="G449" s="41"/>
      <c r="H449" s="41"/>
      <c r="I449" s="41"/>
    </row>
    <row r="450" spans="2:9" hidden="1" x14ac:dyDescent="0.25">
      <c r="B450" s="41"/>
      <c r="C450" s="41"/>
      <c r="D450" s="41"/>
      <c r="E450" s="41"/>
      <c r="F450" s="41"/>
      <c r="G450" s="41"/>
      <c r="H450" s="41"/>
      <c r="I450" s="41"/>
    </row>
    <row r="451" spans="2:9" hidden="1" x14ac:dyDescent="0.25">
      <c r="B451" s="41"/>
      <c r="C451" s="41"/>
      <c r="D451" s="41"/>
      <c r="E451" s="41"/>
      <c r="F451" s="41"/>
      <c r="G451" s="41"/>
      <c r="H451" s="41"/>
      <c r="I451" s="41"/>
    </row>
    <row r="452" spans="2:9" hidden="1" x14ac:dyDescent="0.25">
      <c r="B452" s="41"/>
      <c r="C452" s="41"/>
      <c r="D452" s="41"/>
      <c r="E452" s="41"/>
      <c r="F452" s="41"/>
      <c r="G452" s="41"/>
      <c r="H452" s="41"/>
      <c r="I452" s="41"/>
    </row>
    <row r="453" spans="2:9" hidden="1" x14ac:dyDescent="0.25">
      <c r="B453" s="41"/>
      <c r="C453" s="41"/>
      <c r="D453" s="41"/>
      <c r="E453" s="41"/>
      <c r="F453" s="41"/>
      <c r="G453" s="41"/>
      <c r="H453" s="41"/>
      <c r="I453" s="41"/>
    </row>
    <row r="454" spans="2:9" hidden="1" x14ac:dyDescent="0.25">
      <c r="B454" s="41"/>
      <c r="C454" s="41"/>
      <c r="D454" s="41"/>
      <c r="E454" s="41"/>
      <c r="F454" s="41"/>
      <c r="G454" s="41"/>
      <c r="H454" s="41"/>
      <c r="I454" s="41"/>
    </row>
    <row r="455" spans="2:9" hidden="1" x14ac:dyDescent="0.25">
      <c r="B455" s="41"/>
      <c r="C455" s="41"/>
      <c r="D455" s="41"/>
      <c r="E455" s="41"/>
      <c r="F455" s="41"/>
      <c r="G455" s="41"/>
      <c r="H455" s="41"/>
      <c r="I455" s="41"/>
    </row>
    <row r="456" spans="2:9" hidden="1" x14ac:dyDescent="0.25">
      <c r="B456" s="41"/>
      <c r="C456" s="41"/>
      <c r="D456" s="41"/>
      <c r="E456" s="41"/>
      <c r="F456" s="41"/>
      <c r="G456" s="41"/>
      <c r="H456" s="41"/>
      <c r="I456" s="41"/>
    </row>
    <row r="457" spans="2:9" hidden="1" x14ac:dyDescent="0.25">
      <c r="B457" s="41"/>
      <c r="C457" s="41"/>
      <c r="D457" s="41"/>
      <c r="E457" s="41"/>
      <c r="F457" s="41"/>
      <c r="G457" s="41"/>
      <c r="H457" s="41"/>
      <c r="I457" s="41"/>
    </row>
    <row r="458" spans="2:9" hidden="1" x14ac:dyDescent="0.25">
      <c r="B458" s="41"/>
      <c r="C458" s="41"/>
      <c r="D458" s="41"/>
      <c r="E458" s="41"/>
      <c r="F458" s="41"/>
      <c r="G458" s="41"/>
      <c r="H458" s="41"/>
      <c r="I458" s="41"/>
    </row>
    <row r="459" spans="2:9" hidden="1" x14ac:dyDescent="0.25">
      <c r="B459" s="41"/>
      <c r="C459" s="41"/>
      <c r="D459" s="41"/>
      <c r="E459" s="41"/>
      <c r="F459" s="41"/>
      <c r="G459" s="41"/>
      <c r="H459" s="41"/>
      <c r="I459" s="41"/>
    </row>
    <row r="460" spans="2:9" hidden="1" x14ac:dyDescent="0.25">
      <c r="B460" s="41"/>
      <c r="C460" s="41"/>
      <c r="D460" s="41"/>
      <c r="E460" s="41"/>
      <c r="F460" s="41"/>
      <c r="G460" s="41"/>
      <c r="H460" s="41"/>
      <c r="I460" s="41"/>
    </row>
    <row r="461" spans="2:9" hidden="1" x14ac:dyDescent="0.25">
      <c r="B461" s="41"/>
      <c r="C461" s="41"/>
      <c r="D461" s="41"/>
      <c r="E461" s="41"/>
      <c r="F461" s="41"/>
      <c r="G461" s="41"/>
      <c r="H461" s="41"/>
      <c r="I461" s="41"/>
    </row>
    <row r="462" spans="2:9" hidden="1" x14ac:dyDescent="0.25">
      <c r="B462" s="41"/>
      <c r="C462" s="41"/>
      <c r="D462" s="41"/>
      <c r="E462" s="41"/>
      <c r="F462" s="41"/>
      <c r="G462" s="41"/>
      <c r="H462" s="41"/>
      <c r="I462" s="41"/>
    </row>
    <row r="463" spans="2:9" hidden="1" x14ac:dyDescent="0.25">
      <c r="B463" s="41"/>
      <c r="C463" s="41"/>
      <c r="D463" s="41"/>
      <c r="E463" s="41"/>
      <c r="F463" s="41"/>
      <c r="G463" s="41"/>
      <c r="H463" s="41"/>
      <c r="I463" s="41"/>
    </row>
    <row r="464" spans="2:9" hidden="1" x14ac:dyDescent="0.25">
      <c r="B464" s="41"/>
      <c r="C464" s="41"/>
      <c r="D464" s="41"/>
      <c r="E464" s="41"/>
      <c r="F464" s="41"/>
      <c r="G464" s="41"/>
      <c r="H464" s="41"/>
      <c r="I464" s="41"/>
    </row>
    <row r="465" spans="2:9" hidden="1" x14ac:dyDescent="0.25">
      <c r="B465" s="41"/>
      <c r="C465" s="41"/>
      <c r="D465" s="41"/>
      <c r="E465" s="41"/>
      <c r="F465" s="41"/>
      <c r="G465" s="41"/>
      <c r="H465" s="41"/>
      <c r="I465" s="41"/>
    </row>
    <row r="466" spans="2:9" hidden="1" x14ac:dyDescent="0.25">
      <c r="B466" s="41"/>
      <c r="C466" s="41"/>
      <c r="D466" s="41"/>
      <c r="E466" s="41"/>
      <c r="F466" s="41"/>
      <c r="G466" s="41"/>
      <c r="H466" s="41"/>
      <c r="I466" s="41"/>
    </row>
    <row r="467" spans="2:9" hidden="1" x14ac:dyDescent="0.25">
      <c r="B467" s="41"/>
      <c r="C467" s="41"/>
      <c r="D467" s="41"/>
      <c r="E467" s="41"/>
      <c r="F467" s="41"/>
      <c r="G467" s="41"/>
      <c r="H467" s="41"/>
      <c r="I467" s="41"/>
    </row>
    <row r="468" spans="2:9" hidden="1" x14ac:dyDescent="0.25">
      <c r="B468" s="41"/>
      <c r="C468" s="41"/>
      <c r="D468" s="41"/>
      <c r="E468" s="41"/>
      <c r="F468" s="41"/>
      <c r="G468" s="41"/>
      <c r="H468" s="41"/>
      <c r="I468" s="41"/>
    </row>
    <row r="469" spans="2:9" hidden="1" x14ac:dyDescent="0.25">
      <c r="B469" s="41"/>
      <c r="C469" s="41"/>
      <c r="D469" s="41"/>
      <c r="E469" s="41"/>
      <c r="F469" s="41"/>
      <c r="G469" s="41"/>
      <c r="H469" s="41"/>
      <c r="I469" s="41"/>
    </row>
    <row r="470" spans="2:9" hidden="1" x14ac:dyDescent="0.25">
      <c r="B470" s="41"/>
      <c r="C470" s="41"/>
      <c r="D470" s="41"/>
      <c r="E470" s="41"/>
      <c r="F470" s="41"/>
      <c r="G470" s="41"/>
      <c r="H470" s="41"/>
      <c r="I470" s="41"/>
    </row>
    <row r="471" spans="2:9" hidden="1" x14ac:dyDescent="0.25">
      <c r="B471" s="41"/>
      <c r="C471" s="41"/>
      <c r="D471" s="41"/>
      <c r="E471" s="41"/>
      <c r="F471" s="41"/>
      <c r="G471" s="41"/>
      <c r="H471" s="41"/>
      <c r="I471" s="41"/>
    </row>
    <row r="472" spans="2:9" hidden="1" x14ac:dyDescent="0.25">
      <c r="B472" s="41"/>
      <c r="C472" s="41"/>
      <c r="D472" s="41"/>
      <c r="E472" s="41"/>
      <c r="F472" s="41"/>
      <c r="G472" s="41"/>
      <c r="H472" s="41"/>
      <c r="I472" s="41"/>
    </row>
    <row r="473" spans="2:9" hidden="1" x14ac:dyDescent="0.25">
      <c r="B473" s="41"/>
      <c r="C473" s="41"/>
      <c r="D473" s="41"/>
      <c r="E473" s="41"/>
      <c r="F473" s="41"/>
      <c r="G473" s="41"/>
      <c r="H473" s="41"/>
      <c r="I473" s="41"/>
    </row>
    <row r="474" spans="2:9" hidden="1" x14ac:dyDescent="0.25">
      <c r="B474" s="41"/>
      <c r="C474" s="41"/>
      <c r="D474" s="41"/>
      <c r="E474" s="41"/>
      <c r="F474" s="41"/>
      <c r="G474" s="41"/>
      <c r="H474" s="41"/>
      <c r="I474" s="41"/>
    </row>
    <row r="475" spans="2:9" hidden="1" x14ac:dyDescent="0.25">
      <c r="B475" s="41"/>
      <c r="C475" s="41"/>
      <c r="D475" s="41"/>
      <c r="E475" s="41"/>
      <c r="F475" s="41"/>
      <c r="G475" s="41"/>
      <c r="H475" s="41"/>
      <c r="I475" s="41"/>
    </row>
    <row r="476" spans="2:9" hidden="1" x14ac:dyDescent="0.25">
      <c r="B476" s="41"/>
      <c r="C476" s="41"/>
      <c r="D476" s="41"/>
      <c r="E476" s="41"/>
      <c r="F476" s="41"/>
      <c r="G476" s="41"/>
      <c r="H476" s="41"/>
      <c r="I476" s="41"/>
    </row>
    <row r="477" spans="2:9" hidden="1" x14ac:dyDescent="0.25">
      <c r="B477" s="41"/>
      <c r="C477" s="41"/>
      <c r="D477" s="41"/>
      <c r="E477" s="41"/>
      <c r="F477" s="41"/>
      <c r="G477" s="41"/>
      <c r="H477" s="41"/>
      <c r="I477" s="41"/>
    </row>
    <row r="478" spans="2:9" hidden="1" x14ac:dyDescent="0.25">
      <c r="B478" s="41"/>
      <c r="C478" s="41"/>
      <c r="D478" s="41"/>
      <c r="E478" s="41"/>
      <c r="F478" s="41"/>
      <c r="G478" s="41"/>
      <c r="H478" s="41"/>
      <c r="I478" s="41"/>
    </row>
    <row r="479" spans="2:9" hidden="1" x14ac:dyDescent="0.25">
      <c r="B479" s="41"/>
      <c r="C479" s="41"/>
      <c r="D479" s="41"/>
      <c r="E479" s="41"/>
      <c r="F479" s="41"/>
      <c r="G479" s="41"/>
      <c r="H479" s="41"/>
      <c r="I479" s="41"/>
    </row>
    <row r="480" spans="2:9" hidden="1" x14ac:dyDescent="0.25">
      <c r="B480" s="41"/>
      <c r="C480" s="41"/>
      <c r="D480" s="41"/>
      <c r="E480" s="41"/>
      <c r="F480" s="41"/>
      <c r="G480" s="41"/>
      <c r="H480" s="41"/>
      <c r="I480" s="41"/>
    </row>
    <row r="481" spans="2:9" hidden="1" x14ac:dyDescent="0.25">
      <c r="B481" s="41"/>
      <c r="C481" s="41"/>
      <c r="D481" s="41"/>
      <c r="E481" s="41"/>
      <c r="F481" s="41"/>
      <c r="G481" s="41"/>
      <c r="H481" s="41"/>
      <c r="I481" s="41"/>
    </row>
    <row r="482" spans="2:9" hidden="1" x14ac:dyDescent="0.25">
      <c r="B482" s="41"/>
      <c r="C482" s="41"/>
      <c r="D482" s="41"/>
      <c r="E482" s="41"/>
      <c r="F482" s="41"/>
      <c r="G482" s="41"/>
      <c r="H482" s="41"/>
      <c r="I482" s="41"/>
    </row>
    <row r="483" spans="2:9" hidden="1" x14ac:dyDescent="0.25">
      <c r="B483" s="41"/>
      <c r="C483" s="41"/>
      <c r="D483" s="41"/>
      <c r="E483" s="41"/>
      <c r="F483" s="41"/>
      <c r="G483" s="41"/>
      <c r="H483" s="41"/>
      <c r="I483" s="41"/>
    </row>
    <row r="484" spans="2:9" hidden="1" x14ac:dyDescent="0.25">
      <c r="B484" s="41"/>
      <c r="C484" s="41"/>
      <c r="D484" s="41"/>
      <c r="E484" s="41"/>
      <c r="F484" s="41"/>
      <c r="G484" s="41"/>
      <c r="H484" s="41"/>
      <c r="I484" s="41"/>
    </row>
    <row r="485" spans="2:9" hidden="1" x14ac:dyDescent="0.25">
      <c r="B485" s="41"/>
      <c r="C485" s="41"/>
      <c r="D485" s="41"/>
      <c r="E485" s="41"/>
      <c r="F485" s="41"/>
      <c r="G485" s="41"/>
      <c r="H485" s="41"/>
      <c r="I485" s="41"/>
    </row>
    <row r="486" spans="2:9" hidden="1" x14ac:dyDescent="0.25">
      <c r="B486" s="41"/>
      <c r="C486" s="41"/>
      <c r="D486" s="41"/>
      <c r="E486" s="41"/>
      <c r="F486" s="41"/>
      <c r="G486" s="41"/>
      <c r="H486" s="41"/>
      <c r="I486" s="41"/>
    </row>
    <row r="487" spans="2:9" hidden="1" x14ac:dyDescent="0.25">
      <c r="B487" s="41"/>
      <c r="C487" s="41"/>
      <c r="D487" s="41"/>
      <c r="E487" s="41"/>
      <c r="F487" s="41"/>
      <c r="G487" s="41"/>
      <c r="H487" s="41"/>
      <c r="I487" s="41"/>
    </row>
    <row r="488" spans="2:9" hidden="1" x14ac:dyDescent="0.25">
      <c r="B488" s="41"/>
      <c r="C488" s="41"/>
      <c r="D488" s="41"/>
      <c r="E488" s="41"/>
      <c r="F488" s="41"/>
      <c r="G488" s="41"/>
      <c r="H488" s="41"/>
      <c r="I488" s="41"/>
    </row>
    <row r="489" spans="2:9" hidden="1" x14ac:dyDescent="0.25">
      <c r="B489" s="41"/>
      <c r="C489" s="41"/>
      <c r="D489" s="41"/>
      <c r="E489" s="41"/>
      <c r="F489" s="41"/>
      <c r="G489" s="41"/>
      <c r="H489" s="41"/>
      <c r="I489" s="41"/>
    </row>
    <row r="490" spans="2:9" hidden="1" x14ac:dyDescent="0.25">
      <c r="B490" s="41"/>
      <c r="C490" s="41"/>
      <c r="D490" s="41"/>
      <c r="E490" s="41"/>
      <c r="F490" s="41"/>
      <c r="G490" s="41"/>
      <c r="H490" s="41"/>
      <c r="I490" s="41"/>
    </row>
    <row r="491" spans="2:9" hidden="1" x14ac:dyDescent="0.25">
      <c r="B491" s="41"/>
      <c r="C491" s="41"/>
      <c r="D491" s="41"/>
      <c r="E491" s="41"/>
      <c r="F491" s="41"/>
      <c r="G491" s="41"/>
      <c r="H491" s="41"/>
      <c r="I491" s="41"/>
    </row>
    <row r="492" spans="2:9" hidden="1" x14ac:dyDescent="0.25">
      <c r="B492" s="41"/>
      <c r="C492" s="41"/>
      <c r="D492" s="41"/>
      <c r="E492" s="41"/>
      <c r="F492" s="41"/>
      <c r="G492" s="41"/>
      <c r="H492" s="41"/>
      <c r="I492" s="41"/>
    </row>
    <row r="493" spans="2:9" hidden="1" x14ac:dyDescent="0.25">
      <c r="B493" s="41"/>
      <c r="C493" s="41"/>
      <c r="D493" s="41"/>
      <c r="E493" s="41"/>
      <c r="F493" s="41"/>
      <c r="G493" s="41"/>
      <c r="H493" s="41"/>
      <c r="I493" s="41"/>
    </row>
    <row r="494" spans="2:9" hidden="1" x14ac:dyDescent="0.25">
      <c r="B494" s="41"/>
      <c r="C494" s="41"/>
      <c r="D494" s="41"/>
      <c r="E494" s="41"/>
      <c r="F494" s="41"/>
      <c r="G494" s="41"/>
      <c r="H494" s="41"/>
      <c r="I494" s="41"/>
    </row>
    <row r="495" spans="2:9" hidden="1" x14ac:dyDescent="0.25">
      <c r="B495" s="41"/>
      <c r="C495" s="41"/>
      <c r="D495" s="41"/>
      <c r="E495" s="41"/>
      <c r="F495" s="41"/>
      <c r="G495" s="41"/>
      <c r="H495" s="41"/>
      <c r="I495" s="41"/>
    </row>
    <row r="496" spans="2:9" hidden="1" x14ac:dyDescent="0.25">
      <c r="B496" s="41"/>
      <c r="C496" s="41"/>
      <c r="D496" s="41"/>
      <c r="E496" s="41"/>
      <c r="F496" s="41"/>
      <c r="G496" s="41"/>
      <c r="H496" s="41"/>
      <c r="I496" s="41"/>
    </row>
    <row r="497" spans="2:9" hidden="1" x14ac:dyDescent="0.25">
      <c r="B497" s="41"/>
      <c r="C497" s="41"/>
      <c r="D497" s="41"/>
      <c r="E497" s="41"/>
      <c r="F497" s="41"/>
      <c r="G497" s="41"/>
      <c r="H497" s="41"/>
      <c r="I497" s="41"/>
    </row>
    <row r="498" spans="2:9" hidden="1" x14ac:dyDescent="0.25">
      <c r="B498" s="41"/>
      <c r="C498" s="41"/>
      <c r="D498" s="41"/>
      <c r="E498" s="41"/>
      <c r="F498" s="41"/>
      <c r="G498" s="41"/>
      <c r="H498" s="41"/>
      <c r="I498" s="41"/>
    </row>
    <row r="499" spans="2:9" hidden="1" x14ac:dyDescent="0.25">
      <c r="B499" s="41"/>
      <c r="C499" s="41"/>
      <c r="D499" s="41"/>
      <c r="E499" s="41"/>
      <c r="F499" s="41"/>
      <c r="G499" s="41"/>
      <c r="H499" s="41"/>
      <c r="I499" s="41"/>
    </row>
    <row r="500" spans="2:9" hidden="1" x14ac:dyDescent="0.25">
      <c r="B500" s="41"/>
      <c r="C500" s="41"/>
      <c r="D500" s="41"/>
      <c r="E500" s="41"/>
      <c r="F500" s="41"/>
      <c r="G500" s="41"/>
      <c r="H500" s="41"/>
      <c r="I500" s="41"/>
    </row>
    <row r="501" spans="2:9" hidden="1" x14ac:dyDescent="0.25">
      <c r="B501" s="41"/>
      <c r="C501" s="41"/>
      <c r="D501" s="41"/>
      <c r="E501" s="41"/>
      <c r="F501" s="41"/>
      <c r="G501" s="41"/>
      <c r="H501" s="41"/>
      <c r="I501" s="41"/>
    </row>
    <row r="502" spans="2:9" hidden="1" x14ac:dyDescent="0.25">
      <c r="B502" s="41"/>
      <c r="C502" s="41"/>
      <c r="D502" s="41"/>
      <c r="E502" s="41"/>
      <c r="F502" s="41"/>
      <c r="G502" s="41"/>
      <c r="H502" s="41"/>
      <c r="I502" s="41"/>
    </row>
    <row r="503" spans="2:9" hidden="1" x14ac:dyDescent="0.25">
      <c r="B503" s="41"/>
      <c r="C503" s="41"/>
      <c r="D503" s="41"/>
      <c r="E503" s="41"/>
      <c r="F503" s="41"/>
      <c r="G503" s="41"/>
      <c r="H503" s="41"/>
      <c r="I503" s="41"/>
    </row>
    <row r="504" spans="2:9" hidden="1" x14ac:dyDescent="0.25">
      <c r="B504" s="41"/>
      <c r="C504" s="41"/>
      <c r="D504" s="41"/>
      <c r="E504" s="41"/>
      <c r="F504" s="41"/>
      <c r="G504" s="41"/>
      <c r="H504" s="41"/>
      <c r="I504" s="41"/>
    </row>
    <row r="505" spans="2:9" hidden="1" x14ac:dyDescent="0.25">
      <c r="B505" s="41"/>
      <c r="C505" s="41"/>
      <c r="D505" s="41"/>
      <c r="E505" s="41"/>
      <c r="F505" s="41"/>
      <c r="G505" s="41"/>
      <c r="H505" s="41"/>
      <c r="I505" s="41"/>
    </row>
    <row r="506" spans="2:9" hidden="1" x14ac:dyDescent="0.25">
      <c r="B506" s="41"/>
      <c r="C506" s="41"/>
      <c r="D506" s="41"/>
      <c r="E506" s="41"/>
      <c r="F506" s="41"/>
      <c r="G506" s="41"/>
      <c r="H506" s="41"/>
      <c r="I506" s="41"/>
    </row>
    <row r="507" spans="2:9" hidden="1" x14ac:dyDescent="0.25">
      <c r="B507" s="41"/>
      <c r="C507" s="41"/>
      <c r="D507" s="41"/>
      <c r="E507" s="41"/>
      <c r="F507" s="41"/>
      <c r="G507" s="41"/>
      <c r="H507" s="41"/>
      <c r="I507" s="41"/>
    </row>
    <row r="508" spans="2:9" hidden="1" x14ac:dyDescent="0.25">
      <c r="B508" s="41"/>
      <c r="C508" s="41"/>
      <c r="D508" s="41"/>
      <c r="E508" s="41"/>
      <c r="F508" s="41"/>
      <c r="G508" s="41"/>
      <c r="H508" s="41"/>
      <c r="I508" s="41"/>
    </row>
    <row r="509" spans="2:9" hidden="1" x14ac:dyDescent="0.25">
      <c r="B509" s="41"/>
      <c r="C509" s="41"/>
      <c r="D509" s="41"/>
      <c r="E509" s="41"/>
      <c r="F509" s="41"/>
      <c r="G509" s="41"/>
      <c r="H509" s="41"/>
      <c r="I509" s="41"/>
    </row>
    <row r="510" spans="2:9" hidden="1" x14ac:dyDescent="0.25">
      <c r="B510" s="41"/>
      <c r="C510" s="41"/>
      <c r="D510" s="41"/>
      <c r="E510" s="41"/>
      <c r="F510" s="41"/>
      <c r="G510" s="41"/>
      <c r="H510" s="41"/>
      <c r="I510" s="41"/>
    </row>
    <row r="511" spans="2:9" hidden="1" x14ac:dyDescent="0.25">
      <c r="B511" s="41"/>
      <c r="C511" s="41"/>
      <c r="D511" s="41"/>
      <c r="E511" s="41"/>
      <c r="F511" s="41"/>
      <c r="G511" s="41"/>
      <c r="H511" s="41"/>
      <c r="I511" s="41"/>
    </row>
    <row r="512" spans="2:9" hidden="1" x14ac:dyDescent="0.25">
      <c r="B512" s="41"/>
      <c r="C512" s="41"/>
      <c r="D512" s="41"/>
      <c r="E512" s="41"/>
      <c r="F512" s="41"/>
      <c r="G512" s="41"/>
      <c r="H512" s="41"/>
      <c r="I512" s="41"/>
    </row>
    <row r="513" spans="2:9" hidden="1" x14ac:dyDescent="0.25">
      <c r="B513" s="41"/>
      <c r="C513" s="41"/>
      <c r="D513" s="41"/>
      <c r="E513" s="41"/>
      <c r="F513" s="41"/>
      <c r="G513" s="41"/>
      <c r="H513" s="41"/>
      <c r="I513" s="41"/>
    </row>
    <row r="514" spans="2:9" hidden="1" x14ac:dyDescent="0.25">
      <c r="B514" s="41"/>
      <c r="C514" s="41"/>
      <c r="D514" s="41"/>
      <c r="E514" s="41"/>
      <c r="F514" s="41"/>
      <c r="G514" s="41"/>
      <c r="H514" s="41"/>
      <c r="I514" s="41"/>
    </row>
    <row r="515" spans="2:9" hidden="1" x14ac:dyDescent="0.25">
      <c r="B515" s="41"/>
      <c r="C515" s="41"/>
      <c r="D515" s="41"/>
      <c r="E515" s="41"/>
      <c r="F515" s="41"/>
      <c r="G515" s="41"/>
      <c r="H515" s="41"/>
      <c r="I515" s="41"/>
    </row>
    <row r="516" spans="2:9" hidden="1" x14ac:dyDescent="0.25">
      <c r="B516" s="41"/>
      <c r="C516" s="41"/>
      <c r="D516" s="41"/>
      <c r="E516" s="41"/>
      <c r="F516" s="41"/>
      <c r="G516" s="41"/>
      <c r="H516" s="41"/>
      <c r="I516" s="41"/>
    </row>
    <row r="517" spans="2:9" hidden="1" x14ac:dyDescent="0.25">
      <c r="B517" s="41"/>
      <c r="C517" s="41"/>
      <c r="D517" s="41"/>
      <c r="E517" s="41"/>
      <c r="F517" s="41"/>
      <c r="G517" s="41"/>
      <c r="H517" s="41"/>
      <c r="I517" s="41"/>
    </row>
    <row r="518" spans="2:9" hidden="1" x14ac:dyDescent="0.25">
      <c r="B518" s="41"/>
      <c r="C518" s="41"/>
      <c r="D518" s="41"/>
      <c r="E518" s="41"/>
      <c r="F518" s="41"/>
      <c r="G518" s="41"/>
      <c r="H518" s="41"/>
      <c r="I518" s="41"/>
    </row>
    <row r="519" spans="2:9" hidden="1" x14ac:dyDescent="0.25">
      <c r="B519" s="41"/>
      <c r="C519" s="41"/>
      <c r="D519" s="41"/>
      <c r="E519" s="41"/>
      <c r="F519" s="41"/>
      <c r="G519" s="41"/>
      <c r="H519" s="41"/>
      <c r="I519" s="41"/>
    </row>
    <row r="520" spans="2:9" hidden="1" x14ac:dyDescent="0.25">
      <c r="B520" s="41"/>
      <c r="C520" s="41"/>
      <c r="D520" s="41"/>
      <c r="E520" s="41"/>
      <c r="F520" s="41"/>
      <c r="G520" s="41"/>
      <c r="H520" s="41"/>
      <c r="I520" s="41"/>
    </row>
    <row r="521" spans="2:9" hidden="1" x14ac:dyDescent="0.25">
      <c r="B521" s="41"/>
      <c r="C521" s="41"/>
      <c r="D521" s="41"/>
      <c r="E521" s="41"/>
      <c r="F521" s="41"/>
      <c r="G521" s="41"/>
      <c r="H521" s="41"/>
      <c r="I521" s="41"/>
    </row>
    <row r="522" spans="2:9" hidden="1" x14ac:dyDescent="0.25">
      <c r="B522" s="41"/>
      <c r="C522" s="41"/>
      <c r="D522" s="41"/>
      <c r="E522" s="41"/>
      <c r="F522" s="41"/>
      <c r="G522" s="41"/>
      <c r="H522" s="41"/>
      <c r="I522" s="41"/>
    </row>
    <row r="523" spans="2:9" hidden="1" x14ac:dyDescent="0.25">
      <c r="B523" s="41"/>
      <c r="C523" s="41"/>
      <c r="D523" s="41"/>
      <c r="E523" s="41"/>
      <c r="F523" s="41"/>
      <c r="G523" s="41"/>
      <c r="H523" s="41"/>
      <c r="I523" s="41"/>
    </row>
    <row r="524" spans="2:9" hidden="1" x14ac:dyDescent="0.25">
      <c r="B524" s="41"/>
      <c r="C524" s="41"/>
      <c r="D524" s="41"/>
      <c r="E524" s="41"/>
      <c r="F524" s="41"/>
      <c r="G524" s="41"/>
      <c r="H524" s="41"/>
      <c r="I524" s="41"/>
    </row>
    <row r="525" spans="2:9" hidden="1" x14ac:dyDescent="0.25">
      <c r="B525" s="41"/>
      <c r="C525" s="41"/>
      <c r="D525" s="41"/>
      <c r="E525" s="41"/>
      <c r="F525" s="41"/>
      <c r="G525" s="41"/>
      <c r="H525" s="41"/>
      <c r="I525" s="41"/>
    </row>
    <row r="526" spans="2:9" hidden="1" x14ac:dyDescent="0.25">
      <c r="B526" s="41"/>
      <c r="C526" s="41"/>
      <c r="D526" s="41"/>
      <c r="E526" s="41"/>
      <c r="F526" s="41"/>
      <c r="G526" s="41"/>
      <c r="H526" s="41"/>
      <c r="I526" s="41"/>
    </row>
    <row r="527" spans="2:9" hidden="1" x14ac:dyDescent="0.25">
      <c r="B527" s="41"/>
      <c r="C527" s="41"/>
      <c r="D527" s="41"/>
      <c r="E527" s="41"/>
      <c r="F527" s="41"/>
      <c r="G527" s="41"/>
      <c r="H527" s="41"/>
      <c r="I527" s="41"/>
    </row>
    <row r="528" spans="2:9" hidden="1" x14ac:dyDescent="0.25">
      <c r="B528" s="41"/>
      <c r="C528" s="41"/>
      <c r="D528" s="41"/>
      <c r="E528" s="41"/>
      <c r="F528" s="41"/>
      <c r="G528" s="41"/>
      <c r="H528" s="41"/>
      <c r="I528" s="41"/>
    </row>
    <row r="529" spans="2:9" hidden="1" x14ac:dyDescent="0.25">
      <c r="B529" s="41"/>
      <c r="C529" s="41"/>
      <c r="D529" s="41"/>
      <c r="E529" s="41"/>
      <c r="F529" s="41"/>
      <c r="G529" s="41"/>
      <c r="H529" s="41"/>
      <c r="I529" s="41"/>
    </row>
    <row r="530" spans="2:9" hidden="1" x14ac:dyDescent="0.25">
      <c r="B530" s="41"/>
      <c r="C530" s="41"/>
      <c r="D530" s="41"/>
      <c r="E530" s="41"/>
      <c r="F530" s="41"/>
      <c r="G530" s="41"/>
      <c r="H530" s="41"/>
      <c r="I530" s="41"/>
    </row>
    <row r="531" spans="2:9" hidden="1" x14ac:dyDescent="0.25">
      <c r="B531" s="41"/>
      <c r="C531" s="41"/>
      <c r="D531" s="41"/>
      <c r="E531" s="41"/>
      <c r="F531" s="41"/>
      <c r="G531" s="41"/>
      <c r="H531" s="41"/>
      <c r="I531" s="41"/>
    </row>
    <row r="532" spans="2:9" hidden="1" x14ac:dyDescent="0.25">
      <c r="B532" s="41"/>
      <c r="C532" s="41"/>
      <c r="D532" s="41"/>
      <c r="E532" s="41"/>
      <c r="F532" s="41"/>
      <c r="G532" s="41"/>
      <c r="H532" s="41"/>
      <c r="I532" s="41"/>
    </row>
    <row r="533" spans="2:9" hidden="1" x14ac:dyDescent="0.25">
      <c r="B533" s="41"/>
      <c r="C533" s="41"/>
      <c r="D533" s="41"/>
      <c r="E533" s="41"/>
      <c r="F533" s="41"/>
      <c r="G533" s="41"/>
      <c r="H533" s="41"/>
      <c r="I533" s="41"/>
    </row>
    <row r="534" spans="2:9" hidden="1" x14ac:dyDescent="0.25">
      <c r="B534" s="41"/>
      <c r="C534" s="41"/>
      <c r="D534" s="41"/>
      <c r="E534" s="41"/>
      <c r="F534" s="41"/>
      <c r="G534" s="41"/>
      <c r="H534" s="41"/>
      <c r="I534" s="41"/>
    </row>
    <row r="535" spans="2:9" hidden="1" x14ac:dyDescent="0.25">
      <c r="B535" s="41"/>
      <c r="C535" s="41"/>
      <c r="D535" s="41"/>
      <c r="E535" s="41"/>
      <c r="F535" s="41"/>
      <c r="G535" s="41"/>
      <c r="H535" s="41"/>
      <c r="I535" s="41"/>
    </row>
    <row r="536" spans="2:9" hidden="1" x14ac:dyDescent="0.25">
      <c r="B536" s="41"/>
      <c r="C536" s="41"/>
      <c r="D536" s="41"/>
      <c r="E536" s="41"/>
      <c r="F536" s="41"/>
      <c r="G536" s="41"/>
      <c r="H536" s="41"/>
      <c r="I536" s="41"/>
    </row>
    <row r="537" spans="2:9" hidden="1" x14ac:dyDescent="0.25">
      <c r="B537" s="41"/>
      <c r="C537" s="41"/>
      <c r="D537" s="41"/>
      <c r="E537" s="41"/>
      <c r="F537" s="41"/>
      <c r="G537" s="41"/>
      <c r="H537" s="41"/>
      <c r="I537" s="41"/>
    </row>
    <row r="538" spans="2:9" hidden="1" x14ac:dyDescent="0.25">
      <c r="B538" s="41"/>
      <c r="C538" s="41"/>
      <c r="D538" s="41"/>
      <c r="E538" s="41"/>
      <c r="F538" s="41"/>
      <c r="G538" s="41"/>
      <c r="H538" s="41"/>
      <c r="I538" s="41"/>
    </row>
    <row r="539" spans="2:9" hidden="1" x14ac:dyDescent="0.25">
      <c r="B539" s="41"/>
      <c r="C539" s="41"/>
      <c r="D539" s="41"/>
      <c r="E539" s="41"/>
      <c r="F539" s="41"/>
      <c r="G539" s="41"/>
      <c r="H539" s="41"/>
      <c r="I539" s="41"/>
    </row>
    <row r="540" spans="2:9" hidden="1" x14ac:dyDescent="0.25">
      <c r="B540" s="41"/>
      <c r="C540" s="41"/>
      <c r="D540" s="41"/>
      <c r="E540" s="41"/>
      <c r="F540" s="41"/>
      <c r="G540" s="41"/>
      <c r="H540" s="41"/>
      <c r="I540" s="41"/>
    </row>
    <row r="541" spans="2:9" hidden="1" x14ac:dyDescent="0.25">
      <c r="B541" s="41"/>
      <c r="C541" s="41"/>
      <c r="D541" s="41"/>
      <c r="E541" s="41"/>
      <c r="F541" s="41"/>
      <c r="G541" s="41"/>
      <c r="H541" s="41"/>
      <c r="I541" s="41"/>
    </row>
    <row r="542" spans="2:9" hidden="1" x14ac:dyDescent="0.25">
      <c r="B542" s="41"/>
      <c r="C542" s="41"/>
      <c r="D542" s="41"/>
      <c r="E542" s="41"/>
      <c r="F542" s="41"/>
      <c r="G542" s="41"/>
      <c r="H542" s="41"/>
      <c r="I542" s="41"/>
    </row>
    <row r="543" spans="2:9" hidden="1" x14ac:dyDescent="0.25">
      <c r="B543" s="41"/>
      <c r="C543" s="41"/>
      <c r="D543" s="41"/>
      <c r="E543" s="41"/>
      <c r="F543" s="41"/>
      <c r="G543" s="41"/>
      <c r="H543" s="41"/>
      <c r="I543" s="41"/>
    </row>
    <row r="544" spans="2:9" hidden="1" x14ac:dyDescent="0.25">
      <c r="B544" s="41"/>
      <c r="C544" s="41"/>
      <c r="D544" s="41"/>
      <c r="E544" s="41"/>
      <c r="F544" s="41"/>
      <c r="G544" s="41"/>
      <c r="H544" s="41"/>
      <c r="I544" s="41"/>
    </row>
    <row r="545" spans="2:9" hidden="1" x14ac:dyDescent="0.25">
      <c r="B545" s="41"/>
      <c r="C545" s="41"/>
      <c r="D545" s="41"/>
      <c r="E545" s="41"/>
      <c r="F545" s="41"/>
      <c r="G545" s="41"/>
      <c r="H545" s="41"/>
      <c r="I545" s="41"/>
    </row>
    <row r="546" spans="2:9" hidden="1" x14ac:dyDescent="0.25">
      <c r="B546" s="41"/>
      <c r="C546" s="41"/>
      <c r="D546" s="41"/>
      <c r="E546" s="41"/>
      <c r="F546" s="41"/>
      <c r="G546" s="41"/>
      <c r="H546" s="41"/>
      <c r="I546" s="41"/>
    </row>
    <row r="547" spans="2:9" hidden="1" x14ac:dyDescent="0.25">
      <c r="B547" s="41"/>
      <c r="C547" s="41"/>
      <c r="D547" s="41"/>
      <c r="E547" s="41"/>
      <c r="F547" s="41"/>
      <c r="G547" s="41"/>
      <c r="H547" s="41"/>
      <c r="I547" s="41"/>
    </row>
    <row r="548" spans="2:9" hidden="1" x14ac:dyDescent="0.25">
      <c r="B548" s="41"/>
      <c r="C548" s="41"/>
      <c r="D548" s="41"/>
      <c r="E548" s="41"/>
      <c r="F548" s="41"/>
      <c r="G548" s="41"/>
      <c r="H548" s="41"/>
      <c r="I548" s="41"/>
    </row>
    <row r="549" spans="2:9" hidden="1" x14ac:dyDescent="0.25">
      <c r="B549" s="41"/>
      <c r="C549" s="41"/>
      <c r="D549" s="41"/>
      <c r="E549" s="41"/>
      <c r="F549" s="41"/>
      <c r="G549" s="41"/>
      <c r="H549" s="41"/>
      <c r="I549" s="41"/>
    </row>
    <row r="550" spans="2:9" hidden="1" x14ac:dyDescent="0.25">
      <c r="B550" s="41"/>
      <c r="C550" s="41"/>
      <c r="D550" s="41"/>
      <c r="E550" s="41"/>
      <c r="F550" s="41"/>
      <c r="G550" s="41"/>
      <c r="H550" s="41"/>
      <c r="I550" s="41"/>
    </row>
    <row r="551" spans="2:9" hidden="1" x14ac:dyDescent="0.25">
      <c r="B551" s="41"/>
      <c r="C551" s="41"/>
      <c r="D551" s="41"/>
      <c r="E551" s="41"/>
      <c r="F551" s="41"/>
      <c r="G551" s="41"/>
      <c r="H551" s="41"/>
      <c r="I551" s="41"/>
    </row>
    <row r="552" spans="2:9" hidden="1" x14ac:dyDescent="0.25">
      <c r="B552" s="41"/>
      <c r="C552" s="41"/>
      <c r="D552" s="41"/>
      <c r="E552" s="41"/>
      <c r="F552" s="41"/>
      <c r="G552" s="41"/>
      <c r="H552" s="41"/>
      <c r="I552" s="41"/>
    </row>
    <row r="553" spans="2:9" hidden="1" x14ac:dyDescent="0.25">
      <c r="B553" s="41"/>
      <c r="C553" s="41"/>
      <c r="D553" s="41"/>
      <c r="E553" s="41"/>
      <c r="F553" s="41"/>
      <c r="G553" s="41"/>
      <c r="H553" s="41"/>
      <c r="I553" s="41"/>
    </row>
    <row r="554" spans="2:9" hidden="1" x14ac:dyDescent="0.25">
      <c r="B554" s="41"/>
      <c r="C554" s="41"/>
      <c r="D554" s="41"/>
      <c r="E554" s="41"/>
      <c r="F554" s="41"/>
      <c r="G554" s="41"/>
      <c r="H554" s="41"/>
      <c r="I554" s="41"/>
    </row>
    <row r="555" spans="2:9" hidden="1" x14ac:dyDescent="0.25">
      <c r="B555" s="41"/>
      <c r="C555" s="41"/>
      <c r="D555" s="41"/>
      <c r="E555" s="41"/>
      <c r="F555" s="41"/>
      <c r="G555" s="41"/>
      <c r="H555" s="41"/>
      <c r="I555" s="41"/>
    </row>
    <row r="556" spans="2:9" hidden="1" x14ac:dyDescent="0.25">
      <c r="B556" s="41"/>
      <c r="C556" s="41"/>
      <c r="D556" s="41"/>
      <c r="E556" s="41"/>
      <c r="F556" s="41"/>
      <c r="G556" s="41"/>
      <c r="H556" s="41"/>
      <c r="I556" s="41"/>
    </row>
    <row r="557" spans="2:9" hidden="1" x14ac:dyDescent="0.25">
      <c r="B557" s="41"/>
      <c r="C557" s="41"/>
      <c r="D557" s="41"/>
      <c r="E557" s="41"/>
      <c r="F557" s="41"/>
      <c r="G557" s="41"/>
      <c r="H557" s="41"/>
      <c r="I557" s="41"/>
    </row>
    <row r="558" spans="2:9" hidden="1" x14ac:dyDescent="0.25">
      <c r="B558" s="41"/>
      <c r="C558" s="41"/>
      <c r="D558" s="41"/>
      <c r="E558" s="41"/>
      <c r="F558" s="41"/>
      <c r="G558" s="41"/>
      <c r="H558" s="41"/>
      <c r="I558" s="41"/>
    </row>
    <row r="559" spans="2:9" hidden="1" x14ac:dyDescent="0.25">
      <c r="B559" s="41"/>
      <c r="C559" s="41"/>
      <c r="D559" s="41"/>
      <c r="E559" s="41"/>
      <c r="F559" s="41"/>
      <c r="G559" s="41"/>
      <c r="H559" s="41"/>
      <c r="I559" s="41"/>
    </row>
    <row r="560" spans="2:9" hidden="1" x14ac:dyDescent="0.25">
      <c r="B560" s="41"/>
      <c r="C560" s="41"/>
      <c r="D560" s="41"/>
      <c r="E560" s="41"/>
      <c r="F560" s="41"/>
      <c r="G560" s="41"/>
      <c r="H560" s="41"/>
      <c r="I560" s="41"/>
    </row>
    <row r="561" spans="2:9" hidden="1" x14ac:dyDescent="0.25">
      <c r="B561" s="41"/>
      <c r="C561" s="41"/>
      <c r="D561" s="41"/>
      <c r="E561" s="41"/>
      <c r="F561" s="41"/>
      <c r="G561" s="41"/>
      <c r="H561" s="41"/>
      <c r="I561" s="41"/>
    </row>
    <row r="562" spans="2:9" hidden="1" x14ac:dyDescent="0.25">
      <c r="B562" s="41"/>
      <c r="C562" s="41"/>
      <c r="D562" s="41"/>
      <c r="E562" s="41"/>
      <c r="F562" s="41"/>
      <c r="G562" s="41"/>
      <c r="H562" s="41"/>
      <c r="I562" s="41"/>
    </row>
    <row r="563" spans="2:9" hidden="1" x14ac:dyDescent="0.25">
      <c r="B563" s="41"/>
      <c r="C563" s="41"/>
      <c r="D563" s="41"/>
      <c r="E563" s="41"/>
      <c r="F563" s="41"/>
      <c r="G563" s="41"/>
      <c r="H563" s="41"/>
      <c r="I563" s="41"/>
    </row>
    <row r="564" spans="2:9" hidden="1" x14ac:dyDescent="0.25">
      <c r="B564" s="41"/>
      <c r="C564" s="41"/>
      <c r="D564" s="41"/>
      <c r="E564" s="41"/>
      <c r="F564" s="41"/>
      <c r="G564" s="41"/>
      <c r="H564" s="41"/>
      <c r="I564" s="41"/>
    </row>
    <row r="565" spans="2:9" hidden="1" x14ac:dyDescent="0.25">
      <c r="B565" s="41"/>
      <c r="C565" s="41"/>
      <c r="D565" s="41"/>
      <c r="E565" s="41"/>
      <c r="F565" s="41"/>
      <c r="G565" s="41"/>
      <c r="H565" s="41"/>
      <c r="I565" s="41"/>
    </row>
    <row r="566" spans="2:9" hidden="1" x14ac:dyDescent="0.25">
      <c r="B566" s="41"/>
      <c r="C566" s="41"/>
      <c r="D566" s="41"/>
      <c r="E566" s="41"/>
      <c r="F566" s="41"/>
      <c r="G566" s="41"/>
      <c r="H566" s="41"/>
      <c r="I566" s="41"/>
    </row>
    <row r="567" spans="2:9" hidden="1" x14ac:dyDescent="0.25">
      <c r="B567" s="41"/>
      <c r="C567" s="41"/>
      <c r="D567" s="41"/>
      <c r="E567" s="41"/>
      <c r="F567" s="41"/>
      <c r="G567" s="41"/>
      <c r="H567" s="41"/>
      <c r="I567" s="41"/>
    </row>
    <row r="568" spans="2:9" hidden="1" x14ac:dyDescent="0.25">
      <c r="B568" s="41"/>
      <c r="C568" s="41"/>
      <c r="D568" s="41"/>
      <c r="E568" s="41"/>
      <c r="F568" s="41"/>
      <c r="G568" s="41"/>
      <c r="H568" s="41"/>
      <c r="I568" s="41"/>
    </row>
    <row r="569" spans="2:9" hidden="1" x14ac:dyDescent="0.25">
      <c r="B569" s="41"/>
      <c r="C569" s="41"/>
      <c r="D569" s="41"/>
      <c r="E569" s="41"/>
      <c r="F569" s="41"/>
      <c r="G569" s="41"/>
      <c r="H569" s="41"/>
      <c r="I569" s="41"/>
    </row>
    <row r="570" spans="2:9" hidden="1" x14ac:dyDescent="0.25">
      <c r="B570" s="41"/>
      <c r="C570" s="41"/>
      <c r="D570" s="41"/>
      <c r="E570" s="41"/>
      <c r="F570" s="41"/>
      <c r="G570" s="41"/>
      <c r="H570" s="41"/>
      <c r="I570" s="41"/>
    </row>
    <row r="571" spans="2:9" hidden="1" x14ac:dyDescent="0.25">
      <c r="B571" s="41"/>
      <c r="C571" s="41"/>
      <c r="D571" s="41"/>
      <c r="E571" s="41"/>
      <c r="F571" s="41"/>
      <c r="G571" s="41"/>
      <c r="H571" s="41"/>
      <c r="I571" s="41"/>
    </row>
    <row r="572" spans="2:9" hidden="1" x14ac:dyDescent="0.25">
      <c r="B572" s="41"/>
      <c r="C572" s="41"/>
      <c r="D572" s="41"/>
      <c r="E572" s="41"/>
      <c r="F572" s="41"/>
      <c r="G572" s="41"/>
      <c r="H572" s="41"/>
      <c r="I572" s="41"/>
    </row>
    <row r="573" spans="2:9" hidden="1" x14ac:dyDescent="0.25">
      <c r="B573" s="41"/>
      <c r="C573" s="41"/>
      <c r="D573" s="41"/>
      <c r="E573" s="41"/>
      <c r="F573" s="41"/>
      <c r="G573" s="41"/>
      <c r="H573" s="41"/>
      <c r="I573" s="41"/>
    </row>
    <row r="574" spans="2:9" hidden="1" x14ac:dyDescent="0.25">
      <c r="B574" s="41"/>
      <c r="C574" s="41"/>
      <c r="D574" s="41"/>
      <c r="E574" s="41"/>
      <c r="F574" s="41"/>
      <c r="G574" s="41"/>
      <c r="H574" s="41"/>
      <c r="I574" s="41"/>
    </row>
    <row r="575" spans="2:9" hidden="1" x14ac:dyDescent="0.25">
      <c r="B575" s="41"/>
      <c r="C575" s="41"/>
      <c r="D575" s="41"/>
      <c r="E575" s="41"/>
      <c r="F575" s="41"/>
      <c r="G575" s="41"/>
      <c r="H575" s="41"/>
      <c r="I575" s="41"/>
    </row>
    <row r="576" spans="2:9" hidden="1" x14ac:dyDescent="0.25">
      <c r="B576" s="41"/>
      <c r="C576" s="41"/>
      <c r="D576" s="41"/>
      <c r="E576" s="41"/>
      <c r="F576" s="41"/>
      <c r="G576" s="41"/>
      <c r="H576" s="41"/>
      <c r="I576" s="41"/>
    </row>
    <row r="577" spans="2:9" hidden="1" x14ac:dyDescent="0.25">
      <c r="B577" s="41"/>
      <c r="C577" s="41"/>
      <c r="D577" s="41"/>
      <c r="E577" s="41"/>
      <c r="F577" s="41"/>
      <c r="G577" s="41"/>
      <c r="H577" s="41"/>
      <c r="I577" s="41"/>
    </row>
    <row r="578" spans="2:9" hidden="1" x14ac:dyDescent="0.25">
      <c r="B578" s="41"/>
      <c r="C578" s="41"/>
      <c r="D578" s="41"/>
      <c r="E578" s="41"/>
      <c r="F578" s="41"/>
      <c r="G578" s="41"/>
      <c r="H578" s="41"/>
      <c r="I578" s="41"/>
    </row>
    <row r="579" spans="2:9" hidden="1" x14ac:dyDescent="0.25">
      <c r="B579" s="41"/>
      <c r="C579" s="41"/>
      <c r="D579" s="41"/>
      <c r="E579" s="41"/>
      <c r="F579" s="41"/>
      <c r="G579" s="41"/>
      <c r="H579" s="41"/>
      <c r="I579" s="41"/>
    </row>
    <row r="580" spans="2:9" hidden="1" x14ac:dyDescent="0.25">
      <c r="B580" s="41"/>
      <c r="C580" s="41"/>
      <c r="D580" s="41"/>
      <c r="E580" s="41"/>
      <c r="F580" s="41"/>
      <c r="G580" s="41"/>
      <c r="H580" s="41"/>
      <c r="I580" s="41"/>
    </row>
    <row r="581" spans="2:9" hidden="1" x14ac:dyDescent="0.25">
      <c r="B581" s="41"/>
      <c r="C581" s="41"/>
      <c r="D581" s="41"/>
      <c r="E581" s="41"/>
      <c r="F581" s="41"/>
      <c r="G581" s="41"/>
      <c r="H581" s="41"/>
      <c r="I581" s="41"/>
    </row>
    <row r="582" spans="2:9" hidden="1" x14ac:dyDescent="0.25">
      <c r="B582" s="41"/>
      <c r="C582" s="41"/>
      <c r="D582" s="41"/>
      <c r="E582" s="41"/>
      <c r="F582" s="41"/>
      <c r="G582" s="41"/>
      <c r="H582" s="41"/>
      <c r="I582" s="41"/>
    </row>
    <row r="583" spans="2:9" hidden="1" x14ac:dyDescent="0.25">
      <c r="B583" s="41"/>
      <c r="C583" s="41"/>
      <c r="D583" s="41"/>
      <c r="E583" s="41"/>
      <c r="F583" s="41"/>
      <c r="G583" s="41"/>
      <c r="H583" s="41"/>
      <c r="I583" s="41"/>
    </row>
    <row r="584" spans="2:9" hidden="1" x14ac:dyDescent="0.25">
      <c r="B584" s="41"/>
      <c r="C584" s="41"/>
      <c r="D584" s="41"/>
      <c r="E584" s="41"/>
      <c r="F584" s="41"/>
      <c r="G584" s="41"/>
      <c r="H584" s="41"/>
      <c r="I584" s="41"/>
    </row>
    <row r="585" spans="2:9" hidden="1" x14ac:dyDescent="0.25">
      <c r="B585" s="41"/>
      <c r="C585" s="41"/>
      <c r="D585" s="41"/>
      <c r="E585" s="41"/>
      <c r="F585" s="41"/>
      <c r="G585" s="41"/>
      <c r="H585" s="41"/>
      <c r="I585" s="41"/>
    </row>
    <row r="586" spans="2:9" hidden="1" x14ac:dyDescent="0.25">
      <c r="B586" s="41"/>
      <c r="C586" s="41"/>
      <c r="D586" s="41"/>
      <c r="E586" s="41"/>
      <c r="F586" s="41"/>
      <c r="G586" s="41"/>
      <c r="H586" s="41"/>
      <c r="I586" s="41"/>
    </row>
    <row r="587" spans="2:9" hidden="1" x14ac:dyDescent="0.25">
      <c r="B587" s="41"/>
      <c r="C587" s="41"/>
      <c r="D587" s="41"/>
      <c r="E587" s="41"/>
      <c r="F587" s="41"/>
      <c r="G587" s="41"/>
      <c r="H587" s="41"/>
      <c r="I587" s="41"/>
    </row>
    <row r="588" spans="2:9" hidden="1" x14ac:dyDescent="0.25">
      <c r="B588" s="41"/>
      <c r="C588" s="41"/>
      <c r="D588" s="41"/>
      <c r="E588" s="41"/>
      <c r="F588" s="41"/>
      <c r="G588" s="41"/>
      <c r="H588" s="41"/>
      <c r="I588" s="41"/>
    </row>
    <row r="589" spans="2:9" hidden="1" x14ac:dyDescent="0.25">
      <c r="B589" s="41"/>
      <c r="C589" s="41"/>
      <c r="D589" s="41"/>
      <c r="E589" s="41"/>
      <c r="F589" s="41"/>
      <c r="G589" s="41"/>
      <c r="H589" s="41"/>
      <c r="I589" s="41"/>
    </row>
    <row r="590" spans="2:9" hidden="1" x14ac:dyDescent="0.25">
      <c r="B590" s="41"/>
      <c r="C590" s="41"/>
      <c r="D590" s="41"/>
      <c r="E590" s="41"/>
      <c r="F590" s="41"/>
      <c r="G590" s="41"/>
      <c r="H590" s="41"/>
      <c r="I590" s="41"/>
    </row>
    <row r="591" spans="2:9" hidden="1" x14ac:dyDescent="0.25">
      <c r="B591" s="41"/>
      <c r="C591" s="41"/>
      <c r="D591" s="41"/>
      <c r="E591" s="41"/>
      <c r="F591" s="41"/>
      <c r="G591" s="41"/>
      <c r="H591" s="41"/>
      <c r="I591" s="41"/>
    </row>
    <row r="592" spans="2:9" hidden="1" x14ac:dyDescent="0.25">
      <c r="B592" s="41"/>
      <c r="C592" s="41"/>
      <c r="D592" s="41"/>
      <c r="E592" s="41"/>
      <c r="F592" s="41"/>
      <c r="G592" s="41"/>
      <c r="H592" s="41"/>
      <c r="I592" s="41"/>
    </row>
    <row r="593" spans="2:9" hidden="1" x14ac:dyDescent="0.25">
      <c r="B593" s="41"/>
      <c r="C593" s="41"/>
      <c r="D593" s="41"/>
      <c r="E593" s="41"/>
      <c r="F593" s="41"/>
      <c r="G593" s="41"/>
      <c r="H593" s="41"/>
      <c r="I593" s="41"/>
    </row>
    <row r="594" spans="2:9" hidden="1" x14ac:dyDescent="0.25">
      <c r="B594" s="41"/>
      <c r="C594" s="41"/>
      <c r="D594" s="41"/>
      <c r="E594" s="41"/>
      <c r="F594" s="41"/>
      <c r="G594" s="41"/>
      <c r="H594" s="41"/>
      <c r="I594" s="41"/>
    </row>
    <row r="595" spans="2:9" hidden="1" x14ac:dyDescent="0.25">
      <c r="B595" s="41"/>
      <c r="C595" s="41"/>
      <c r="D595" s="41"/>
      <c r="E595" s="41"/>
      <c r="F595" s="41"/>
      <c r="G595" s="41"/>
      <c r="H595" s="41"/>
      <c r="I595" s="41"/>
    </row>
    <row r="596" spans="2:9" hidden="1" x14ac:dyDescent="0.25">
      <c r="B596" s="41"/>
      <c r="C596" s="41"/>
      <c r="D596" s="41"/>
      <c r="E596" s="41"/>
      <c r="F596" s="41"/>
      <c r="G596" s="41"/>
      <c r="H596" s="41"/>
      <c r="I596" s="41"/>
    </row>
    <row r="597" spans="2:9" hidden="1" x14ac:dyDescent="0.25">
      <c r="B597" s="41"/>
      <c r="C597" s="41"/>
      <c r="D597" s="41"/>
      <c r="E597" s="41"/>
      <c r="F597" s="41"/>
      <c r="G597" s="41"/>
      <c r="H597" s="41"/>
      <c r="I597" s="41"/>
    </row>
    <row r="598" spans="2:9" hidden="1" x14ac:dyDescent="0.25">
      <c r="B598" s="41"/>
      <c r="C598" s="41"/>
      <c r="D598" s="41"/>
      <c r="E598" s="41"/>
      <c r="F598" s="41"/>
      <c r="G598" s="41"/>
      <c r="H598" s="41"/>
      <c r="I598" s="41"/>
    </row>
    <row r="599" spans="2:9" hidden="1" x14ac:dyDescent="0.25">
      <c r="B599" s="41"/>
      <c r="C599" s="41"/>
      <c r="D599" s="41"/>
      <c r="E599" s="41"/>
      <c r="F599" s="41"/>
      <c r="G599" s="41"/>
      <c r="H599" s="41"/>
      <c r="I599" s="41"/>
    </row>
    <row r="600" spans="2:9" hidden="1" x14ac:dyDescent="0.25">
      <c r="B600" s="41"/>
      <c r="C600" s="41"/>
      <c r="D600" s="41"/>
      <c r="E600" s="41"/>
      <c r="F600" s="41"/>
      <c r="G600" s="41"/>
      <c r="H600" s="41"/>
      <c r="I600" s="41"/>
    </row>
    <row r="601" spans="2:9" hidden="1" x14ac:dyDescent="0.25">
      <c r="B601" s="41"/>
      <c r="C601" s="41"/>
      <c r="D601" s="41"/>
      <c r="E601" s="41"/>
      <c r="F601" s="41"/>
      <c r="G601" s="41"/>
      <c r="H601" s="41"/>
      <c r="I601" s="41"/>
    </row>
    <row r="602" spans="2:9" hidden="1" x14ac:dyDescent="0.25">
      <c r="B602" s="41"/>
      <c r="C602" s="41"/>
      <c r="D602" s="41"/>
      <c r="E602" s="41"/>
      <c r="F602" s="41"/>
      <c r="G602" s="41"/>
      <c r="H602" s="41"/>
      <c r="I602" s="41"/>
    </row>
    <row r="603" spans="2:9" hidden="1" x14ac:dyDescent="0.25">
      <c r="B603" s="41"/>
      <c r="C603" s="41"/>
      <c r="D603" s="41"/>
      <c r="E603" s="41"/>
      <c r="F603" s="41"/>
      <c r="G603" s="41"/>
      <c r="H603" s="41"/>
      <c r="I603" s="41"/>
    </row>
    <row r="604" spans="2:9" hidden="1" x14ac:dyDescent="0.25">
      <c r="B604" s="41"/>
      <c r="C604" s="41"/>
      <c r="D604" s="41"/>
      <c r="E604" s="41"/>
      <c r="F604" s="41"/>
      <c r="G604" s="41"/>
      <c r="H604" s="41"/>
      <c r="I604" s="41"/>
    </row>
    <row r="605" spans="2:9" hidden="1" x14ac:dyDescent="0.25">
      <c r="B605" s="41"/>
      <c r="C605" s="41"/>
      <c r="D605" s="41"/>
      <c r="E605" s="41"/>
      <c r="F605" s="41"/>
      <c r="G605" s="41"/>
      <c r="H605" s="41"/>
      <c r="I605" s="41"/>
    </row>
    <row r="606" spans="2:9" hidden="1" x14ac:dyDescent="0.25">
      <c r="B606" s="41"/>
      <c r="C606" s="41"/>
      <c r="D606" s="41"/>
      <c r="E606" s="41"/>
      <c r="F606" s="41"/>
      <c r="G606" s="41"/>
      <c r="H606" s="41"/>
      <c r="I606" s="41"/>
    </row>
    <row r="607" spans="2:9" hidden="1" x14ac:dyDescent="0.25">
      <c r="B607" s="41"/>
      <c r="C607" s="41"/>
      <c r="D607" s="41"/>
      <c r="E607" s="41"/>
      <c r="F607" s="41"/>
      <c r="G607" s="41"/>
      <c r="H607" s="41"/>
      <c r="I607" s="41"/>
    </row>
    <row r="608" spans="2:9" hidden="1" x14ac:dyDescent="0.25">
      <c r="B608" s="41"/>
      <c r="C608" s="41"/>
      <c r="D608" s="41"/>
      <c r="E608" s="41"/>
      <c r="F608" s="41"/>
      <c r="G608" s="41"/>
      <c r="H608" s="41"/>
      <c r="I608" s="41"/>
    </row>
    <row r="609" spans="2:9" hidden="1" x14ac:dyDescent="0.25">
      <c r="B609" s="41"/>
      <c r="C609" s="41"/>
      <c r="D609" s="41"/>
      <c r="E609" s="41"/>
      <c r="F609" s="41"/>
      <c r="G609" s="41"/>
      <c r="H609" s="41"/>
      <c r="I609" s="41"/>
    </row>
    <row r="610" spans="2:9" hidden="1" x14ac:dyDescent="0.25">
      <c r="B610" s="41"/>
      <c r="C610" s="41"/>
      <c r="D610" s="41"/>
      <c r="E610" s="41"/>
      <c r="F610" s="41"/>
      <c r="G610" s="41"/>
      <c r="H610" s="41"/>
      <c r="I610" s="41"/>
    </row>
    <row r="611" spans="2:9" hidden="1" x14ac:dyDescent="0.25">
      <c r="B611" s="41"/>
      <c r="C611" s="41"/>
      <c r="D611" s="41"/>
      <c r="E611" s="41"/>
      <c r="F611" s="41"/>
      <c r="G611" s="41"/>
      <c r="H611" s="41"/>
      <c r="I611" s="41"/>
    </row>
    <row r="612" spans="2:9" hidden="1" x14ac:dyDescent="0.25">
      <c r="B612" s="41"/>
      <c r="C612" s="41"/>
      <c r="D612" s="41"/>
      <c r="E612" s="41"/>
      <c r="F612" s="41"/>
      <c r="G612" s="41"/>
      <c r="H612" s="41"/>
      <c r="I612" s="41"/>
    </row>
    <row r="613" spans="2:9" hidden="1" x14ac:dyDescent="0.25">
      <c r="B613" s="41"/>
      <c r="C613" s="41"/>
      <c r="D613" s="41"/>
      <c r="E613" s="41"/>
      <c r="F613" s="41"/>
      <c r="G613" s="41"/>
      <c r="H613" s="41"/>
      <c r="I613" s="41"/>
    </row>
    <row r="614" spans="2:9" hidden="1" x14ac:dyDescent="0.25">
      <c r="B614" s="41"/>
      <c r="C614" s="41"/>
      <c r="D614" s="41"/>
      <c r="E614" s="41"/>
      <c r="F614" s="41"/>
      <c r="G614" s="41"/>
      <c r="H614" s="41"/>
      <c r="I614" s="41"/>
    </row>
    <row r="615" spans="2:9" hidden="1" x14ac:dyDescent="0.25">
      <c r="B615" s="41"/>
      <c r="C615" s="41"/>
      <c r="D615" s="41"/>
      <c r="E615" s="41"/>
      <c r="F615" s="41"/>
      <c r="G615" s="41"/>
      <c r="H615" s="41"/>
      <c r="I615" s="41"/>
    </row>
    <row r="616" spans="2:9" hidden="1" x14ac:dyDescent="0.25">
      <c r="B616" s="41"/>
      <c r="C616" s="41"/>
      <c r="D616" s="41"/>
      <c r="E616" s="41"/>
      <c r="F616" s="41"/>
      <c r="G616" s="41"/>
      <c r="H616" s="41"/>
      <c r="I616" s="41"/>
    </row>
    <row r="617" spans="2:9" hidden="1" x14ac:dyDescent="0.25">
      <c r="B617" s="41"/>
      <c r="C617" s="41"/>
      <c r="D617" s="41"/>
      <c r="E617" s="41"/>
      <c r="F617" s="41"/>
      <c r="G617" s="41"/>
      <c r="H617" s="41"/>
      <c r="I617" s="41"/>
    </row>
    <row r="618" spans="2:9" hidden="1" x14ac:dyDescent="0.25">
      <c r="B618" s="41"/>
      <c r="C618" s="41"/>
      <c r="D618" s="41"/>
      <c r="E618" s="41"/>
      <c r="F618" s="41"/>
      <c r="G618" s="41"/>
      <c r="H618" s="41"/>
      <c r="I618" s="41"/>
    </row>
    <row r="619" spans="2:9" hidden="1" x14ac:dyDescent="0.25">
      <c r="B619" s="41"/>
      <c r="C619" s="41"/>
      <c r="D619" s="41"/>
      <c r="E619" s="41"/>
      <c r="F619" s="41"/>
      <c r="G619" s="41"/>
      <c r="H619" s="41"/>
      <c r="I619" s="41"/>
    </row>
    <row r="620" spans="2:9" hidden="1" x14ac:dyDescent="0.25">
      <c r="B620" s="41"/>
      <c r="C620" s="41"/>
      <c r="D620" s="41"/>
      <c r="E620" s="41"/>
      <c r="F620" s="41"/>
      <c r="G620" s="41"/>
      <c r="H620" s="41"/>
      <c r="I620" s="41"/>
    </row>
    <row r="621" spans="2:9" hidden="1" x14ac:dyDescent="0.25">
      <c r="B621" s="41"/>
      <c r="C621" s="41"/>
      <c r="D621" s="41"/>
      <c r="E621" s="41"/>
      <c r="F621" s="41"/>
      <c r="G621" s="41"/>
      <c r="H621" s="41"/>
      <c r="I621" s="41"/>
    </row>
    <row r="622" spans="2:9" hidden="1" x14ac:dyDescent="0.25">
      <c r="B622" s="41"/>
      <c r="C622" s="41"/>
      <c r="D622" s="41"/>
      <c r="E622" s="41"/>
      <c r="F622" s="41"/>
      <c r="G622" s="41"/>
      <c r="H622" s="41"/>
      <c r="I622" s="41"/>
    </row>
    <row r="623" spans="2:9" hidden="1" x14ac:dyDescent="0.25">
      <c r="B623" s="41"/>
      <c r="C623" s="41"/>
      <c r="D623" s="41"/>
      <c r="E623" s="41"/>
      <c r="F623" s="41"/>
      <c r="G623" s="41"/>
      <c r="H623" s="41"/>
      <c r="I623" s="41"/>
    </row>
    <row r="624" spans="2:9" hidden="1" x14ac:dyDescent="0.25">
      <c r="B624" s="41"/>
      <c r="C624" s="41"/>
      <c r="D624" s="41"/>
      <c r="E624" s="41"/>
      <c r="F624" s="41"/>
      <c r="G624" s="41"/>
      <c r="H624" s="41"/>
      <c r="I624" s="41"/>
    </row>
    <row r="625" spans="2:9" hidden="1" x14ac:dyDescent="0.25">
      <c r="B625" s="41"/>
      <c r="C625" s="41"/>
      <c r="D625" s="41"/>
      <c r="E625" s="41"/>
      <c r="F625" s="41"/>
      <c r="G625" s="41"/>
      <c r="H625" s="41"/>
      <c r="I625" s="41"/>
    </row>
    <row r="626" spans="2:9" hidden="1" x14ac:dyDescent="0.25">
      <c r="B626" s="41"/>
      <c r="C626" s="41"/>
      <c r="D626" s="41"/>
      <c r="E626" s="41"/>
      <c r="F626" s="41"/>
      <c r="G626" s="41"/>
      <c r="H626" s="41"/>
      <c r="I626" s="41"/>
    </row>
    <row r="627" spans="2:9" hidden="1" x14ac:dyDescent="0.25">
      <c r="B627" s="41"/>
      <c r="C627" s="41"/>
      <c r="D627" s="41"/>
      <c r="E627" s="41"/>
      <c r="F627" s="41"/>
      <c r="G627" s="41"/>
      <c r="H627" s="41"/>
      <c r="I627" s="41"/>
    </row>
    <row r="628" spans="2:9" hidden="1" x14ac:dyDescent="0.25">
      <c r="B628" s="41"/>
      <c r="C628" s="41"/>
      <c r="D628" s="41"/>
      <c r="E628" s="41"/>
      <c r="F628" s="41"/>
      <c r="G628" s="41"/>
      <c r="H628" s="41"/>
      <c r="I628" s="41"/>
    </row>
    <row r="629" spans="2:9" hidden="1" x14ac:dyDescent="0.25">
      <c r="B629" s="41"/>
      <c r="C629" s="41"/>
      <c r="D629" s="41"/>
      <c r="E629" s="41"/>
      <c r="F629" s="41"/>
      <c r="G629" s="41"/>
      <c r="H629" s="41"/>
      <c r="I629" s="41"/>
    </row>
    <row r="630" spans="2:9" hidden="1" x14ac:dyDescent="0.25">
      <c r="B630" s="41"/>
      <c r="C630" s="41"/>
      <c r="D630" s="41"/>
      <c r="E630" s="41"/>
      <c r="F630" s="41"/>
      <c r="G630" s="41"/>
      <c r="H630" s="41"/>
      <c r="I630" s="41"/>
    </row>
    <row r="631" spans="2:9" hidden="1" x14ac:dyDescent="0.25">
      <c r="B631" s="41"/>
      <c r="C631" s="41"/>
      <c r="D631" s="41"/>
      <c r="E631" s="41"/>
      <c r="F631" s="41"/>
      <c r="G631" s="41"/>
      <c r="H631" s="41"/>
      <c r="I631" s="41"/>
    </row>
    <row r="632" spans="2:9" hidden="1" x14ac:dyDescent="0.25">
      <c r="B632" s="41"/>
      <c r="C632" s="41"/>
      <c r="D632" s="41"/>
      <c r="E632" s="41"/>
      <c r="F632" s="41"/>
      <c r="G632" s="41"/>
      <c r="H632" s="41"/>
      <c r="I632" s="41"/>
    </row>
    <row r="633" spans="2:9" hidden="1" x14ac:dyDescent="0.25">
      <c r="B633" s="41"/>
      <c r="C633" s="41"/>
      <c r="D633" s="41"/>
      <c r="E633" s="41"/>
      <c r="F633" s="41"/>
      <c r="G633" s="41"/>
      <c r="H633" s="41"/>
      <c r="I633" s="41"/>
    </row>
    <row r="634" spans="2:9" hidden="1" x14ac:dyDescent="0.25">
      <c r="B634" s="41"/>
      <c r="C634" s="41"/>
      <c r="D634" s="41"/>
      <c r="E634" s="41"/>
      <c r="F634" s="41"/>
      <c r="G634" s="41"/>
      <c r="H634" s="41"/>
      <c r="I634" s="41"/>
    </row>
    <row r="635" spans="2:9" hidden="1" x14ac:dyDescent="0.25">
      <c r="B635" s="41"/>
      <c r="C635" s="41"/>
      <c r="D635" s="41"/>
      <c r="E635" s="41"/>
      <c r="F635" s="41"/>
      <c r="G635" s="41"/>
      <c r="H635" s="41"/>
      <c r="I635" s="41"/>
    </row>
    <row r="636" spans="2:9" hidden="1" x14ac:dyDescent="0.25">
      <c r="B636" s="41"/>
      <c r="C636" s="41"/>
      <c r="D636" s="41"/>
      <c r="E636" s="41"/>
      <c r="F636" s="41"/>
      <c r="G636" s="41"/>
      <c r="H636" s="41"/>
      <c r="I636" s="41"/>
    </row>
    <row r="637" spans="2:9" hidden="1" x14ac:dyDescent="0.25">
      <c r="B637" s="41"/>
      <c r="C637" s="41"/>
      <c r="D637" s="41"/>
      <c r="E637" s="41"/>
      <c r="F637" s="41"/>
      <c r="G637" s="41"/>
      <c r="H637" s="41"/>
      <c r="I637" s="41"/>
    </row>
    <row r="638" spans="2:9" hidden="1" x14ac:dyDescent="0.25">
      <c r="B638" s="41"/>
      <c r="C638" s="41"/>
      <c r="D638" s="41"/>
      <c r="E638" s="41"/>
      <c r="F638" s="41"/>
      <c r="G638" s="41"/>
      <c r="H638" s="41"/>
      <c r="I638" s="41"/>
    </row>
    <row r="639" spans="2:9" hidden="1" x14ac:dyDescent="0.25">
      <c r="B639" s="41"/>
      <c r="C639" s="41"/>
      <c r="D639" s="41"/>
      <c r="E639" s="41"/>
      <c r="F639" s="41"/>
      <c r="G639" s="41"/>
      <c r="H639" s="41"/>
      <c r="I639" s="41"/>
    </row>
    <row r="640" spans="2:9" hidden="1" x14ac:dyDescent="0.25">
      <c r="B640" s="41"/>
      <c r="C640" s="41"/>
      <c r="D640" s="41"/>
      <c r="E640" s="41"/>
      <c r="F640" s="41"/>
      <c r="G640" s="41"/>
      <c r="H640" s="41"/>
      <c r="I640" s="41"/>
    </row>
    <row r="641" spans="2:9" hidden="1" x14ac:dyDescent="0.25">
      <c r="B641" s="41"/>
      <c r="C641" s="41"/>
      <c r="D641" s="41"/>
      <c r="E641" s="41"/>
      <c r="F641" s="41"/>
      <c r="G641" s="41"/>
      <c r="H641" s="41"/>
      <c r="I641" s="41"/>
    </row>
    <row r="642" spans="2:9" hidden="1" x14ac:dyDescent="0.25">
      <c r="B642" s="41"/>
      <c r="C642" s="41"/>
      <c r="D642" s="41"/>
      <c r="E642" s="41"/>
      <c r="F642" s="41"/>
      <c r="G642" s="41"/>
      <c r="H642" s="41"/>
      <c r="I642" s="41"/>
    </row>
    <row r="643" spans="2:9" hidden="1" x14ac:dyDescent="0.25">
      <c r="B643" s="41"/>
      <c r="C643" s="41"/>
      <c r="D643" s="41"/>
      <c r="E643" s="41"/>
      <c r="F643" s="41"/>
      <c r="G643" s="41"/>
      <c r="H643" s="41"/>
      <c r="I643" s="41"/>
    </row>
    <row r="644" spans="2:9" hidden="1" x14ac:dyDescent="0.25">
      <c r="B644" s="41"/>
      <c r="C644" s="41"/>
      <c r="D644" s="41"/>
      <c r="E644" s="41"/>
      <c r="F644" s="41"/>
      <c r="G644" s="41"/>
      <c r="H644" s="41"/>
      <c r="I644" s="41"/>
    </row>
    <row r="645" spans="2:9" hidden="1" x14ac:dyDescent="0.25">
      <c r="B645" s="41"/>
      <c r="C645" s="41"/>
      <c r="D645" s="41"/>
      <c r="E645" s="41"/>
      <c r="F645" s="41"/>
      <c r="G645" s="41"/>
      <c r="H645" s="41"/>
      <c r="I645" s="41"/>
    </row>
    <row r="646" spans="2:9" hidden="1" x14ac:dyDescent="0.25">
      <c r="B646" s="41"/>
      <c r="C646" s="41"/>
      <c r="D646" s="41"/>
      <c r="E646" s="41"/>
      <c r="F646" s="41"/>
      <c r="G646" s="41"/>
      <c r="H646" s="41"/>
      <c r="I646" s="41"/>
    </row>
    <row r="647" spans="2:9" hidden="1" x14ac:dyDescent="0.25">
      <c r="B647" s="41"/>
      <c r="C647" s="41"/>
      <c r="D647" s="41"/>
      <c r="E647" s="41"/>
      <c r="F647" s="41"/>
      <c r="G647" s="41"/>
      <c r="H647" s="41"/>
      <c r="I647" s="41"/>
    </row>
    <row r="648" spans="2:9" hidden="1" x14ac:dyDescent="0.25">
      <c r="B648" s="41"/>
      <c r="C648" s="41"/>
      <c r="D648" s="41"/>
      <c r="E648" s="41"/>
      <c r="F648" s="41"/>
      <c r="G648" s="41"/>
      <c r="H648" s="41"/>
      <c r="I648" s="41"/>
    </row>
    <row r="649" spans="2:9" hidden="1" x14ac:dyDescent="0.25">
      <c r="B649" s="41"/>
      <c r="C649" s="41"/>
      <c r="D649" s="41"/>
      <c r="E649" s="41"/>
      <c r="F649" s="41"/>
      <c r="G649" s="41"/>
      <c r="H649" s="41"/>
      <c r="I649" s="41"/>
    </row>
    <row r="650" spans="2:9" hidden="1" x14ac:dyDescent="0.25">
      <c r="B650" s="41"/>
      <c r="C650" s="41"/>
      <c r="D650" s="41"/>
      <c r="E650" s="41"/>
      <c r="F650" s="41"/>
      <c r="G650" s="41"/>
      <c r="H650" s="41"/>
      <c r="I650" s="41"/>
    </row>
    <row r="651" spans="2:9" hidden="1" x14ac:dyDescent="0.25">
      <c r="B651" s="41"/>
      <c r="C651" s="41"/>
      <c r="D651" s="41"/>
      <c r="E651" s="41"/>
      <c r="F651" s="41"/>
      <c r="G651" s="41"/>
      <c r="H651" s="41"/>
      <c r="I651" s="41"/>
    </row>
    <row r="652" spans="2:9" hidden="1" x14ac:dyDescent="0.25">
      <c r="B652" s="41"/>
      <c r="C652" s="41"/>
      <c r="D652" s="41"/>
      <c r="E652" s="41"/>
      <c r="F652" s="41"/>
      <c r="G652" s="41"/>
      <c r="H652" s="41"/>
      <c r="I652" s="41"/>
    </row>
    <row r="653" spans="2:9" hidden="1" x14ac:dyDescent="0.25">
      <c r="B653" s="41"/>
      <c r="C653" s="41"/>
      <c r="D653" s="41"/>
      <c r="E653" s="41"/>
      <c r="F653" s="41"/>
      <c r="G653" s="41"/>
      <c r="H653" s="41"/>
      <c r="I653" s="41"/>
    </row>
    <row r="654" spans="2:9" hidden="1" x14ac:dyDescent="0.25">
      <c r="B654" s="41"/>
      <c r="C654" s="41"/>
      <c r="D654" s="41"/>
      <c r="E654" s="41"/>
      <c r="F654" s="41"/>
      <c r="G654" s="41"/>
      <c r="H654" s="41"/>
      <c r="I654" s="41"/>
    </row>
    <row r="655" spans="2:9" hidden="1" x14ac:dyDescent="0.25">
      <c r="B655" s="41"/>
      <c r="C655" s="41"/>
      <c r="D655" s="41"/>
      <c r="E655" s="41"/>
      <c r="F655" s="41"/>
      <c r="G655" s="41"/>
      <c r="H655" s="41"/>
      <c r="I655" s="41"/>
    </row>
    <row r="656" spans="2:9" hidden="1" x14ac:dyDescent="0.25">
      <c r="B656" s="41"/>
      <c r="C656" s="41"/>
      <c r="D656" s="41"/>
      <c r="E656" s="41"/>
      <c r="F656" s="41"/>
      <c r="G656" s="41"/>
      <c r="H656" s="41"/>
      <c r="I656" s="41"/>
    </row>
    <row r="657" spans="2:9" hidden="1" x14ac:dyDescent="0.25">
      <c r="B657" s="41"/>
      <c r="C657" s="41"/>
      <c r="D657" s="41"/>
      <c r="E657" s="41"/>
      <c r="F657" s="41"/>
      <c r="G657" s="41"/>
      <c r="H657" s="41"/>
      <c r="I657" s="41"/>
    </row>
    <row r="658" spans="2:9" hidden="1" x14ac:dyDescent="0.25">
      <c r="B658" s="41"/>
      <c r="C658" s="41"/>
      <c r="D658" s="41"/>
      <c r="E658" s="41"/>
      <c r="F658" s="41"/>
      <c r="G658" s="41"/>
      <c r="H658" s="41"/>
      <c r="I658" s="41"/>
    </row>
    <row r="659" spans="2:9" hidden="1" x14ac:dyDescent="0.25">
      <c r="B659" s="41"/>
      <c r="C659" s="41"/>
      <c r="D659" s="41"/>
      <c r="E659" s="41"/>
      <c r="F659" s="41"/>
      <c r="G659" s="41"/>
      <c r="H659" s="41"/>
      <c r="I659" s="41"/>
    </row>
    <row r="660" spans="2:9" hidden="1" x14ac:dyDescent="0.25">
      <c r="B660" s="41"/>
      <c r="C660" s="41"/>
      <c r="D660" s="41"/>
      <c r="E660" s="41"/>
      <c r="F660" s="41"/>
      <c r="G660" s="41"/>
      <c r="H660" s="41"/>
      <c r="I660" s="41"/>
    </row>
    <row r="661" spans="2:9" hidden="1" x14ac:dyDescent="0.25">
      <c r="B661" s="41"/>
      <c r="C661" s="41"/>
      <c r="D661" s="41"/>
      <c r="E661" s="41"/>
      <c r="F661" s="41"/>
      <c r="G661" s="41"/>
      <c r="H661" s="41"/>
      <c r="I661" s="41"/>
    </row>
    <row r="662" spans="2:9" hidden="1" x14ac:dyDescent="0.25">
      <c r="B662" s="41"/>
      <c r="C662" s="41"/>
      <c r="D662" s="41"/>
      <c r="E662" s="41"/>
      <c r="F662" s="41"/>
      <c r="G662" s="41"/>
      <c r="H662" s="41"/>
      <c r="I662" s="41"/>
    </row>
    <row r="663" spans="2:9" hidden="1" x14ac:dyDescent="0.25">
      <c r="B663" s="41"/>
      <c r="C663" s="41"/>
      <c r="D663" s="41"/>
      <c r="E663" s="41"/>
      <c r="F663" s="41"/>
      <c r="G663" s="41"/>
      <c r="H663" s="41"/>
      <c r="I663" s="41"/>
    </row>
    <row r="664" spans="2:9" hidden="1" x14ac:dyDescent="0.25">
      <c r="B664" s="41"/>
      <c r="C664" s="41"/>
      <c r="D664" s="41"/>
      <c r="E664" s="41"/>
      <c r="F664" s="41"/>
      <c r="G664" s="41"/>
      <c r="H664" s="41"/>
      <c r="I664" s="41"/>
    </row>
    <row r="665" spans="2:9" hidden="1" x14ac:dyDescent="0.25">
      <c r="B665" s="41"/>
      <c r="C665" s="41"/>
      <c r="D665" s="41"/>
      <c r="E665" s="41"/>
      <c r="F665" s="41"/>
      <c r="G665" s="41"/>
      <c r="H665" s="41"/>
      <c r="I665" s="41"/>
    </row>
    <row r="666" spans="2:9" hidden="1" x14ac:dyDescent="0.25">
      <c r="B666" s="41"/>
      <c r="C666" s="41"/>
      <c r="D666" s="41"/>
      <c r="E666" s="41"/>
      <c r="F666" s="41"/>
      <c r="G666" s="41"/>
      <c r="H666" s="41"/>
      <c r="I666" s="41"/>
    </row>
    <row r="667" spans="2:9" hidden="1" x14ac:dyDescent="0.25">
      <c r="B667" s="41"/>
      <c r="C667" s="41"/>
      <c r="D667" s="41"/>
      <c r="E667" s="41"/>
      <c r="F667" s="41"/>
      <c r="G667" s="41"/>
      <c r="H667" s="41"/>
      <c r="I667" s="41"/>
    </row>
    <row r="668" spans="2:9" hidden="1" x14ac:dyDescent="0.25">
      <c r="B668" s="41"/>
      <c r="C668" s="41"/>
      <c r="D668" s="41"/>
      <c r="E668" s="41"/>
      <c r="F668" s="41"/>
      <c r="G668" s="41"/>
      <c r="H668" s="41"/>
      <c r="I668" s="41"/>
    </row>
    <row r="669" spans="2:9" hidden="1" x14ac:dyDescent="0.25">
      <c r="B669" s="41"/>
      <c r="C669" s="41"/>
      <c r="D669" s="41"/>
      <c r="E669" s="41"/>
      <c r="F669" s="41"/>
      <c r="G669" s="41"/>
      <c r="H669" s="41"/>
      <c r="I669" s="41"/>
    </row>
    <row r="670" spans="2:9" hidden="1" x14ac:dyDescent="0.25">
      <c r="B670" s="41"/>
      <c r="C670" s="41"/>
      <c r="D670" s="41"/>
      <c r="E670" s="41"/>
      <c r="F670" s="41"/>
      <c r="G670" s="41"/>
      <c r="H670" s="41"/>
      <c r="I670" s="41"/>
    </row>
    <row r="671" spans="2:9" hidden="1" x14ac:dyDescent="0.25">
      <c r="B671" s="41"/>
      <c r="C671" s="41"/>
      <c r="D671" s="41"/>
      <c r="E671" s="41"/>
      <c r="F671" s="41"/>
      <c r="G671" s="41"/>
      <c r="H671" s="41"/>
      <c r="I671" s="41"/>
    </row>
    <row r="672" spans="2:9" hidden="1" x14ac:dyDescent="0.25">
      <c r="B672" s="41"/>
      <c r="C672" s="41"/>
      <c r="D672" s="41"/>
      <c r="E672" s="41"/>
      <c r="F672" s="41"/>
      <c r="G672" s="41"/>
      <c r="H672" s="41"/>
      <c r="I672" s="41"/>
    </row>
    <row r="673" spans="2:9" hidden="1" x14ac:dyDescent="0.25">
      <c r="B673" s="41"/>
      <c r="C673" s="41"/>
      <c r="D673" s="41"/>
      <c r="E673" s="41"/>
      <c r="F673" s="41"/>
      <c r="G673" s="41"/>
      <c r="H673" s="41"/>
      <c r="I673" s="41"/>
    </row>
    <row r="674" spans="2:9" hidden="1" x14ac:dyDescent="0.25">
      <c r="B674" s="41"/>
      <c r="C674" s="41"/>
      <c r="D674" s="41"/>
      <c r="E674" s="41"/>
      <c r="F674" s="41"/>
      <c r="G674" s="41"/>
      <c r="H674" s="41"/>
      <c r="I674" s="41"/>
    </row>
    <row r="675" spans="2:9" hidden="1" x14ac:dyDescent="0.25">
      <c r="B675" s="41"/>
      <c r="C675" s="41"/>
      <c r="D675" s="41"/>
      <c r="E675" s="41"/>
      <c r="F675" s="41"/>
      <c r="G675" s="41"/>
      <c r="H675" s="41"/>
      <c r="I675" s="41"/>
    </row>
    <row r="676" spans="2:9" hidden="1" x14ac:dyDescent="0.25">
      <c r="B676" s="41"/>
      <c r="C676" s="41"/>
      <c r="D676" s="41"/>
      <c r="E676" s="41"/>
      <c r="F676" s="41"/>
      <c r="G676" s="41"/>
      <c r="H676" s="41"/>
      <c r="I676" s="41"/>
    </row>
    <row r="677" spans="2:9" hidden="1" x14ac:dyDescent="0.25">
      <c r="B677" s="41"/>
      <c r="C677" s="41"/>
      <c r="D677" s="41"/>
      <c r="E677" s="41"/>
      <c r="F677" s="41"/>
      <c r="G677" s="41"/>
      <c r="H677" s="41"/>
      <c r="I677" s="41"/>
    </row>
    <row r="678" spans="2:9" hidden="1" x14ac:dyDescent="0.25">
      <c r="B678" s="41"/>
      <c r="C678" s="41"/>
      <c r="D678" s="41"/>
      <c r="E678" s="41"/>
      <c r="F678" s="41"/>
      <c r="G678" s="41"/>
      <c r="H678" s="41"/>
      <c r="I678" s="41"/>
    </row>
    <row r="679" spans="2:9" hidden="1" x14ac:dyDescent="0.25">
      <c r="B679" s="41"/>
      <c r="C679" s="41"/>
      <c r="D679" s="41"/>
      <c r="E679" s="41"/>
      <c r="F679" s="41"/>
      <c r="G679" s="41"/>
      <c r="H679" s="41"/>
      <c r="I679" s="41"/>
    </row>
    <row r="680" spans="2:9" hidden="1" x14ac:dyDescent="0.25">
      <c r="B680" s="41"/>
      <c r="C680" s="41"/>
      <c r="D680" s="41"/>
      <c r="E680" s="41"/>
      <c r="F680" s="41"/>
      <c r="G680" s="41"/>
      <c r="H680" s="41"/>
      <c r="I680" s="41"/>
    </row>
    <row r="681" spans="2:9" hidden="1" x14ac:dyDescent="0.25">
      <c r="B681" s="41"/>
      <c r="C681" s="41"/>
      <c r="D681" s="41"/>
      <c r="E681" s="41"/>
      <c r="F681" s="41"/>
      <c r="G681" s="41"/>
      <c r="H681" s="41"/>
      <c r="I681" s="41"/>
    </row>
    <row r="682" spans="2:9" hidden="1" x14ac:dyDescent="0.25">
      <c r="B682" s="41"/>
      <c r="C682" s="41"/>
      <c r="D682" s="41"/>
      <c r="E682" s="41"/>
      <c r="F682" s="41"/>
      <c r="G682" s="41"/>
      <c r="H682" s="41"/>
      <c r="I682" s="41"/>
    </row>
    <row r="683" spans="2:9" hidden="1" x14ac:dyDescent="0.25">
      <c r="B683" s="41"/>
      <c r="C683" s="41"/>
      <c r="D683" s="41"/>
      <c r="E683" s="41"/>
      <c r="F683" s="41"/>
      <c r="G683" s="41"/>
      <c r="H683" s="41"/>
      <c r="I683" s="41"/>
    </row>
    <row r="684" spans="2:9" hidden="1" x14ac:dyDescent="0.25">
      <c r="B684" s="41"/>
      <c r="C684" s="41"/>
      <c r="D684" s="41"/>
      <c r="E684" s="41"/>
      <c r="F684" s="41"/>
      <c r="G684" s="41"/>
      <c r="H684" s="41"/>
      <c r="I684" s="41"/>
    </row>
    <row r="685" spans="2:9" hidden="1" x14ac:dyDescent="0.25">
      <c r="B685" s="41"/>
      <c r="C685" s="41"/>
      <c r="D685" s="41"/>
      <c r="E685" s="41"/>
      <c r="F685" s="41"/>
      <c r="G685" s="41"/>
      <c r="H685" s="41"/>
      <c r="I685" s="41"/>
    </row>
    <row r="686" spans="2:9" hidden="1" x14ac:dyDescent="0.25">
      <c r="B686" s="41"/>
      <c r="C686" s="41"/>
      <c r="D686" s="41"/>
      <c r="E686" s="41"/>
      <c r="F686" s="41"/>
      <c r="G686" s="41"/>
      <c r="H686" s="41"/>
      <c r="I686" s="41"/>
    </row>
    <row r="687" spans="2:9" hidden="1" x14ac:dyDescent="0.25">
      <c r="B687" s="41"/>
      <c r="C687" s="41"/>
      <c r="D687" s="41"/>
      <c r="E687" s="41"/>
      <c r="F687" s="41"/>
      <c r="G687" s="41"/>
      <c r="H687" s="41"/>
      <c r="I687" s="41"/>
    </row>
    <row r="688" spans="2:9" hidden="1" x14ac:dyDescent="0.25">
      <c r="B688" s="41"/>
      <c r="C688" s="41"/>
      <c r="D688" s="41"/>
      <c r="E688" s="41"/>
      <c r="F688" s="41"/>
      <c r="G688" s="41"/>
      <c r="H688" s="41"/>
      <c r="I688" s="41"/>
    </row>
    <row r="689" spans="2:9" hidden="1" x14ac:dyDescent="0.25">
      <c r="B689" s="41"/>
      <c r="C689" s="41"/>
      <c r="D689" s="41"/>
      <c r="E689" s="41"/>
      <c r="F689" s="41"/>
      <c r="G689" s="41"/>
      <c r="H689" s="41"/>
      <c r="I689" s="41"/>
    </row>
    <row r="690" spans="2:9" hidden="1" x14ac:dyDescent="0.25">
      <c r="B690" s="41"/>
      <c r="C690" s="41"/>
      <c r="D690" s="41"/>
      <c r="E690" s="41"/>
      <c r="F690" s="41"/>
      <c r="G690" s="41"/>
      <c r="H690" s="41"/>
      <c r="I690" s="41"/>
    </row>
    <row r="691" spans="2:9" hidden="1" x14ac:dyDescent="0.25">
      <c r="B691" s="41"/>
      <c r="C691" s="41"/>
      <c r="D691" s="41"/>
      <c r="E691" s="41"/>
      <c r="F691" s="41"/>
      <c r="G691" s="41"/>
      <c r="H691" s="41"/>
      <c r="I691" s="41"/>
    </row>
    <row r="692" spans="2:9" hidden="1" x14ac:dyDescent="0.25">
      <c r="B692" s="41"/>
      <c r="C692" s="41"/>
      <c r="D692" s="41"/>
      <c r="E692" s="41"/>
      <c r="F692" s="41"/>
      <c r="G692" s="41"/>
      <c r="H692" s="41"/>
      <c r="I692" s="41"/>
    </row>
    <row r="693" spans="2:9" hidden="1" x14ac:dyDescent="0.25">
      <c r="B693" s="41"/>
      <c r="C693" s="41"/>
      <c r="D693" s="41"/>
      <c r="E693" s="41"/>
      <c r="F693" s="41"/>
      <c r="G693" s="41"/>
      <c r="H693" s="41"/>
      <c r="I693" s="41"/>
    </row>
    <row r="694" spans="2:9" hidden="1" x14ac:dyDescent="0.25">
      <c r="B694" s="41"/>
      <c r="C694" s="41"/>
      <c r="D694" s="41"/>
      <c r="E694" s="41"/>
      <c r="F694" s="41"/>
      <c r="G694" s="41"/>
      <c r="H694" s="41"/>
      <c r="I694" s="41"/>
    </row>
    <row r="695" spans="2:9" hidden="1" x14ac:dyDescent="0.25">
      <c r="B695" s="41"/>
      <c r="C695" s="41"/>
      <c r="D695" s="41"/>
      <c r="E695" s="41"/>
      <c r="F695" s="41"/>
      <c r="G695" s="41"/>
      <c r="H695" s="41"/>
      <c r="I695" s="41"/>
    </row>
    <row r="696" spans="2:9" hidden="1" x14ac:dyDescent="0.25">
      <c r="B696" s="41"/>
      <c r="C696" s="41"/>
      <c r="D696" s="41"/>
      <c r="E696" s="41"/>
      <c r="F696" s="41"/>
      <c r="G696" s="41"/>
      <c r="H696" s="41"/>
      <c r="I696" s="41"/>
    </row>
    <row r="697" spans="2:9" hidden="1" x14ac:dyDescent="0.25">
      <c r="B697" s="41"/>
      <c r="C697" s="41"/>
      <c r="D697" s="41"/>
      <c r="E697" s="41"/>
      <c r="F697" s="41"/>
      <c r="G697" s="41"/>
      <c r="H697" s="41"/>
      <c r="I697" s="41"/>
    </row>
    <row r="698" spans="2:9" hidden="1" x14ac:dyDescent="0.25">
      <c r="B698" s="41"/>
      <c r="C698" s="41"/>
      <c r="D698" s="41"/>
      <c r="E698" s="41"/>
      <c r="F698" s="41"/>
      <c r="G698" s="41"/>
      <c r="H698" s="41"/>
      <c r="I698" s="41"/>
    </row>
    <row r="699" spans="2:9" hidden="1" x14ac:dyDescent="0.25">
      <c r="B699" s="41"/>
      <c r="C699" s="41"/>
      <c r="D699" s="41"/>
      <c r="E699" s="41"/>
      <c r="F699" s="41"/>
      <c r="G699" s="41"/>
      <c r="H699" s="41"/>
      <c r="I699" s="41"/>
    </row>
    <row r="700" spans="2:9" hidden="1" x14ac:dyDescent="0.25">
      <c r="B700" s="41"/>
      <c r="C700" s="41"/>
      <c r="D700" s="41"/>
      <c r="E700" s="41"/>
      <c r="F700" s="41"/>
      <c r="G700" s="41"/>
      <c r="H700" s="41"/>
      <c r="I700" s="41"/>
    </row>
    <row r="701" spans="2:9" hidden="1" x14ac:dyDescent="0.25">
      <c r="B701" s="41"/>
      <c r="C701" s="41"/>
      <c r="D701" s="41"/>
      <c r="E701" s="41"/>
      <c r="F701" s="41"/>
      <c r="G701" s="41"/>
      <c r="H701" s="41"/>
      <c r="I701" s="41"/>
    </row>
    <row r="702" spans="2:9" hidden="1" x14ac:dyDescent="0.25">
      <c r="B702" s="41"/>
      <c r="C702" s="41"/>
      <c r="D702" s="41"/>
      <c r="E702" s="41"/>
      <c r="F702" s="41"/>
      <c r="G702" s="41"/>
      <c r="H702" s="41"/>
      <c r="I702" s="41"/>
    </row>
    <row r="703" spans="2:9" hidden="1" x14ac:dyDescent="0.25">
      <c r="B703" s="41"/>
      <c r="C703" s="41"/>
      <c r="D703" s="41"/>
      <c r="E703" s="41"/>
      <c r="F703" s="41"/>
      <c r="G703" s="41"/>
      <c r="H703" s="41"/>
      <c r="I703" s="41"/>
    </row>
    <row r="704" spans="2:9" hidden="1" x14ac:dyDescent="0.25">
      <c r="B704" s="41"/>
      <c r="C704" s="41"/>
      <c r="D704" s="41"/>
      <c r="E704" s="41"/>
      <c r="F704" s="41"/>
      <c r="G704" s="41"/>
      <c r="H704" s="41"/>
      <c r="I704" s="41"/>
    </row>
    <row r="705" spans="2:9" hidden="1" x14ac:dyDescent="0.25">
      <c r="B705" s="41"/>
      <c r="C705" s="41"/>
      <c r="D705" s="41"/>
      <c r="E705" s="41"/>
      <c r="F705" s="41"/>
      <c r="G705" s="41"/>
      <c r="H705" s="41"/>
      <c r="I705" s="41"/>
    </row>
    <row r="706" spans="2:9" hidden="1" x14ac:dyDescent="0.25">
      <c r="B706" s="41"/>
      <c r="C706" s="41"/>
      <c r="D706" s="41"/>
      <c r="E706" s="41"/>
      <c r="F706" s="41"/>
      <c r="G706" s="41"/>
      <c r="H706" s="41"/>
      <c r="I706" s="41"/>
    </row>
    <row r="707" spans="2:9" hidden="1" x14ac:dyDescent="0.25">
      <c r="B707" s="41"/>
      <c r="C707" s="41"/>
      <c r="D707" s="41"/>
      <c r="E707" s="41"/>
      <c r="F707" s="41"/>
      <c r="G707" s="41"/>
      <c r="H707" s="41"/>
      <c r="I707" s="41"/>
    </row>
    <row r="708" spans="2:9" hidden="1" x14ac:dyDescent="0.25">
      <c r="B708" s="41"/>
      <c r="C708" s="41"/>
      <c r="D708" s="41"/>
      <c r="E708" s="41"/>
      <c r="F708" s="41"/>
      <c r="G708" s="41"/>
      <c r="H708" s="41"/>
      <c r="I708" s="41"/>
    </row>
    <row r="709" spans="2:9" hidden="1" x14ac:dyDescent="0.25">
      <c r="B709" s="41"/>
      <c r="C709" s="41"/>
      <c r="D709" s="41"/>
      <c r="E709" s="41"/>
      <c r="F709" s="41"/>
      <c r="G709" s="41"/>
      <c r="H709" s="41"/>
      <c r="I709" s="41"/>
    </row>
    <row r="710" spans="2:9" hidden="1" x14ac:dyDescent="0.25">
      <c r="B710" s="41"/>
      <c r="C710" s="41"/>
      <c r="D710" s="41"/>
      <c r="E710" s="41"/>
      <c r="F710" s="41"/>
      <c r="G710" s="41"/>
      <c r="H710" s="41"/>
      <c r="I710" s="41"/>
    </row>
    <row r="711" spans="2:9" hidden="1" x14ac:dyDescent="0.25">
      <c r="B711" s="41"/>
      <c r="C711" s="41"/>
      <c r="D711" s="41"/>
      <c r="E711" s="41"/>
      <c r="F711" s="41"/>
      <c r="G711" s="41"/>
      <c r="H711" s="41"/>
      <c r="I711" s="41"/>
    </row>
    <row r="712" spans="2:9" hidden="1" x14ac:dyDescent="0.25">
      <c r="B712" s="41"/>
      <c r="C712" s="41"/>
      <c r="D712" s="41"/>
      <c r="E712" s="41"/>
      <c r="F712" s="41"/>
      <c r="G712" s="41"/>
      <c r="H712" s="41"/>
      <c r="I712" s="41"/>
    </row>
    <row r="713" spans="2:9" hidden="1" x14ac:dyDescent="0.25">
      <c r="B713" s="41"/>
      <c r="C713" s="41"/>
      <c r="D713" s="41"/>
      <c r="E713" s="41"/>
      <c r="F713" s="41"/>
      <c r="G713" s="41"/>
      <c r="H713" s="41"/>
      <c r="I713" s="41"/>
    </row>
    <row r="714" spans="2:9" hidden="1" x14ac:dyDescent="0.25">
      <c r="B714" s="41"/>
      <c r="C714" s="41"/>
      <c r="D714" s="41"/>
      <c r="E714" s="41"/>
      <c r="F714" s="41"/>
      <c r="G714" s="41"/>
      <c r="H714" s="41"/>
      <c r="I714" s="41"/>
    </row>
    <row r="715" spans="2:9" hidden="1" x14ac:dyDescent="0.25">
      <c r="B715" s="41"/>
      <c r="C715" s="41"/>
      <c r="D715" s="41"/>
      <c r="E715" s="41"/>
      <c r="F715" s="41"/>
      <c r="G715" s="41"/>
      <c r="H715" s="41"/>
      <c r="I715" s="41"/>
    </row>
    <row r="716" spans="2:9" hidden="1" x14ac:dyDescent="0.25">
      <c r="B716" s="41"/>
      <c r="C716" s="41"/>
      <c r="D716" s="41"/>
      <c r="E716" s="41"/>
      <c r="F716" s="41"/>
      <c r="G716" s="41"/>
      <c r="H716" s="41"/>
      <c r="I716" s="41"/>
    </row>
    <row r="717" spans="2:9" hidden="1" x14ac:dyDescent="0.25">
      <c r="B717" s="41"/>
      <c r="C717" s="41"/>
      <c r="D717" s="41"/>
      <c r="E717" s="41"/>
      <c r="F717" s="41"/>
      <c r="G717" s="41"/>
      <c r="H717" s="41"/>
      <c r="I717" s="41"/>
    </row>
    <row r="718" spans="2:9" hidden="1" x14ac:dyDescent="0.25">
      <c r="B718" s="41"/>
      <c r="C718" s="41"/>
      <c r="D718" s="41"/>
      <c r="E718" s="41"/>
      <c r="F718" s="41"/>
      <c r="G718" s="41"/>
      <c r="H718" s="41"/>
      <c r="I718" s="41"/>
    </row>
    <row r="719" spans="2:9" hidden="1" x14ac:dyDescent="0.25">
      <c r="B719" s="41"/>
      <c r="C719" s="41"/>
      <c r="D719" s="41"/>
      <c r="E719" s="41"/>
      <c r="F719" s="41"/>
      <c r="G719" s="41"/>
      <c r="H719" s="41"/>
      <c r="I719" s="41"/>
    </row>
    <row r="720" spans="2:9" hidden="1" x14ac:dyDescent="0.25">
      <c r="B720" s="41"/>
      <c r="C720" s="41"/>
      <c r="D720" s="41"/>
      <c r="E720" s="41"/>
      <c r="F720" s="41"/>
      <c r="G720" s="41"/>
      <c r="H720" s="41"/>
      <c r="I720" s="41"/>
    </row>
    <row r="721" spans="2:9" hidden="1" x14ac:dyDescent="0.25">
      <c r="B721" s="41"/>
      <c r="C721" s="41"/>
      <c r="D721" s="41"/>
      <c r="E721" s="41"/>
      <c r="F721" s="41"/>
      <c r="G721" s="41"/>
      <c r="H721" s="41"/>
      <c r="I721" s="41"/>
    </row>
    <row r="722" spans="2:9" hidden="1" x14ac:dyDescent="0.25">
      <c r="B722" s="41"/>
      <c r="C722" s="41"/>
      <c r="D722" s="41"/>
      <c r="E722" s="41"/>
      <c r="F722" s="41"/>
      <c r="G722" s="41"/>
      <c r="H722" s="41"/>
      <c r="I722" s="41"/>
    </row>
    <row r="723" spans="2:9" hidden="1" x14ac:dyDescent="0.25">
      <c r="B723" s="41"/>
      <c r="C723" s="41"/>
      <c r="D723" s="41"/>
      <c r="E723" s="41"/>
      <c r="F723" s="41"/>
      <c r="G723" s="41"/>
      <c r="H723" s="41"/>
      <c r="I723" s="41"/>
    </row>
    <row r="724" spans="2:9" hidden="1" x14ac:dyDescent="0.25">
      <c r="B724" s="41"/>
      <c r="C724" s="41"/>
      <c r="D724" s="41"/>
      <c r="E724" s="41"/>
      <c r="F724" s="41"/>
      <c r="G724" s="41"/>
      <c r="H724" s="41"/>
      <c r="I724" s="41"/>
    </row>
    <row r="725" spans="2:9" hidden="1" x14ac:dyDescent="0.25">
      <c r="B725" s="41"/>
      <c r="C725" s="41"/>
      <c r="D725" s="41"/>
      <c r="E725" s="41"/>
      <c r="F725" s="41"/>
      <c r="G725" s="41"/>
      <c r="H725" s="41"/>
      <c r="I725" s="41"/>
    </row>
    <row r="726" spans="2:9" hidden="1" x14ac:dyDescent="0.25">
      <c r="B726" s="41"/>
      <c r="C726" s="41"/>
      <c r="D726" s="41"/>
      <c r="E726" s="41"/>
      <c r="F726" s="41"/>
      <c r="G726" s="41"/>
      <c r="H726" s="41"/>
      <c r="I726" s="41"/>
    </row>
    <row r="727" spans="2:9" hidden="1" x14ac:dyDescent="0.25">
      <c r="B727" s="41"/>
      <c r="C727" s="41"/>
      <c r="D727" s="41"/>
      <c r="E727" s="41"/>
      <c r="F727" s="41"/>
      <c r="G727" s="41"/>
      <c r="H727" s="41"/>
      <c r="I727" s="41"/>
    </row>
    <row r="728" spans="2:9" hidden="1" x14ac:dyDescent="0.25">
      <c r="B728" s="41"/>
      <c r="C728" s="41"/>
      <c r="D728" s="41"/>
      <c r="E728" s="41"/>
      <c r="F728" s="41"/>
      <c r="G728" s="41"/>
      <c r="H728" s="41"/>
      <c r="I728" s="41"/>
    </row>
    <row r="729" spans="2:9" hidden="1" x14ac:dyDescent="0.25">
      <c r="B729" s="41"/>
      <c r="C729" s="41"/>
      <c r="D729" s="41"/>
      <c r="E729" s="41"/>
      <c r="F729" s="41"/>
      <c r="G729" s="41"/>
      <c r="H729" s="41"/>
      <c r="I729" s="41"/>
    </row>
    <row r="730" spans="2:9" hidden="1" x14ac:dyDescent="0.25">
      <c r="B730" s="41"/>
      <c r="C730" s="41"/>
      <c r="D730" s="41"/>
      <c r="E730" s="41"/>
      <c r="F730" s="41"/>
      <c r="G730" s="41"/>
      <c r="H730" s="41"/>
      <c r="I730" s="41"/>
    </row>
    <row r="731" spans="2:9" hidden="1" x14ac:dyDescent="0.25">
      <c r="B731" s="41"/>
      <c r="C731" s="41"/>
      <c r="D731" s="41"/>
      <c r="E731" s="41"/>
      <c r="F731" s="41"/>
      <c r="G731" s="41"/>
      <c r="H731" s="41"/>
      <c r="I731" s="41"/>
    </row>
    <row r="732" spans="2:9" hidden="1" x14ac:dyDescent="0.25">
      <c r="B732" s="41"/>
      <c r="C732" s="41"/>
      <c r="D732" s="41"/>
      <c r="E732" s="41"/>
      <c r="F732" s="41"/>
      <c r="G732" s="41"/>
      <c r="H732" s="41"/>
      <c r="I732" s="41"/>
    </row>
    <row r="733" spans="2:9" hidden="1" x14ac:dyDescent="0.25">
      <c r="B733" s="41"/>
      <c r="C733" s="41"/>
      <c r="D733" s="41"/>
      <c r="E733" s="41"/>
      <c r="F733" s="41"/>
      <c r="G733" s="41"/>
      <c r="H733" s="41"/>
      <c r="I733" s="41"/>
    </row>
    <row r="734" spans="2:9" hidden="1" x14ac:dyDescent="0.25">
      <c r="B734" s="41"/>
      <c r="C734" s="41"/>
      <c r="D734" s="41"/>
      <c r="E734" s="41"/>
      <c r="F734" s="41"/>
      <c r="G734" s="41"/>
      <c r="H734" s="41"/>
      <c r="I734" s="41"/>
    </row>
    <row r="735" spans="2:9" hidden="1" x14ac:dyDescent="0.25">
      <c r="B735" s="41"/>
      <c r="C735" s="41"/>
      <c r="D735" s="41"/>
      <c r="E735" s="41"/>
      <c r="F735" s="41"/>
      <c r="G735" s="41"/>
      <c r="H735" s="41"/>
      <c r="I735" s="41"/>
    </row>
    <row r="736" spans="2:9" hidden="1" x14ac:dyDescent="0.25">
      <c r="B736" s="41"/>
      <c r="C736" s="41"/>
      <c r="D736" s="41"/>
      <c r="E736" s="41"/>
      <c r="F736" s="41"/>
      <c r="G736" s="41"/>
      <c r="H736" s="41"/>
      <c r="I736" s="41"/>
    </row>
    <row r="737" spans="2:9" hidden="1" x14ac:dyDescent="0.25">
      <c r="B737" s="41"/>
      <c r="C737" s="41"/>
      <c r="D737" s="41"/>
      <c r="E737" s="41"/>
      <c r="F737" s="41"/>
      <c r="G737" s="41"/>
      <c r="H737" s="41"/>
      <c r="I737" s="41"/>
    </row>
    <row r="738" spans="2:9" hidden="1" x14ac:dyDescent="0.25">
      <c r="B738" s="41"/>
      <c r="C738" s="41"/>
      <c r="D738" s="41"/>
      <c r="E738" s="41"/>
      <c r="F738" s="41"/>
      <c r="G738" s="41"/>
      <c r="H738" s="41"/>
      <c r="I738" s="41"/>
    </row>
    <row r="739" spans="2:9" hidden="1" x14ac:dyDescent="0.25">
      <c r="B739" s="41"/>
      <c r="C739" s="41"/>
      <c r="D739" s="41"/>
      <c r="E739" s="41"/>
      <c r="F739" s="41"/>
      <c r="G739" s="41"/>
      <c r="H739" s="41"/>
      <c r="I739" s="41"/>
    </row>
    <row r="740" spans="2:9" hidden="1" x14ac:dyDescent="0.25">
      <c r="B740" s="41"/>
      <c r="C740" s="41"/>
      <c r="D740" s="41"/>
      <c r="E740" s="41"/>
      <c r="F740" s="41"/>
      <c r="G740" s="41"/>
      <c r="H740" s="41"/>
      <c r="I740" s="41"/>
    </row>
    <row r="741" spans="2:9" hidden="1" x14ac:dyDescent="0.25">
      <c r="B741" s="41"/>
      <c r="C741" s="41"/>
      <c r="D741" s="41"/>
      <c r="E741" s="41"/>
      <c r="F741" s="41"/>
      <c r="G741" s="41"/>
      <c r="H741" s="41"/>
      <c r="I741" s="41"/>
    </row>
    <row r="742" spans="2:9" hidden="1" x14ac:dyDescent="0.25">
      <c r="B742" s="41"/>
      <c r="C742" s="41"/>
      <c r="D742" s="41"/>
      <c r="E742" s="41"/>
      <c r="F742" s="41"/>
      <c r="G742" s="41"/>
      <c r="H742" s="41"/>
      <c r="I742" s="41"/>
    </row>
    <row r="743" spans="2:9" hidden="1" x14ac:dyDescent="0.25">
      <c r="B743" s="41"/>
      <c r="C743" s="41"/>
      <c r="D743" s="41"/>
      <c r="E743" s="41"/>
      <c r="F743" s="41"/>
      <c r="G743" s="41"/>
      <c r="H743" s="41"/>
      <c r="I743" s="41"/>
    </row>
    <row r="744" spans="2:9" hidden="1" x14ac:dyDescent="0.25">
      <c r="B744" s="41"/>
      <c r="C744" s="41"/>
      <c r="D744" s="41"/>
      <c r="E744" s="41"/>
      <c r="F744" s="41"/>
      <c r="G744" s="41"/>
      <c r="H744" s="41"/>
      <c r="I744" s="41"/>
    </row>
    <row r="745" spans="2:9" hidden="1" x14ac:dyDescent="0.25">
      <c r="B745" s="41"/>
      <c r="C745" s="41"/>
      <c r="D745" s="41"/>
      <c r="E745" s="41"/>
      <c r="F745" s="41"/>
      <c r="G745" s="41"/>
      <c r="H745" s="41"/>
      <c r="I745" s="41"/>
    </row>
    <row r="746" spans="2:9" hidden="1" x14ac:dyDescent="0.25">
      <c r="B746" s="41"/>
      <c r="C746" s="41"/>
      <c r="D746" s="41"/>
      <c r="E746" s="41"/>
      <c r="F746" s="41"/>
      <c r="G746" s="41"/>
      <c r="H746" s="41"/>
      <c r="I746" s="41"/>
    </row>
    <row r="747" spans="2:9" hidden="1" x14ac:dyDescent="0.25">
      <c r="B747" s="41"/>
      <c r="C747" s="41"/>
      <c r="D747" s="41"/>
      <c r="E747" s="41"/>
      <c r="F747" s="41"/>
      <c r="G747" s="41"/>
      <c r="H747" s="41"/>
      <c r="I747" s="41"/>
    </row>
    <row r="748" spans="2:9" hidden="1" x14ac:dyDescent="0.25">
      <c r="B748" s="41"/>
      <c r="C748" s="41"/>
      <c r="D748" s="41"/>
      <c r="E748" s="41"/>
      <c r="F748" s="41"/>
      <c r="G748" s="41"/>
      <c r="H748" s="41"/>
      <c r="I748" s="41"/>
    </row>
    <row r="749" spans="2:9" hidden="1" x14ac:dyDescent="0.25">
      <c r="B749" s="41"/>
      <c r="C749" s="41"/>
      <c r="D749" s="41"/>
      <c r="E749" s="41"/>
      <c r="F749" s="41"/>
      <c r="G749" s="41"/>
      <c r="H749" s="41"/>
      <c r="I749" s="41"/>
    </row>
    <row r="750" spans="2:9" hidden="1" x14ac:dyDescent="0.25">
      <c r="B750" s="41"/>
      <c r="C750" s="41"/>
      <c r="D750" s="41"/>
      <c r="E750" s="41"/>
      <c r="F750" s="41"/>
      <c r="G750" s="41"/>
      <c r="H750" s="41"/>
      <c r="I750" s="41"/>
    </row>
    <row r="751" spans="2:9" hidden="1" x14ac:dyDescent="0.25">
      <c r="B751" s="41"/>
      <c r="C751" s="41"/>
      <c r="D751" s="41"/>
      <c r="E751" s="41"/>
      <c r="F751" s="41"/>
      <c r="G751" s="41"/>
      <c r="H751" s="41"/>
      <c r="I751" s="41"/>
    </row>
    <row r="752" spans="2:9" hidden="1" x14ac:dyDescent="0.25">
      <c r="B752" s="41"/>
      <c r="C752" s="41"/>
      <c r="D752" s="41"/>
      <c r="E752" s="41"/>
      <c r="F752" s="41"/>
      <c r="G752" s="41"/>
      <c r="H752" s="41"/>
      <c r="I752" s="41"/>
    </row>
    <row r="753" spans="2:9" hidden="1" x14ac:dyDescent="0.25">
      <c r="B753" s="41"/>
      <c r="C753" s="41"/>
      <c r="D753" s="41"/>
      <c r="E753" s="41"/>
      <c r="F753" s="41"/>
      <c r="G753" s="41"/>
      <c r="H753" s="41"/>
      <c r="I753" s="41"/>
    </row>
    <row r="754" spans="2:9" hidden="1" x14ac:dyDescent="0.25">
      <c r="B754" s="41"/>
      <c r="C754" s="41"/>
      <c r="D754" s="41"/>
      <c r="E754" s="41"/>
      <c r="F754" s="41"/>
      <c r="G754" s="41"/>
      <c r="H754" s="41"/>
      <c r="I754" s="41"/>
    </row>
    <row r="755" spans="2:9" hidden="1" x14ac:dyDescent="0.25">
      <c r="B755" s="41"/>
      <c r="C755" s="41"/>
      <c r="D755" s="41"/>
      <c r="E755" s="41"/>
      <c r="F755" s="41"/>
      <c r="G755" s="41"/>
      <c r="H755" s="41"/>
      <c r="I755" s="41"/>
    </row>
    <row r="756" spans="2:9" hidden="1" x14ac:dyDescent="0.25">
      <c r="B756" s="41"/>
      <c r="C756" s="41"/>
      <c r="D756" s="41"/>
      <c r="E756" s="41"/>
      <c r="F756" s="41"/>
      <c r="G756" s="41"/>
      <c r="H756" s="41"/>
      <c r="I756" s="41"/>
    </row>
    <row r="757" spans="2:9" hidden="1" x14ac:dyDescent="0.25">
      <c r="B757" s="41"/>
      <c r="C757" s="41"/>
      <c r="D757" s="41"/>
      <c r="E757" s="41"/>
      <c r="F757" s="41"/>
      <c r="G757" s="41"/>
      <c r="H757" s="41"/>
      <c r="I757" s="41"/>
    </row>
    <row r="758" spans="2:9" hidden="1" x14ac:dyDescent="0.25">
      <c r="B758" s="41"/>
      <c r="C758" s="41"/>
      <c r="D758" s="41"/>
      <c r="E758" s="41"/>
      <c r="F758" s="41"/>
      <c r="G758" s="41"/>
      <c r="H758" s="41"/>
      <c r="I758" s="41"/>
    </row>
    <row r="759" spans="2:9" hidden="1" x14ac:dyDescent="0.25">
      <c r="B759" s="41"/>
      <c r="C759" s="41"/>
      <c r="D759" s="41"/>
      <c r="E759" s="41"/>
      <c r="F759" s="41"/>
      <c r="G759" s="41"/>
      <c r="H759" s="41"/>
      <c r="I759" s="41"/>
    </row>
    <row r="760" spans="2:9" hidden="1" x14ac:dyDescent="0.25">
      <c r="B760" s="41"/>
      <c r="C760" s="41"/>
      <c r="D760" s="41"/>
      <c r="E760" s="41"/>
      <c r="F760" s="41"/>
      <c r="G760" s="41"/>
      <c r="H760" s="41"/>
      <c r="I760" s="41"/>
    </row>
    <row r="761" spans="2:9" hidden="1" x14ac:dyDescent="0.25">
      <c r="B761" s="41"/>
      <c r="C761" s="41"/>
      <c r="D761" s="41"/>
      <c r="E761" s="41"/>
      <c r="F761" s="41"/>
      <c r="G761" s="41"/>
      <c r="H761" s="41"/>
      <c r="I761" s="41"/>
    </row>
    <row r="762" spans="2:9" hidden="1" x14ac:dyDescent="0.25">
      <c r="B762" s="41"/>
      <c r="C762" s="41"/>
      <c r="D762" s="41"/>
      <c r="E762" s="41"/>
      <c r="F762" s="41"/>
      <c r="G762" s="41"/>
      <c r="H762" s="41"/>
      <c r="I762" s="41"/>
    </row>
    <row r="763" spans="2:9" hidden="1" x14ac:dyDescent="0.25">
      <c r="B763" s="41"/>
      <c r="C763" s="41"/>
      <c r="D763" s="41"/>
      <c r="E763" s="41"/>
      <c r="F763" s="41"/>
      <c r="G763" s="41"/>
      <c r="H763" s="41"/>
      <c r="I763" s="41"/>
    </row>
    <row r="764" spans="2:9" hidden="1" x14ac:dyDescent="0.25">
      <c r="B764" s="41"/>
      <c r="C764" s="41"/>
      <c r="D764" s="41"/>
      <c r="E764" s="41"/>
      <c r="F764" s="41"/>
      <c r="G764" s="41"/>
      <c r="H764" s="41"/>
      <c r="I764" s="41"/>
    </row>
    <row r="765" spans="2:9" hidden="1" x14ac:dyDescent="0.25">
      <c r="B765" s="41"/>
      <c r="C765" s="41"/>
      <c r="D765" s="41"/>
      <c r="E765" s="41"/>
      <c r="F765" s="41"/>
      <c r="G765" s="41"/>
      <c r="H765" s="41"/>
      <c r="I765" s="41"/>
    </row>
    <row r="766" spans="2:9" hidden="1" x14ac:dyDescent="0.25">
      <c r="B766" s="41"/>
      <c r="C766" s="41"/>
      <c r="D766" s="41"/>
      <c r="E766" s="41"/>
      <c r="F766" s="41"/>
      <c r="G766" s="41"/>
      <c r="H766" s="41"/>
      <c r="I766" s="41"/>
    </row>
    <row r="767" spans="2:9" hidden="1" x14ac:dyDescent="0.25">
      <c r="B767" s="41"/>
      <c r="C767" s="41"/>
      <c r="D767" s="41"/>
      <c r="E767" s="41"/>
      <c r="F767" s="41"/>
      <c r="G767" s="41"/>
      <c r="H767" s="41"/>
      <c r="I767" s="41"/>
    </row>
    <row r="768" spans="2:9" hidden="1" x14ac:dyDescent="0.25">
      <c r="B768" s="41"/>
      <c r="C768" s="41"/>
      <c r="D768" s="41"/>
      <c r="E768" s="41"/>
      <c r="F768" s="41"/>
      <c r="G768" s="41"/>
      <c r="H768" s="41"/>
      <c r="I768" s="41"/>
    </row>
    <row r="769" spans="2:9" hidden="1" x14ac:dyDescent="0.25">
      <c r="B769" s="41"/>
      <c r="C769" s="41"/>
      <c r="D769" s="41"/>
      <c r="E769" s="41"/>
      <c r="F769" s="41"/>
      <c r="G769" s="41"/>
      <c r="H769" s="41"/>
      <c r="I769" s="41"/>
    </row>
    <row r="770" spans="2:9" hidden="1" x14ac:dyDescent="0.25">
      <c r="B770" s="41"/>
      <c r="C770" s="41"/>
      <c r="D770" s="41"/>
      <c r="E770" s="41"/>
      <c r="F770" s="41"/>
      <c r="G770" s="41"/>
      <c r="H770" s="41"/>
      <c r="I770" s="41"/>
    </row>
    <row r="771" spans="2:9" hidden="1" x14ac:dyDescent="0.25">
      <c r="B771" s="41"/>
      <c r="C771" s="41"/>
      <c r="D771" s="41"/>
      <c r="E771" s="41"/>
      <c r="F771" s="41"/>
      <c r="G771" s="41"/>
      <c r="H771" s="41"/>
      <c r="I771" s="41"/>
    </row>
    <row r="772" spans="2:9" hidden="1" x14ac:dyDescent="0.25">
      <c r="B772" s="41"/>
      <c r="C772" s="41"/>
      <c r="D772" s="41"/>
      <c r="E772" s="41"/>
      <c r="F772" s="41"/>
      <c r="G772" s="41"/>
      <c r="H772" s="41"/>
      <c r="I772" s="41"/>
    </row>
    <row r="773" spans="2:9" hidden="1" x14ac:dyDescent="0.25">
      <c r="B773" s="41"/>
      <c r="C773" s="41"/>
      <c r="D773" s="41"/>
      <c r="E773" s="41"/>
      <c r="F773" s="41"/>
      <c r="G773" s="41"/>
      <c r="H773" s="41"/>
      <c r="I773" s="41"/>
    </row>
    <row r="774" spans="2:9" hidden="1" x14ac:dyDescent="0.25">
      <c r="B774" s="41"/>
      <c r="C774" s="41"/>
      <c r="D774" s="41"/>
      <c r="E774" s="41"/>
      <c r="F774" s="41"/>
      <c r="G774" s="41"/>
      <c r="H774" s="41"/>
      <c r="I774" s="41"/>
    </row>
    <row r="775" spans="2:9" hidden="1" x14ac:dyDescent="0.25">
      <c r="B775" s="41"/>
      <c r="C775" s="41"/>
      <c r="D775" s="41"/>
      <c r="E775" s="41"/>
      <c r="F775" s="41"/>
      <c r="G775" s="41"/>
      <c r="H775" s="41"/>
      <c r="I775" s="41"/>
    </row>
    <row r="776" spans="2:9" hidden="1" x14ac:dyDescent="0.25">
      <c r="B776" s="41"/>
      <c r="C776" s="41"/>
      <c r="D776" s="41"/>
      <c r="E776" s="41"/>
      <c r="F776" s="41"/>
      <c r="G776" s="41"/>
      <c r="H776" s="41"/>
      <c r="I776" s="41"/>
    </row>
    <row r="777" spans="2:9" hidden="1" x14ac:dyDescent="0.25">
      <c r="B777" s="41"/>
      <c r="C777" s="41"/>
      <c r="D777" s="41"/>
      <c r="E777" s="41"/>
      <c r="F777" s="41"/>
      <c r="G777" s="41"/>
      <c r="H777" s="41"/>
      <c r="I777" s="41"/>
    </row>
    <row r="778" spans="2:9" hidden="1" x14ac:dyDescent="0.25">
      <c r="B778" s="41"/>
      <c r="C778" s="41"/>
      <c r="D778" s="41"/>
      <c r="E778" s="41"/>
      <c r="F778" s="41"/>
      <c r="G778" s="41"/>
      <c r="H778" s="41"/>
      <c r="I778" s="41"/>
    </row>
    <row r="779" spans="2:9" hidden="1" x14ac:dyDescent="0.25">
      <c r="B779" s="41"/>
      <c r="C779" s="41"/>
      <c r="D779" s="41"/>
      <c r="E779" s="41"/>
      <c r="F779" s="41"/>
      <c r="G779" s="41"/>
      <c r="H779" s="41"/>
      <c r="I779" s="41"/>
    </row>
    <row r="780" spans="2:9" hidden="1" x14ac:dyDescent="0.25">
      <c r="B780" s="41"/>
      <c r="C780" s="41"/>
      <c r="D780" s="41"/>
      <c r="E780" s="41"/>
      <c r="F780" s="41"/>
      <c r="G780" s="41"/>
      <c r="H780" s="41"/>
      <c r="I780" s="41"/>
    </row>
    <row r="781" spans="2:9" hidden="1" x14ac:dyDescent="0.25">
      <c r="B781" s="41"/>
      <c r="C781" s="41"/>
      <c r="D781" s="41"/>
      <c r="E781" s="41"/>
      <c r="F781" s="41"/>
      <c r="G781" s="41"/>
      <c r="H781" s="41"/>
      <c r="I781" s="41"/>
    </row>
    <row r="782" spans="2:9" hidden="1" x14ac:dyDescent="0.25">
      <c r="B782" s="41"/>
      <c r="C782" s="41"/>
      <c r="D782" s="41"/>
      <c r="E782" s="41"/>
      <c r="F782" s="41"/>
      <c r="G782" s="41"/>
      <c r="H782" s="41"/>
      <c r="I782" s="41"/>
    </row>
    <row r="783" spans="2:9" hidden="1" x14ac:dyDescent="0.25">
      <c r="B783" s="41"/>
      <c r="C783" s="41"/>
      <c r="D783" s="41"/>
      <c r="E783" s="41"/>
      <c r="F783" s="41"/>
      <c r="G783" s="41"/>
      <c r="H783" s="41"/>
      <c r="I783" s="41"/>
    </row>
    <row r="784" spans="2:9" hidden="1" x14ac:dyDescent="0.25">
      <c r="B784" s="41"/>
      <c r="C784" s="41"/>
      <c r="D784" s="41"/>
      <c r="E784" s="41"/>
      <c r="F784" s="41"/>
      <c r="G784" s="41"/>
      <c r="H784" s="41"/>
      <c r="I784" s="41"/>
    </row>
    <row r="785" spans="2:9" hidden="1" x14ac:dyDescent="0.25">
      <c r="B785" s="41"/>
      <c r="C785" s="41"/>
      <c r="D785" s="41"/>
      <c r="E785" s="41"/>
      <c r="F785" s="41"/>
      <c r="G785" s="41"/>
      <c r="H785" s="41"/>
      <c r="I785" s="41"/>
    </row>
    <row r="786" spans="2:9" hidden="1" x14ac:dyDescent="0.25">
      <c r="B786" s="41"/>
      <c r="C786" s="41"/>
      <c r="D786" s="41"/>
      <c r="E786" s="41"/>
      <c r="F786" s="41"/>
      <c r="G786" s="41"/>
      <c r="H786" s="41"/>
      <c r="I786" s="41"/>
    </row>
    <row r="787" spans="2:9" hidden="1" x14ac:dyDescent="0.25">
      <c r="B787" s="41"/>
      <c r="C787" s="41"/>
      <c r="D787" s="41"/>
      <c r="E787" s="41"/>
      <c r="F787" s="41"/>
      <c r="G787" s="41"/>
      <c r="H787" s="41"/>
      <c r="I787" s="41"/>
    </row>
    <row r="788" spans="2:9" hidden="1" x14ac:dyDescent="0.25">
      <c r="B788" s="41"/>
      <c r="C788" s="41"/>
      <c r="D788" s="41"/>
      <c r="E788" s="41"/>
      <c r="F788" s="41"/>
      <c r="G788" s="41"/>
      <c r="H788" s="41"/>
      <c r="I788" s="41"/>
    </row>
    <row r="789" spans="2:9" hidden="1" x14ac:dyDescent="0.25">
      <c r="B789" s="41"/>
      <c r="C789" s="41"/>
      <c r="D789" s="41"/>
      <c r="E789" s="41"/>
      <c r="F789" s="41"/>
      <c r="G789" s="41"/>
      <c r="H789" s="41"/>
      <c r="I789" s="41"/>
    </row>
    <row r="790" spans="2:9" hidden="1" x14ac:dyDescent="0.25">
      <c r="B790" s="41"/>
      <c r="C790" s="41"/>
      <c r="D790" s="41"/>
      <c r="E790" s="41"/>
      <c r="F790" s="41"/>
      <c r="G790" s="41"/>
      <c r="H790" s="41"/>
      <c r="I790" s="41"/>
    </row>
    <row r="791" spans="2:9" hidden="1" x14ac:dyDescent="0.25">
      <c r="B791" s="41"/>
      <c r="C791" s="41"/>
      <c r="D791" s="41"/>
      <c r="E791" s="41"/>
      <c r="F791" s="41"/>
      <c r="G791" s="41"/>
      <c r="H791" s="41"/>
      <c r="I791" s="41"/>
    </row>
    <row r="792" spans="2:9" hidden="1" x14ac:dyDescent="0.25">
      <c r="B792" s="41"/>
      <c r="C792" s="41"/>
      <c r="D792" s="41"/>
      <c r="E792" s="41"/>
      <c r="F792" s="41"/>
      <c r="G792" s="41"/>
      <c r="H792" s="41"/>
      <c r="I792" s="41"/>
    </row>
    <row r="793" spans="2:9" hidden="1" x14ac:dyDescent="0.25">
      <c r="B793" s="41"/>
      <c r="C793" s="41"/>
      <c r="D793" s="41"/>
      <c r="E793" s="41"/>
      <c r="F793" s="41"/>
      <c r="G793" s="41"/>
      <c r="H793" s="41"/>
      <c r="I793" s="41"/>
    </row>
    <row r="794" spans="2:9" hidden="1" x14ac:dyDescent="0.25">
      <c r="B794" s="41"/>
      <c r="C794" s="41"/>
      <c r="D794" s="41"/>
      <c r="E794" s="41"/>
      <c r="F794" s="41"/>
      <c r="G794" s="41"/>
      <c r="H794" s="41"/>
      <c r="I794" s="41"/>
    </row>
    <row r="795" spans="2:9" hidden="1" x14ac:dyDescent="0.25">
      <c r="B795" s="41"/>
      <c r="C795" s="41"/>
      <c r="D795" s="41"/>
      <c r="E795" s="41"/>
      <c r="F795" s="41"/>
      <c r="G795" s="41"/>
      <c r="H795" s="41"/>
      <c r="I795" s="41"/>
    </row>
    <row r="796" spans="2:9" hidden="1" x14ac:dyDescent="0.25">
      <c r="B796" s="41"/>
      <c r="C796" s="41"/>
      <c r="D796" s="41"/>
      <c r="E796" s="41"/>
      <c r="F796" s="41"/>
      <c r="G796" s="41"/>
      <c r="H796" s="41"/>
      <c r="I796" s="41"/>
    </row>
    <row r="797" spans="2:9" hidden="1" x14ac:dyDescent="0.25">
      <c r="B797" s="41"/>
      <c r="C797" s="41"/>
      <c r="D797" s="41"/>
      <c r="E797" s="41"/>
      <c r="F797" s="41"/>
      <c r="G797" s="41"/>
      <c r="H797" s="41"/>
      <c r="I797" s="41"/>
    </row>
    <row r="798" spans="2:9" hidden="1" x14ac:dyDescent="0.25">
      <c r="B798" s="41"/>
      <c r="C798" s="41"/>
      <c r="D798" s="41"/>
      <c r="E798" s="41"/>
      <c r="F798" s="41"/>
      <c r="G798" s="41"/>
      <c r="H798" s="41"/>
      <c r="I798" s="41"/>
    </row>
    <row r="799" spans="2:9" hidden="1" x14ac:dyDescent="0.25">
      <c r="B799" s="41"/>
      <c r="C799" s="41"/>
      <c r="D799" s="41"/>
      <c r="E799" s="41"/>
      <c r="F799" s="41"/>
      <c r="G799" s="41"/>
      <c r="H799" s="41"/>
      <c r="I799" s="41"/>
    </row>
    <row r="800" spans="2:9" hidden="1" x14ac:dyDescent="0.25">
      <c r="B800" s="41"/>
      <c r="C800" s="41"/>
      <c r="D800" s="41"/>
      <c r="E800" s="41"/>
      <c r="F800" s="41"/>
      <c r="G800" s="41"/>
      <c r="H800" s="41"/>
      <c r="I800" s="41"/>
    </row>
    <row r="801" spans="2:9" hidden="1" x14ac:dyDescent="0.25">
      <c r="B801" s="41"/>
      <c r="C801" s="41"/>
      <c r="D801" s="41"/>
      <c r="E801" s="41"/>
      <c r="F801" s="41"/>
      <c r="G801" s="41"/>
      <c r="H801" s="41"/>
      <c r="I801" s="41"/>
    </row>
    <row r="802" spans="2:9" hidden="1" x14ac:dyDescent="0.25">
      <c r="B802" s="41"/>
      <c r="C802" s="41"/>
      <c r="D802" s="41"/>
      <c r="E802" s="41"/>
      <c r="F802" s="41"/>
      <c r="G802" s="41"/>
      <c r="H802" s="41"/>
      <c r="I802" s="41"/>
    </row>
    <row r="803" spans="2:9" hidden="1" x14ac:dyDescent="0.25">
      <c r="B803" s="41"/>
      <c r="C803" s="41"/>
      <c r="D803" s="41"/>
      <c r="E803" s="41"/>
      <c r="F803" s="41"/>
      <c r="G803" s="41"/>
      <c r="H803" s="41"/>
      <c r="I803" s="41"/>
    </row>
    <row r="804" spans="2:9" hidden="1" x14ac:dyDescent="0.25">
      <c r="B804" s="41"/>
      <c r="C804" s="41"/>
      <c r="D804" s="41"/>
      <c r="E804" s="41"/>
      <c r="F804" s="41"/>
      <c r="G804" s="41"/>
      <c r="H804" s="41"/>
      <c r="I804" s="41"/>
    </row>
    <row r="805" spans="2:9" hidden="1" x14ac:dyDescent="0.25">
      <c r="B805" s="41"/>
      <c r="C805" s="41"/>
      <c r="D805" s="41"/>
      <c r="E805" s="41"/>
      <c r="F805" s="41"/>
      <c r="G805" s="41"/>
      <c r="H805" s="41"/>
      <c r="I805" s="41"/>
    </row>
    <row r="806" spans="2:9" hidden="1" x14ac:dyDescent="0.25">
      <c r="B806" s="41"/>
      <c r="C806" s="41"/>
      <c r="D806" s="41"/>
      <c r="E806" s="41"/>
      <c r="F806" s="41"/>
      <c r="G806" s="41"/>
      <c r="H806" s="41"/>
      <c r="I806" s="41"/>
    </row>
    <row r="807" spans="2:9" hidden="1" x14ac:dyDescent="0.25">
      <c r="B807" s="41"/>
      <c r="C807" s="41"/>
      <c r="D807" s="41"/>
      <c r="E807" s="41"/>
      <c r="F807" s="41"/>
      <c r="G807" s="41"/>
      <c r="H807" s="41"/>
      <c r="I807" s="41"/>
    </row>
    <row r="808" spans="2:9" hidden="1" x14ac:dyDescent="0.25">
      <c r="B808" s="41"/>
      <c r="C808" s="41"/>
      <c r="D808" s="41"/>
      <c r="E808" s="41"/>
      <c r="F808" s="41"/>
      <c r="G808" s="41"/>
      <c r="H808" s="41"/>
      <c r="I808" s="41"/>
    </row>
    <row r="809" spans="2:9" hidden="1" x14ac:dyDescent="0.25">
      <c r="B809" s="41"/>
      <c r="C809" s="41"/>
      <c r="D809" s="41"/>
      <c r="E809" s="41"/>
      <c r="F809" s="41"/>
      <c r="G809" s="41"/>
      <c r="H809" s="41"/>
      <c r="I809" s="41"/>
    </row>
    <row r="810" spans="2:9" hidden="1" x14ac:dyDescent="0.25">
      <c r="B810" s="41"/>
      <c r="C810" s="41"/>
      <c r="D810" s="41"/>
      <c r="E810" s="41"/>
      <c r="F810" s="41"/>
      <c r="G810" s="41"/>
      <c r="H810" s="41"/>
      <c r="I810" s="41"/>
    </row>
    <row r="811" spans="2:9" hidden="1" x14ac:dyDescent="0.25">
      <c r="B811" s="41"/>
      <c r="C811" s="41"/>
      <c r="D811" s="41"/>
      <c r="E811" s="41"/>
      <c r="F811" s="41"/>
      <c r="G811" s="41"/>
      <c r="H811" s="41"/>
      <c r="I811" s="41"/>
    </row>
    <row r="812" spans="2:9" hidden="1" x14ac:dyDescent="0.25">
      <c r="B812" s="41"/>
      <c r="C812" s="41"/>
      <c r="D812" s="41"/>
      <c r="E812" s="41"/>
      <c r="F812" s="41"/>
      <c r="G812" s="41"/>
      <c r="H812" s="41"/>
      <c r="I812" s="41"/>
    </row>
    <row r="813" spans="2:9" hidden="1" x14ac:dyDescent="0.25">
      <c r="B813" s="41"/>
      <c r="C813" s="41"/>
      <c r="D813" s="41"/>
      <c r="E813" s="41"/>
      <c r="F813" s="41"/>
      <c r="G813" s="41"/>
      <c r="H813" s="41"/>
      <c r="I813" s="41"/>
    </row>
    <row r="814" spans="2:9" hidden="1" x14ac:dyDescent="0.25">
      <c r="B814" s="41"/>
      <c r="C814" s="41"/>
      <c r="D814" s="41"/>
      <c r="E814" s="41"/>
      <c r="F814" s="41"/>
      <c r="G814" s="41"/>
      <c r="H814" s="41"/>
      <c r="I814" s="41"/>
    </row>
    <row r="815" spans="2:9" hidden="1" x14ac:dyDescent="0.25">
      <c r="B815" s="41"/>
      <c r="C815" s="41"/>
      <c r="D815" s="41"/>
      <c r="E815" s="41"/>
      <c r="F815" s="41"/>
      <c r="G815" s="41"/>
      <c r="H815" s="41"/>
      <c r="I815" s="41"/>
    </row>
    <row r="816" spans="2:9" hidden="1" x14ac:dyDescent="0.25">
      <c r="B816" s="41"/>
      <c r="C816" s="41"/>
      <c r="D816" s="41"/>
      <c r="E816" s="41"/>
      <c r="F816" s="41"/>
      <c r="G816" s="41"/>
      <c r="H816" s="41"/>
      <c r="I816" s="41"/>
    </row>
    <row r="817" spans="2:9" hidden="1" x14ac:dyDescent="0.25">
      <c r="B817" s="41"/>
      <c r="C817" s="41"/>
      <c r="D817" s="41"/>
      <c r="E817" s="41"/>
      <c r="F817" s="41"/>
      <c r="G817" s="41"/>
      <c r="H817" s="41"/>
      <c r="I817" s="41"/>
    </row>
    <row r="818" spans="2:9" hidden="1" x14ac:dyDescent="0.25">
      <c r="B818" s="41"/>
      <c r="C818" s="41"/>
      <c r="D818" s="41"/>
      <c r="E818" s="41"/>
      <c r="F818" s="41"/>
      <c r="G818" s="41"/>
      <c r="H818" s="41"/>
      <c r="I818" s="41"/>
    </row>
    <row r="819" spans="2:9" hidden="1" x14ac:dyDescent="0.25">
      <c r="B819" s="41"/>
      <c r="C819" s="41"/>
      <c r="D819" s="41"/>
      <c r="E819" s="41"/>
      <c r="F819" s="41"/>
      <c r="G819" s="41"/>
      <c r="H819" s="41"/>
      <c r="I819" s="41"/>
    </row>
    <row r="820" spans="2:9" hidden="1" x14ac:dyDescent="0.25">
      <c r="B820" s="41"/>
      <c r="C820" s="41"/>
      <c r="D820" s="41"/>
      <c r="E820" s="41"/>
      <c r="F820" s="41"/>
      <c r="G820" s="41"/>
      <c r="H820" s="41"/>
      <c r="I820" s="41"/>
    </row>
    <row r="821" spans="2:9" hidden="1" x14ac:dyDescent="0.25">
      <c r="B821" s="41"/>
      <c r="C821" s="41"/>
      <c r="D821" s="41"/>
      <c r="E821" s="41"/>
      <c r="F821" s="41"/>
      <c r="G821" s="41"/>
      <c r="H821" s="41"/>
      <c r="I821" s="41"/>
    </row>
    <row r="822" spans="2:9" hidden="1" x14ac:dyDescent="0.25">
      <c r="B822" s="41"/>
      <c r="C822" s="41"/>
      <c r="D822" s="41"/>
      <c r="E822" s="41"/>
      <c r="F822" s="41"/>
      <c r="G822" s="41"/>
      <c r="H822" s="41"/>
      <c r="I822" s="41"/>
    </row>
    <row r="823" spans="2:9" hidden="1" x14ac:dyDescent="0.25">
      <c r="B823" s="41"/>
      <c r="C823" s="41"/>
      <c r="D823" s="41"/>
      <c r="E823" s="41"/>
      <c r="F823" s="41"/>
      <c r="G823" s="41"/>
      <c r="H823" s="41"/>
      <c r="I823" s="41"/>
    </row>
    <row r="824" spans="2:9" hidden="1" x14ac:dyDescent="0.25">
      <c r="B824" s="41"/>
      <c r="C824" s="41"/>
      <c r="D824" s="41"/>
      <c r="E824" s="41"/>
      <c r="F824" s="41"/>
      <c r="G824" s="41"/>
      <c r="H824" s="41"/>
      <c r="I824" s="41"/>
    </row>
    <row r="825" spans="2:9" hidden="1" x14ac:dyDescent="0.25">
      <c r="B825" s="41"/>
      <c r="C825" s="41"/>
      <c r="D825" s="41"/>
      <c r="E825" s="41"/>
      <c r="F825" s="41"/>
      <c r="G825" s="41"/>
      <c r="H825" s="41"/>
      <c r="I825" s="41"/>
    </row>
    <row r="826" spans="2:9" hidden="1" x14ac:dyDescent="0.25">
      <c r="B826" s="41"/>
      <c r="C826" s="41"/>
      <c r="D826" s="41"/>
      <c r="E826" s="41"/>
      <c r="F826" s="41"/>
      <c r="G826" s="41"/>
      <c r="H826" s="41"/>
      <c r="I826" s="41"/>
    </row>
    <row r="827" spans="2:9" hidden="1" x14ac:dyDescent="0.25">
      <c r="B827" s="41"/>
      <c r="C827" s="41"/>
      <c r="D827" s="41"/>
      <c r="E827" s="41"/>
      <c r="F827" s="41"/>
      <c r="G827" s="41"/>
      <c r="H827" s="41"/>
      <c r="I827" s="41"/>
    </row>
    <row r="828" spans="2:9" hidden="1" x14ac:dyDescent="0.25">
      <c r="B828" s="41"/>
      <c r="C828" s="41"/>
      <c r="D828" s="41"/>
      <c r="E828" s="41"/>
      <c r="F828" s="41"/>
      <c r="G828" s="41"/>
      <c r="H828" s="41"/>
      <c r="I828" s="41"/>
    </row>
    <row r="829" spans="2:9" hidden="1" x14ac:dyDescent="0.25">
      <c r="B829" s="41"/>
      <c r="C829" s="41"/>
      <c r="D829" s="41"/>
      <c r="E829" s="41"/>
      <c r="F829" s="41"/>
      <c r="G829" s="41"/>
      <c r="H829" s="41"/>
      <c r="I829" s="41"/>
    </row>
    <row r="830" spans="2:9" hidden="1" x14ac:dyDescent="0.25">
      <c r="B830" s="41"/>
      <c r="C830" s="41"/>
      <c r="D830" s="41"/>
      <c r="E830" s="41"/>
      <c r="F830" s="41"/>
      <c r="G830" s="41"/>
      <c r="H830" s="41"/>
      <c r="I830" s="41"/>
    </row>
    <row r="831" spans="2:9" hidden="1" x14ac:dyDescent="0.25">
      <c r="B831" s="41"/>
      <c r="C831" s="41"/>
      <c r="D831" s="41"/>
      <c r="E831" s="41"/>
      <c r="F831" s="41"/>
      <c r="G831" s="41"/>
      <c r="H831" s="41"/>
      <c r="I831" s="41"/>
    </row>
    <row r="832" spans="2:9" hidden="1" x14ac:dyDescent="0.25">
      <c r="B832" s="41"/>
      <c r="C832" s="41"/>
      <c r="D832" s="41"/>
      <c r="E832" s="41"/>
      <c r="F832" s="41"/>
      <c r="G832" s="41"/>
      <c r="H832" s="41"/>
      <c r="I832" s="41"/>
    </row>
    <row r="833" spans="2:9" hidden="1" x14ac:dyDescent="0.25">
      <c r="B833" s="41"/>
      <c r="C833" s="41"/>
      <c r="D833" s="41"/>
      <c r="E833" s="41"/>
      <c r="F833" s="41"/>
      <c r="G833" s="41"/>
      <c r="H833" s="41"/>
      <c r="I833" s="41"/>
    </row>
    <row r="834" spans="2:9" hidden="1" x14ac:dyDescent="0.25">
      <c r="B834" s="41"/>
      <c r="C834" s="41"/>
      <c r="D834" s="41"/>
      <c r="E834" s="41"/>
      <c r="F834" s="41"/>
      <c r="G834" s="41"/>
      <c r="H834" s="41"/>
      <c r="I834" s="41"/>
    </row>
    <row r="835" spans="2:9" hidden="1" x14ac:dyDescent="0.25">
      <c r="B835" s="41"/>
      <c r="C835" s="41"/>
      <c r="D835" s="41"/>
      <c r="E835" s="41"/>
      <c r="F835" s="41"/>
      <c r="G835" s="41"/>
      <c r="H835" s="41"/>
      <c r="I835" s="41"/>
    </row>
    <row r="836" spans="2:9" hidden="1" x14ac:dyDescent="0.25">
      <c r="B836" s="41"/>
      <c r="C836" s="41"/>
      <c r="D836" s="41"/>
      <c r="E836" s="41"/>
      <c r="F836" s="41"/>
      <c r="G836" s="41"/>
      <c r="H836" s="41"/>
      <c r="I836" s="41"/>
    </row>
    <row r="837" spans="2:9" hidden="1" x14ac:dyDescent="0.25">
      <c r="B837" s="41"/>
      <c r="C837" s="41"/>
      <c r="D837" s="41"/>
      <c r="E837" s="41"/>
      <c r="F837" s="41"/>
      <c r="G837" s="41"/>
      <c r="H837" s="41"/>
      <c r="I837" s="41"/>
    </row>
    <row r="838" spans="2:9" hidden="1" x14ac:dyDescent="0.25">
      <c r="B838" s="41"/>
      <c r="C838" s="41"/>
      <c r="D838" s="41"/>
      <c r="E838" s="41"/>
      <c r="F838" s="41"/>
      <c r="G838" s="41"/>
      <c r="H838" s="41"/>
      <c r="I838" s="41"/>
    </row>
    <row r="839" spans="2:9" hidden="1" x14ac:dyDescent="0.25">
      <c r="B839" s="41"/>
      <c r="C839" s="41"/>
      <c r="D839" s="41"/>
      <c r="E839" s="41"/>
      <c r="F839" s="41"/>
      <c r="G839" s="41"/>
      <c r="H839" s="41"/>
      <c r="I839" s="41"/>
    </row>
    <row r="840" spans="2:9" hidden="1" x14ac:dyDescent="0.25">
      <c r="B840" s="41"/>
      <c r="C840" s="41"/>
      <c r="D840" s="41"/>
      <c r="E840" s="41"/>
      <c r="F840" s="41"/>
      <c r="G840" s="41"/>
      <c r="H840" s="41"/>
      <c r="I840" s="41"/>
    </row>
    <row r="841" spans="2:9" hidden="1" x14ac:dyDescent="0.25">
      <c r="B841" s="41"/>
      <c r="C841" s="41"/>
      <c r="D841" s="41"/>
      <c r="E841" s="41"/>
      <c r="F841" s="41"/>
      <c r="G841" s="41"/>
      <c r="H841" s="41"/>
      <c r="I841" s="41"/>
    </row>
    <row r="842" spans="2:9" hidden="1" x14ac:dyDescent="0.25">
      <c r="B842" s="41"/>
      <c r="C842" s="41"/>
      <c r="D842" s="41"/>
      <c r="E842" s="41"/>
      <c r="F842" s="41"/>
      <c r="G842" s="41"/>
      <c r="H842" s="41"/>
      <c r="I842" s="41"/>
    </row>
    <row r="843" spans="2:9" hidden="1" x14ac:dyDescent="0.25">
      <c r="B843" s="41"/>
      <c r="C843" s="41"/>
      <c r="D843" s="41"/>
      <c r="E843" s="41"/>
      <c r="F843" s="41"/>
      <c r="G843" s="41"/>
      <c r="H843" s="41"/>
      <c r="I843" s="41"/>
    </row>
    <row r="844" spans="2:9" hidden="1" x14ac:dyDescent="0.25">
      <c r="B844" s="41"/>
      <c r="C844" s="41"/>
      <c r="D844" s="41"/>
      <c r="E844" s="41"/>
      <c r="F844" s="41"/>
      <c r="G844" s="41"/>
      <c r="H844" s="41"/>
      <c r="I844" s="41"/>
    </row>
    <row r="845" spans="2:9" hidden="1" x14ac:dyDescent="0.25">
      <c r="B845" s="41"/>
      <c r="C845" s="41"/>
      <c r="D845" s="41"/>
      <c r="E845" s="41"/>
      <c r="F845" s="41"/>
      <c r="G845" s="41"/>
      <c r="H845" s="41"/>
      <c r="I845" s="41"/>
    </row>
    <row r="846" spans="2:9" hidden="1" x14ac:dyDescent="0.25">
      <c r="B846" s="41"/>
      <c r="C846" s="41"/>
      <c r="D846" s="41"/>
      <c r="E846" s="41"/>
      <c r="F846" s="41"/>
      <c r="G846" s="41"/>
      <c r="H846" s="41"/>
      <c r="I846" s="41"/>
    </row>
    <row r="847" spans="2:9" hidden="1" x14ac:dyDescent="0.25">
      <c r="B847" s="41"/>
      <c r="C847" s="41"/>
      <c r="D847" s="41"/>
      <c r="E847" s="41"/>
      <c r="F847" s="41"/>
      <c r="G847" s="41"/>
      <c r="H847" s="41"/>
      <c r="I847" s="41"/>
    </row>
    <row r="848" spans="2:9" hidden="1" x14ac:dyDescent="0.25">
      <c r="B848" s="41"/>
      <c r="C848" s="41"/>
      <c r="D848" s="41"/>
      <c r="E848" s="41"/>
      <c r="F848" s="41"/>
      <c r="G848" s="41"/>
      <c r="H848" s="41"/>
      <c r="I848" s="41"/>
    </row>
    <row r="849" spans="2:9" hidden="1" x14ac:dyDescent="0.25">
      <c r="B849" s="41"/>
      <c r="C849" s="41"/>
      <c r="D849" s="41"/>
      <c r="E849" s="41"/>
      <c r="F849" s="41"/>
      <c r="G849" s="41"/>
      <c r="H849" s="41"/>
      <c r="I849" s="41"/>
    </row>
    <row r="850" spans="2:9" hidden="1" x14ac:dyDescent="0.25">
      <c r="B850" s="41"/>
      <c r="C850" s="41"/>
      <c r="D850" s="41"/>
      <c r="E850" s="41"/>
      <c r="F850" s="41"/>
      <c r="G850" s="41"/>
      <c r="H850" s="41"/>
      <c r="I850" s="41"/>
    </row>
    <row r="851" spans="2:9" hidden="1" x14ac:dyDescent="0.25">
      <c r="B851" s="41"/>
      <c r="C851" s="41"/>
      <c r="D851" s="41"/>
      <c r="E851" s="41"/>
      <c r="F851" s="41"/>
      <c r="G851" s="41"/>
      <c r="H851" s="41"/>
      <c r="I851" s="41"/>
    </row>
    <row r="852" spans="2:9" hidden="1" x14ac:dyDescent="0.25">
      <c r="B852" s="41"/>
      <c r="C852" s="41"/>
      <c r="D852" s="41"/>
      <c r="E852" s="41"/>
      <c r="F852" s="41"/>
      <c r="G852" s="41"/>
      <c r="H852" s="41"/>
      <c r="I852" s="41"/>
    </row>
    <row r="853" spans="2:9" hidden="1" x14ac:dyDescent="0.25">
      <c r="B853" s="41"/>
      <c r="C853" s="41"/>
      <c r="D853" s="41"/>
      <c r="E853" s="41"/>
      <c r="F853" s="41"/>
      <c r="G853" s="41"/>
      <c r="H853" s="41"/>
      <c r="I853" s="41"/>
    </row>
    <row r="854" spans="2:9" hidden="1" x14ac:dyDescent="0.25">
      <c r="B854" s="41"/>
      <c r="C854" s="41"/>
      <c r="D854" s="41"/>
      <c r="E854" s="41"/>
      <c r="F854" s="41"/>
      <c r="G854" s="41"/>
      <c r="H854" s="41"/>
      <c r="I854" s="41"/>
    </row>
    <row r="855" spans="2:9" hidden="1" x14ac:dyDescent="0.25">
      <c r="B855" s="41"/>
      <c r="C855" s="41"/>
      <c r="D855" s="41"/>
      <c r="E855" s="41"/>
      <c r="F855" s="41"/>
      <c r="G855" s="41"/>
      <c r="H855" s="41"/>
      <c r="I855" s="41"/>
    </row>
    <row r="856" spans="2:9" hidden="1" x14ac:dyDescent="0.25">
      <c r="B856" s="41"/>
      <c r="C856" s="41"/>
      <c r="D856" s="41"/>
      <c r="E856" s="41"/>
      <c r="F856" s="41"/>
      <c r="G856" s="41"/>
      <c r="H856" s="41"/>
      <c r="I856" s="41"/>
    </row>
    <row r="857" spans="2:9" hidden="1" x14ac:dyDescent="0.25">
      <c r="B857" s="41"/>
      <c r="C857" s="41"/>
      <c r="D857" s="41"/>
      <c r="E857" s="41"/>
      <c r="F857" s="41"/>
      <c r="G857" s="41"/>
      <c r="H857" s="41"/>
      <c r="I857" s="41"/>
    </row>
    <row r="858" spans="2:9" hidden="1" x14ac:dyDescent="0.25">
      <c r="B858" s="41"/>
      <c r="C858" s="41"/>
      <c r="D858" s="41"/>
      <c r="E858" s="41"/>
      <c r="F858" s="41"/>
      <c r="G858" s="41"/>
      <c r="H858" s="41"/>
      <c r="I858" s="41"/>
    </row>
    <row r="859" spans="2:9" hidden="1" x14ac:dyDescent="0.25">
      <c r="B859" s="41"/>
      <c r="C859" s="41"/>
      <c r="D859" s="41"/>
      <c r="E859" s="41"/>
      <c r="F859" s="41"/>
      <c r="G859" s="41"/>
      <c r="H859" s="41"/>
      <c r="I859" s="41"/>
    </row>
    <row r="860" spans="2:9" hidden="1" x14ac:dyDescent="0.25">
      <c r="B860" s="41"/>
      <c r="C860" s="41"/>
      <c r="D860" s="41"/>
      <c r="E860" s="41"/>
      <c r="F860" s="41"/>
      <c r="G860" s="41"/>
      <c r="H860" s="41"/>
      <c r="I860" s="41"/>
    </row>
    <row r="861" spans="2:9" hidden="1" x14ac:dyDescent="0.25">
      <c r="B861" s="41"/>
      <c r="C861" s="41"/>
      <c r="D861" s="41"/>
      <c r="E861" s="41"/>
      <c r="F861" s="41"/>
      <c r="G861" s="41"/>
      <c r="H861" s="41"/>
      <c r="I861" s="41"/>
    </row>
    <row r="862" spans="2:9" hidden="1" x14ac:dyDescent="0.25">
      <c r="B862" s="41"/>
      <c r="C862" s="41"/>
      <c r="D862" s="41"/>
      <c r="E862" s="41"/>
      <c r="F862" s="41"/>
      <c r="G862" s="41"/>
      <c r="H862" s="41"/>
      <c r="I862" s="41"/>
    </row>
    <row r="863" spans="2:9" hidden="1" x14ac:dyDescent="0.25">
      <c r="B863" s="41"/>
      <c r="C863" s="41"/>
      <c r="D863" s="41"/>
      <c r="E863" s="41"/>
      <c r="F863" s="41"/>
      <c r="G863" s="41"/>
      <c r="H863" s="41"/>
      <c r="I863" s="41"/>
    </row>
    <row r="864" spans="2:9" hidden="1" x14ac:dyDescent="0.25">
      <c r="B864" s="41"/>
      <c r="C864" s="41"/>
      <c r="D864" s="41"/>
      <c r="E864" s="41"/>
      <c r="F864" s="41"/>
      <c r="G864" s="41"/>
      <c r="H864" s="41"/>
      <c r="I864" s="41"/>
    </row>
    <row r="865" spans="2:9" hidden="1" x14ac:dyDescent="0.25">
      <c r="B865" s="41"/>
      <c r="C865" s="41"/>
      <c r="D865" s="41"/>
      <c r="E865" s="41"/>
      <c r="F865" s="41"/>
      <c r="G865" s="41"/>
      <c r="H865" s="41"/>
      <c r="I865" s="41"/>
    </row>
    <row r="866" spans="2:9" hidden="1" x14ac:dyDescent="0.25">
      <c r="B866" s="41"/>
      <c r="C866" s="41"/>
      <c r="D866" s="41"/>
      <c r="E866" s="41"/>
      <c r="F866" s="41"/>
      <c r="G866" s="41"/>
      <c r="H866" s="41"/>
      <c r="I866" s="41"/>
    </row>
    <row r="867" spans="2:9" hidden="1" x14ac:dyDescent="0.25">
      <c r="B867" s="41"/>
      <c r="C867" s="41"/>
      <c r="D867" s="41"/>
      <c r="E867" s="41"/>
      <c r="F867" s="41"/>
      <c r="G867" s="41"/>
      <c r="H867" s="41"/>
      <c r="I867" s="41"/>
    </row>
    <row r="868" spans="2:9" hidden="1" x14ac:dyDescent="0.25">
      <c r="B868" s="41"/>
      <c r="C868" s="41"/>
      <c r="D868" s="41"/>
      <c r="E868" s="41"/>
      <c r="F868" s="41"/>
      <c r="G868" s="41"/>
      <c r="H868" s="41"/>
      <c r="I868" s="41"/>
    </row>
    <row r="869" spans="2:9" hidden="1" x14ac:dyDescent="0.25">
      <c r="B869" s="41"/>
      <c r="C869" s="41"/>
      <c r="D869" s="41"/>
      <c r="E869" s="41"/>
      <c r="F869" s="41"/>
      <c r="G869" s="41"/>
      <c r="H869" s="41"/>
      <c r="I869" s="41"/>
    </row>
    <row r="870" spans="2:9" hidden="1" x14ac:dyDescent="0.25">
      <c r="B870" s="41"/>
      <c r="C870" s="41"/>
      <c r="D870" s="41"/>
      <c r="E870" s="41"/>
      <c r="F870" s="41"/>
      <c r="G870" s="41"/>
      <c r="H870" s="41"/>
      <c r="I870" s="41"/>
    </row>
    <row r="871" spans="2:9" hidden="1" x14ac:dyDescent="0.25">
      <c r="B871" s="41"/>
      <c r="C871" s="41"/>
      <c r="D871" s="41"/>
      <c r="E871" s="41"/>
      <c r="F871" s="41"/>
      <c r="G871" s="41"/>
      <c r="H871" s="41"/>
      <c r="I871" s="41"/>
    </row>
    <row r="872" spans="2:9" hidden="1" x14ac:dyDescent="0.25">
      <c r="B872" s="41"/>
      <c r="C872" s="41"/>
      <c r="D872" s="41"/>
      <c r="E872" s="41"/>
      <c r="F872" s="41"/>
      <c r="G872" s="41"/>
      <c r="H872" s="41"/>
      <c r="I872" s="41"/>
    </row>
    <row r="873" spans="2:9" hidden="1" x14ac:dyDescent="0.25">
      <c r="B873" s="41"/>
      <c r="C873" s="41"/>
      <c r="D873" s="41"/>
      <c r="E873" s="41"/>
      <c r="F873" s="41"/>
      <c r="G873" s="41"/>
      <c r="H873" s="41"/>
      <c r="I873" s="41"/>
    </row>
    <row r="874" spans="2:9" hidden="1" x14ac:dyDescent="0.25">
      <c r="B874" s="41"/>
      <c r="C874" s="41"/>
      <c r="D874" s="41"/>
      <c r="E874" s="41"/>
      <c r="F874" s="41"/>
      <c r="G874" s="41"/>
      <c r="H874" s="41"/>
      <c r="I874" s="41"/>
    </row>
    <row r="875" spans="2:9" hidden="1" x14ac:dyDescent="0.25">
      <c r="B875" s="41"/>
      <c r="C875" s="41"/>
      <c r="D875" s="41"/>
      <c r="E875" s="41"/>
      <c r="F875" s="41"/>
      <c r="G875" s="41"/>
      <c r="H875" s="41"/>
      <c r="I875" s="41"/>
    </row>
    <row r="876" spans="2:9" hidden="1" x14ac:dyDescent="0.25">
      <c r="B876" s="41"/>
      <c r="C876" s="41"/>
      <c r="D876" s="41"/>
      <c r="E876" s="41"/>
      <c r="F876" s="41"/>
      <c r="G876" s="41"/>
      <c r="H876" s="41"/>
      <c r="I876" s="41"/>
    </row>
    <row r="877" spans="2:9" hidden="1" x14ac:dyDescent="0.25">
      <c r="B877" s="41"/>
      <c r="C877" s="41"/>
      <c r="D877" s="41"/>
      <c r="E877" s="41"/>
      <c r="F877" s="41"/>
      <c r="G877" s="41"/>
      <c r="H877" s="41"/>
      <c r="I877" s="41"/>
    </row>
    <row r="878" spans="2:9" hidden="1" x14ac:dyDescent="0.25">
      <c r="B878" s="41"/>
      <c r="C878" s="41"/>
      <c r="D878" s="41"/>
      <c r="E878" s="41"/>
      <c r="F878" s="41"/>
      <c r="G878" s="41"/>
      <c r="H878" s="41"/>
      <c r="I878" s="41"/>
    </row>
    <row r="879" spans="2:9" hidden="1" x14ac:dyDescent="0.25">
      <c r="B879" s="41"/>
      <c r="C879" s="41"/>
      <c r="D879" s="41"/>
      <c r="E879" s="41"/>
      <c r="F879" s="41"/>
      <c r="G879" s="41"/>
      <c r="H879" s="41"/>
      <c r="I879" s="41"/>
    </row>
    <row r="880" spans="2:9" hidden="1" x14ac:dyDescent="0.25">
      <c r="B880" s="41"/>
      <c r="C880" s="41"/>
      <c r="D880" s="41"/>
      <c r="E880" s="41"/>
      <c r="F880" s="41"/>
      <c r="G880" s="41"/>
      <c r="H880" s="41"/>
      <c r="I880" s="41"/>
    </row>
    <row r="881" spans="2:9" hidden="1" x14ac:dyDescent="0.25">
      <c r="B881" s="41"/>
      <c r="C881" s="41"/>
      <c r="D881" s="41"/>
      <c r="E881" s="41"/>
      <c r="F881" s="41"/>
      <c r="G881" s="41"/>
      <c r="H881" s="41"/>
      <c r="I881" s="41"/>
    </row>
    <row r="882" spans="2:9" hidden="1" x14ac:dyDescent="0.25">
      <c r="B882" s="41"/>
      <c r="C882" s="41"/>
      <c r="D882" s="41"/>
      <c r="E882" s="41"/>
      <c r="F882" s="41"/>
      <c r="G882" s="41"/>
      <c r="H882" s="41"/>
      <c r="I882" s="41"/>
    </row>
    <row r="883" spans="2:9" hidden="1" x14ac:dyDescent="0.25">
      <c r="B883" s="41"/>
      <c r="C883" s="41"/>
      <c r="D883" s="41"/>
      <c r="E883" s="41"/>
      <c r="F883" s="41"/>
      <c r="G883" s="41"/>
      <c r="H883" s="41"/>
      <c r="I883" s="41"/>
    </row>
    <row r="884" spans="2:9" hidden="1" x14ac:dyDescent="0.25">
      <c r="B884" s="41"/>
      <c r="C884" s="41"/>
      <c r="D884" s="41"/>
      <c r="E884" s="41"/>
      <c r="F884" s="41"/>
      <c r="G884" s="41"/>
      <c r="H884" s="41"/>
      <c r="I884" s="41"/>
    </row>
    <row r="885" spans="2:9" hidden="1" x14ac:dyDescent="0.25">
      <c r="B885" s="41"/>
      <c r="C885" s="41"/>
      <c r="D885" s="41"/>
      <c r="E885" s="41"/>
      <c r="F885" s="41"/>
      <c r="G885" s="41"/>
      <c r="H885" s="41"/>
      <c r="I885" s="41"/>
    </row>
    <row r="886" spans="2:9" hidden="1" x14ac:dyDescent="0.25">
      <c r="B886" s="41"/>
      <c r="C886" s="41"/>
      <c r="D886" s="41"/>
      <c r="E886" s="41"/>
      <c r="F886" s="41"/>
      <c r="G886" s="41"/>
      <c r="H886" s="41"/>
      <c r="I886" s="41"/>
    </row>
    <row r="887" spans="2:9" hidden="1" x14ac:dyDescent="0.25">
      <c r="B887" s="41"/>
      <c r="C887" s="41"/>
      <c r="D887" s="41"/>
      <c r="E887" s="41"/>
      <c r="F887" s="41"/>
      <c r="G887" s="41"/>
      <c r="H887" s="41"/>
      <c r="I887" s="41"/>
    </row>
    <row r="888" spans="2:9" hidden="1" x14ac:dyDescent="0.25">
      <c r="B888" s="41"/>
      <c r="C888" s="41"/>
      <c r="D888" s="41"/>
      <c r="E888" s="41"/>
      <c r="F888" s="41"/>
      <c r="G888" s="41"/>
      <c r="H888" s="41"/>
      <c r="I888" s="41"/>
    </row>
    <row r="889" spans="2:9" hidden="1" x14ac:dyDescent="0.25">
      <c r="B889" s="41"/>
      <c r="C889" s="41"/>
      <c r="D889" s="41"/>
      <c r="E889" s="41"/>
      <c r="F889" s="41"/>
      <c r="G889" s="41"/>
      <c r="H889" s="41"/>
      <c r="I889" s="41"/>
    </row>
    <row r="890" spans="2:9" hidden="1" x14ac:dyDescent="0.25">
      <c r="B890" s="41"/>
      <c r="C890" s="41"/>
      <c r="D890" s="41"/>
      <c r="E890" s="41"/>
      <c r="F890" s="41"/>
      <c r="G890" s="41"/>
      <c r="H890" s="41"/>
      <c r="I890" s="41"/>
    </row>
    <row r="891" spans="2:9" hidden="1" x14ac:dyDescent="0.25">
      <c r="B891" s="41"/>
      <c r="C891" s="41"/>
      <c r="D891" s="41"/>
      <c r="E891" s="41"/>
      <c r="F891" s="41"/>
      <c r="G891" s="41"/>
      <c r="H891" s="41"/>
      <c r="I891" s="41"/>
    </row>
    <row r="892" spans="2:9" hidden="1" x14ac:dyDescent="0.25">
      <c r="B892" s="41"/>
      <c r="C892" s="41"/>
      <c r="D892" s="41"/>
      <c r="E892" s="41"/>
      <c r="F892" s="41"/>
      <c r="G892" s="41"/>
      <c r="H892" s="41"/>
      <c r="I892" s="41"/>
    </row>
    <row r="893" spans="2:9" hidden="1" x14ac:dyDescent="0.25">
      <c r="B893" s="41"/>
      <c r="C893" s="41"/>
      <c r="D893" s="41"/>
      <c r="E893" s="41"/>
      <c r="F893" s="41"/>
      <c r="G893" s="41"/>
      <c r="H893" s="41"/>
      <c r="I893" s="41"/>
    </row>
    <row r="894" spans="2:9" hidden="1" x14ac:dyDescent="0.25">
      <c r="B894" s="41"/>
      <c r="C894" s="41"/>
      <c r="D894" s="41"/>
      <c r="E894" s="41"/>
      <c r="F894" s="41"/>
      <c r="G894" s="41"/>
      <c r="H894" s="41"/>
      <c r="I894" s="41"/>
    </row>
    <row r="895" spans="2:9" hidden="1" x14ac:dyDescent="0.25">
      <c r="B895" s="41"/>
      <c r="C895" s="41"/>
      <c r="D895" s="41"/>
      <c r="E895" s="41"/>
      <c r="F895" s="41"/>
      <c r="G895" s="41"/>
      <c r="H895" s="41"/>
      <c r="I895" s="41"/>
    </row>
    <row r="896" spans="2:9" hidden="1" x14ac:dyDescent="0.25">
      <c r="B896" s="41"/>
      <c r="C896" s="41"/>
      <c r="D896" s="41"/>
      <c r="E896" s="41"/>
      <c r="F896" s="41"/>
      <c r="G896" s="41"/>
      <c r="H896" s="41"/>
      <c r="I896" s="41"/>
    </row>
    <row r="897" spans="2:9" hidden="1" x14ac:dyDescent="0.25">
      <c r="B897" s="41"/>
      <c r="C897" s="41"/>
      <c r="D897" s="41"/>
      <c r="E897" s="41"/>
      <c r="F897" s="41"/>
      <c r="G897" s="41"/>
      <c r="H897" s="41"/>
      <c r="I897" s="41"/>
    </row>
    <row r="898" spans="2:9" hidden="1" x14ac:dyDescent="0.25">
      <c r="B898" s="41"/>
      <c r="C898" s="41"/>
      <c r="D898" s="41"/>
      <c r="E898" s="41"/>
      <c r="F898" s="41"/>
      <c r="G898" s="41"/>
    </row>
  </sheetData>
  <mergeCells count="16">
    <mergeCell ref="B5:I5"/>
    <mergeCell ref="B2:B4"/>
    <mergeCell ref="C2:I2"/>
    <mergeCell ref="C3:F3"/>
    <mergeCell ref="G3:I3"/>
    <mergeCell ref="C4:I4"/>
    <mergeCell ref="B6:I6"/>
    <mergeCell ref="C8:I8"/>
    <mergeCell ref="C9:G9"/>
    <mergeCell ref="B10:D10"/>
    <mergeCell ref="E10:I10"/>
    <mergeCell ref="C19:I19"/>
    <mergeCell ref="C21:G21"/>
    <mergeCell ref="C22:D22"/>
    <mergeCell ref="E22:F22"/>
    <mergeCell ref="H22:I2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61"/>
  <sheetViews>
    <sheetView topLeftCell="AP8" workbookViewId="0">
      <selection activeCell="AW8" sqref="AW8:AZ8"/>
    </sheetView>
  </sheetViews>
  <sheetFormatPr baseColWidth="10" defaultColWidth="11.42578125" defaultRowHeight="11.25" x14ac:dyDescent="0.25"/>
  <cols>
    <col min="1" max="1" width="4.28515625" style="223" customWidth="1"/>
    <col min="2" max="2" width="20.7109375" style="223" customWidth="1"/>
    <col min="3" max="3" width="7.7109375" style="223" customWidth="1"/>
    <col min="4" max="4" width="32.42578125" style="223" customWidth="1"/>
    <col min="5" max="5" width="36.7109375" style="223" customWidth="1"/>
    <col min="6" max="10" width="13.5703125" style="223" customWidth="1"/>
    <col min="11" max="11" width="30.85546875" style="223" customWidth="1"/>
    <col min="12" max="12" width="26.7109375" style="223" customWidth="1"/>
    <col min="13" max="13" width="26.7109375" style="223" hidden="1" customWidth="1"/>
    <col min="14" max="14" width="14.140625" style="223" customWidth="1" collapsed="1"/>
    <col min="15" max="15" width="14.140625" style="223" customWidth="1"/>
    <col min="16" max="16" width="14.140625" style="223" hidden="1" customWidth="1"/>
    <col min="17" max="17" width="14.140625" style="223" customWidth="1"/>
    <col min="18" max="18" width="15.85546875" style="223" hidden="1" customWidth="1"/>
    <col min="19" max="19" width="28.85546875" style="223" customWidth="1" collapsed="1"/>
    <col min="20" max="20" width="23.140625" style="223" customWidth="1"/>
    <col min="21" max="21" width="34.42578125" style="223" customWidth="1"/>
    <col min="22" max="22" width="23.28515625" style="223" hidden="1" customWidth="1"/>
    <col min="23" max="23" width="34.5703125" style="223" customWidth="1"/>
    <col min="24" max="24" width="23.28515625" style="223" hidden="1" customWidth="1"/>
    <col min="25" max="25" width="39.7109375" style="223" customWidth="1"/>
    <col min="26" max="26" width="23.28515625" style="223" hidden="1" customWidth="1"/>
    <col min="27" max="27" width="39.7109375" style="223" customWidth="1"/>
    <col min="28" max="28" width="23.28515625" style="223" hidden="1" customWidth="1"/>
    <col min="29" max="29" width="36.28515625" style="223" customWidth="1"/>
    <col min="30" max="30" width="23.28515625" style="223" hidden="1" customWidth="1"/>
    <col min="31" max="31" width="39.7109375" style="223" customWidth="1"/>
    <col min="32" max="32" width="20" style="223" hidden="1" customWidth="1"/>
    <col min="33" max="33" width="34.5703125" style="223" customWidth="1"/>
    <col min="34" max="34" width="20" style="223" hidden="1" customWidth="1"/>
    <col min="35" max="35" width="14.5703125" style="223" customWidth="1"/>
    <col min="36" max="36" width="20" style="223" customWidth="1"/>
    <col min="37" max="37" width="23" style="223" customWidth="1"/>
    <col min="38" max="38" width="22.42578125" style="223" customWidth="1"/>
    <col min="39" max="39" width="17.28515625" style="223" hidden="1" customWidth="1"/>
    <col min="40" max="41" width="17.28515625" style="223" customWidth="1"/>
    <col min="42" max="42" width="12.28515625" style="223" customWidth="1"/>
    <col min="43" max="43" width="14.5703125" style="223" customWidth="1"/>
    <col min="44" max="45" width="23.28515625" style="223" customWidth="1"/>
    <col min="46" max="46" width="17.28515625" style="223" hidden="1" customWidth="1"/>
    <col min="47" max="48" width="20" style="223" customWidth="1"/>
    <col min="49" max="49" width="25.5703125" style="223" customWidth="1"/>
    <col min="50" max="50" width="23" style="223" customWidth="1"/>
    <col min="51" max="51" width="19.7109375" style="223" hidden="1" customWidth="1"/>
    <col min="52" max="53" width="19.7109375" style="223" customWidth="1"/>
    <col min="54" max="54" width="45.7109375" style="223" customWidth="1"/>
    <col min="55" max="56" width="20.42578125" style="223" customWidth="1"/>
    <col min="57" max="59" width="27.28515625" style="223" customWidth="1"/>
    <col min="60" max="60" width="22.7109375" style="223" customWidth="1"/>
    <col min="61" max="61" width="21.5703125" style="223" customWidth="1"/>
    <col min="62" max="62" width="15.28515625" style="223" customWidth="1"/>
    <col min="63" max="16384" width="11.42578125" style="223"/>
  </cols>
  <sheetData>
    <row r="1" spans="2:62" ht="12" thickBot="1" x14ac:dyDescent="0.3"/>
    <row r="2" spans="2:62" ht="41.25" customHeight="1" x14ac:dyDescent="0.25">
      <c r="B2" s="448" t="s">
        <v>213</v>
      </c>
      <c r="C2" s="449"/>
      <c r="D2" s="449"/>
      <c r="E2" s="449"/>
      <c r="F2" s="449"/>
      <c r="G2" s="449"/>
      <c r="H2" s="449"/>
      <c r="I2" s="449"/>
      <c r="J2" s="449"/>
      <c r="K2" s="449"/>
      <c r="L2" s="449"/>
      <c r="M2" s="449"/>
      <c r="N2" s="449"/>
      <c r="O2" s="449"/>
      <c r="P2" s="449"/>
      <c r="Q2" s="449"/>
      <c r="R2" s="449"/>
      <c r="S2" s="449"/>
      <c r="T2" s="450"/>
      <c r="U2" s="451" t="str">
        <f>B2</f>
        <v>OBJETIVO DEL PROCESO</v>
      </c>
      <c r="V2" s="452"/>
      <c r="W2" s="452"/>
      <c r="X2" s="452"/>
      <c r="Y2" s="452"/>
      <c r="Z2" s="452"/>
      <c r="AA2" s="452"/>
      <c r="AB2" s="452"/>
      <c r="AC2" s="452"/>
      <c r="AD2" s="452"/>
      <c r="AE2" s="452"/>
      <c r="AF2" s="452"/>
      <c r="AG2" s="452"/>
      <c r="AH2" s="452"/>
      <c r="AI2" s="452"/>
      <c r="AJ2" s="452"/>
      <c r="AK2" s="452"/>
      <c r="AL2" s="452"/>
      <c r="AM2" s="452"/>
      <c r="AN2" s="452"/>
      <c r="AO2" s="452"/>
      <c r="AP2" s="452"/>
      <c r="AQ2" s="453"/>
      <c r="AR2" s="451" t="str">
        <f>B2</f>
        <v>OBJETIVO DEL PROCESO</v>
      </c>
      <c r="AS2" s="452"/>
      <c r="AT2" s="452"/>
      <c r="AU2" s="452"/>
      <c r="AV2" s="452"/>
      <c r="AW2" s="452"/>
      <c r="AX2" s="452"/>
      <c r="AY2" s="452"/>
      <c r="AZ2" s="452"/>
      <c r="BA2" s="452"/>
      <c r="BB2" s="452"/>
      <c r="BC2" s="452"/>
      <c r="BD2" s="452"/>
      <c r="BE2" s="452"/>
      <c r="BF2" s="452"/>
      <c r="BG2" s="452"/>
      <c r="BH2" s="452"/>
      <c r="BI2" s="452"/>
      <c r="BJ2" s="453"/>
    </row>
    <row r="3" spans="2:62" ht="18.75" customHeight="1" x14ac:dyDescent="0.25">
      <c r="B3" s="454" t="s">
        <v>214</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6"/>
      <c r="AR3" s="460" t="str">
        <f>B3</f>
        <v>Representar, asesorar y prestar apoyo jurídico de manera oportuna y eficaz en aspectos legales a la UAERMV, de acuerdo a las normas jurídicas y/o adminsitrativas vigentes.</v>
      </c>
      <c r="AS3" s="461"/>
      <c r="AT3" s="461"/>
      <c r="AU3" s="461"/>
      <c r="AV3" s="461"/>
      <c r="AW3" s="461"/>
      <c r="AX3" s="461"/>
      <c r="AY3" s="461"/>
      <c r="AZ3" s="461"/>
      <c r="BA3" s="461"/>
      <c r="BB3" s="461"/>
      <c r="BC3" s="461"/>
      <c r="BD3" s="461"/>
      <c r="BE3" s="461"/>
      <c r="BF3" s="461"/>
      <c r="BG3" s="461"/>
      <c r="BH3" s="461"/>
      <c r="BI3" s="461"/>
      <c r="BJ3" s="462"/>
    </row>
    <row r="4" spans="2:62" ht="18.75" customHeight="1" thickBot="1" x14ac:dyDescent="0.3">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9"/>
      <c r="AR4" s="463"/>
      <c r="AS4" s="464"/>
      <c r="AT4" s="464"/>
      <c r="AU4" s="464"/>
      <c r="AV4" s="464"/>
      <c r="AW4" s="464"/>
      <c r="AX4" s="464"/>
      <c r="AY4" s="464"/>
      <c r="AZ4" s="464"/>
      <c r="BA4" s="464"/>
      <c r="BB4" s="464"/>
      <c r="BC4" s="464"/>
      <c r="BD4" s="464"/>
      <c r="BE4" s="464"/>
      <c r="BF4" s="464"/>
      <c r="BG4" s="464"/>
      <c r="BH4" s="464"/>
      <c r="BI4" s="464"/>
      <c r="BJ4" s="465"/>
    </row>
    <row r="7" spans="2:62" s="224" customFormat="1" x14ac:dyDescent="0.25">
      <c r="M7" s="225"/>
      <c r="P7" s="226"/>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row>
    <row r="8" spans="2:62" s="224" customFormat="1" ht="25.5" customHeight="1" x14ac:dyDescent="0.25">
      <c r="B8" s="447" t="s">
        <v>215</v>
      </c>
      <c r="C8" s="447" t="s">
        <v>216</v>
      </c>
      <c r="D8" s="447" t="s">
        <v>217</v>
      </c>
      <c r="E8" s="447" t="s">
        <v>218</v>
      </c>
      <c r="F8" s="447" t="s">
        <v>219</v>
      </c>
      <c r="G8" s="447" t="s">
        <v>220</v>
      </c>
      <c r="H8" s="447" t="s">
        <v>221</v>
      </c>
      <c r="I8" s="447" t="s">
        <v>222</v>
      </c>
      <c r="J8" s="447" t="s">
        <v>223</v>
      </c>
      <c r="K8" s="447" t="s">
        <v>224</v>
      </c>
      <c r="L8" s="447" t="s">
        <v>225</v>
      </c>
      <c r="M8" s="466"/>
      <c r="N8" s="447" t="s">
        <v>226</v>
      </c>
      <c r="O8" s="447"/>
      <c r="P8" s="466"/>
      <c r="Q8" s="228" t="s">
        <v>227</v>
      </c>
      <c r="R8" s="447" t="s">
        <v>228</v>
      </c>
      <c r="S8" s="447" t="s">
        <v>229</v>
      </c>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67" t="s">
        <v>230</v>
      </c>
      <c r="AX8" s="468"/>
      <c r="AY8" s="468"/>
      <c r="AZ8" s="469"/>
      <c r="BA8" s="470" t="s">
        <v>231</v>
      </c>
      <c r="BB8" s="447" t="s">
        <v>232</v>
      </c>
      <c r="BC8" s="447"/>
      <c r="BD8" s="447"/>
      <c r="BE8" s="447"/>
      <c r="BF8" s="447"/>
      <c r="BG8" s="447" t="s">
        <v>233</v>
      </c>
      <c r="BH8" s="447"/>
      <c r="BI8" s="447"/>
      <c r="BJ8" s="447"/>
    </row>
    <row r="9" spans="2:62" s="224" customFormat="1" ht="33.75" customHeight="1" x14ac:dyDescent="0.25">
      <c r="B9" s="447"/>
      <c r="C9" s="447"/>
      <c r="D9" s="447"/>
      <c r="E9" s="447"/>
      <c r="F9" s="447"/>
      <c r="G9" s="447"/>
      <c r="H9" s="447"/>
      <c r="I9" s="447"/>
      <c r="J9" s="447"/>
      <c r="K9" s="447"/>
      <c r="L9" s="447"/>
      <c r="M9" s="466"/>
      <c r="N9" s="447" t="s">
        <v>234</v>
      </c>
      <c r="O9" s="447" t="s">
        <v>235</v>
      </c>
      <c r="P9" s="466"/>
      <c r="Q9" s="470" t="s">
        <v>236</v>
      </c>
      <c r="R9" s="447"/>
      <c r="S9" s="447" t="s">
        <v>237</v>
      </c>
      <c r="T9" s="447"/>
      <c r="U9" s="447" t="s">
        <v>238</v>
      </c>
      <c r="V9" s="229"/>
      <c r="W9" s="447" t="s">
        <v>239</v>
      </c>
      <c r="X9" s="229"/>
      <c r="Y9" s="447" t="s">
        <v>240</v>
      </c>
      <c r="Z9" s="229"/>
      <c r="AA9" s="447" t="s">
        <v>241</v>
      </c>
      <c r="AB9" s="229"/>
      <c r="AC9" s="447" t="s">
        <v>242</v>
      </c>
      <c r="AD9" s="229"/>
      <c r="AE9" s="447" t="s">
        <v>243</v>
      </c>
      <c r="AF9" s="229"/>
      <c r="AG9" s="447" t="s">
        <v>244</v>
      </c>
      <c r="AH9" s="229"/>
      <c r="AI9" s="447" t="s">
        <v>245</v>
      </c>
      <c r="AJ9" s="447" t="s">
        <v>246</v>
      </c>
      <c r="AK9" s="447" t="s">
        <v>247</v>
      </c>
      <c r="AL9" s="447"/>
      <c r="AM9" s="230"/>
      <c r="AN9" s="447" t="s">
        <v>248</v>
      </c>
      <c r="AO9" s="447"/>
      <c r="AP9" s="447" t="s">
        <v>249</v>
      </c>
      <c r="AQ9" s="447"/>
      <c r="AR9" s="447" t="s">
        <v>250</v>
      </c>
      <c r="AS9" s="447" t="s">
        <v>251</v>
      </c>
      <c r="AT9" s="229"/>
      <c r="AU9" s="447" t="s">
        <v>252</v>
      </c>
      <c r="AV9" s="447"/>
      <c r="AW9" s="447" t="s">
        <v>234</v>
      </c>
      <c r="AX9" s="447" t="s">
        <v>235</v>
      </c>
      <c r="AY9" s="466"/>
      <c r="AZ9" s="447" t="s">
        <v>236</v>
      </c>
      <c r="BA9" s="471"/>
      <c r="BB9" s="447" t="s">
        <v>253</v>
      </c>
      <c r="BC9" s="447" t="s">
        <v>254</v>
      </c>
      <c r="BD9" s="447" t="s">
        <v>255</v>
      </c>
      <c r="BE9" s="447" t="s">
        <v>256</v>
      </c>
      <c r="BF9" s="447" t="s">
        <v>257</v>
      </c>
      <c r="BG9" s="447" t="s">
        <v>258</v>
      </c>
      <c r="BH9" s="447" t="s">
        <v>254</v>
      </c>
      <c r="BI9" s="447" t="s">
        <v>255</v>
      </c>
      <c r="BJ9" s="447" t="s">
        <v>256</v>
      </c>
    </row>
    <row r="10" spans="2:62" s="224" customFormat="1" ht="32.25" customHeight="1" x14ac:dyDescent="0.25">
      <c r="B10" s="447"/>
      <c r="C10" s="447"/>
      <c r="D10" s="447"/>
      <c r="E10" s="447"/>
      <c r="F10" s="447"/>
      <c r="G10" s="447"/>
      <c r="H10" s="447"/>
      <c r="I10" s="447"/>
      <c r="J10" s="447"/>
      <c r="K10" s="447"/>
      <c r="L10" s="447"/>
      <c r="M10" s="466"/>
      <c r="N10" s="447"/>
      <c r="O10" s="447"/>
      <c r="P10" s="466"/>
      <c r="Q10" s="472"/>
      <c r="R10" s="447"/>
      <c r="S10" s="447"/>
      <c r="T10" s="447"/>
      <c r="U10" s="447"/>
      <c r="V10" s="230"/>
      <c r="W10" s="447"/>
      <c r="X10" s="230"/>
      <c r="Y10" s="447"/>
      <c r="Z10" s="230"/>
      <c r="AA10" s="447"/>
      <c r="AB10" s="230"/>
      <c r="AC10" s="447"/>
      <c r="AD10" s="230"/>
      <c r="AE10" s="447"/>
      <c r="AF10" s="230"/>
      <c r="AG10" s="447"/>
      <c r="AH10" s="230"/>
      <c r="AI10" s="447"/>
      <c r="AJ10" s="447"/>
      <c r="AK10" s="447"/>
      <c r="AL10" s="447"/>
      <c r="AM10" s="229"/>
      <c r="AN10" s="447"/>
      <c r="AO10" s="447"/>
      <c r="AP10" s="447"/>
      <c r="AQ10" s="447"/>
      <c r="AR10" s="447"/>
      <c r="AS10" s="447"/>
      <c r="AT10" s="229"/>
      <c r="AU10" s="231" t="s">
        <v>259</v>
      </c>
      <c r="AV10" s="231" t="s">
        <v>260</v>
      </c>
      <c r="AW10" s="447"/>
      <c r="AX10" s="447"/>
      <c r="AY10" s="466"/>
      <c r="AZ10" s="447"/>
      <c r="BA10" s="472"/>
      <c r="BB10" s="447"/>
      <c r="BC10" s="447"/>
      <c r="BD10" s="447"/>
      <c r="BE10" s="447"/>
      <c r="BF10" s="447"/>
      <c r="BG10" s="447"/>
      <c r="BH10" s="447"/>
      <c r="BI10" s="447"/>
      <c r="BJ10" s="447"/>
    </row>
    <row r="11" spans="2:62" s="239" customFormat="1" ht="183.75" customHeight="1" x14ac:dyDescent="0.25">
      <c r="B11" s="473" t="s">
        <v>261</v>
      </c>
      <c r="C11" s="474">
        <v>1</v>
      </c>
      <c r="D11" s="476" t="s">
        <v>262</v>
      </c>
      <c r="E11" s="476" t="s">
        <v>263</v>
      </c>
      <c r="F11" s="474" t="s">
        <v>264</v>
      </c>
      <c r="G11" s="474" t="s">
        <v>265</v>
      </c>
      <c r="H11" s="476" t="s">
        <v>266</v>
      </c>
      <c r="I11" s="501" t="s">
        <v>267</v>
      </c>
      <c r="J11" s="501"/>
      <c r="K11" s="232" t="s">
        <v>187</v>
      </c>
      <c r="L11" s="233" t="s">
        <v>268</v>
      </c>
      <c r="M11" s="234" t="str">
        <f>IF(F11="gestion","impacto",IF(F11="corrupcion","impactocorrupcion",IF(F11="seguridad_de_la_informacion","impacto","")))</f>
        <v>impactocorrupcion</v>
      </c>
      <c r="N11" s="474" t="s">
        <v>269</v>
      </c>
      <c r="O11" s="474" t="s">
        <v>105</v>
      </c>
      <c r="P11" s="234" t="str">
        <f>N11&amp;O11</f>
        <v>ImprobableModerado</v>
      </c>
      <c r="Q11" s="483" t="str">
        <f>IFERROR(VLOOKUP(P11,[1]FORMULAS!$B$38:$C$62,2,FALSE),"")</f>
        <v>Riesgo moderado</v>
      </c>
      <c r="R11" s="483" t="s">
        <v>270</v>
      </c>
      <c r="S11" s="494" t="s">
        <v>189</v>
      </c>
      <c r="T11" s="495"/>
      <c r="U11" s="235" t="s">
        <v>90</v>
      </c>
      <c r="V11" s="236">
        <f>IF(U11="Asignado",15,0)</f>
        <v>15</v>
      </c>
      <c r="W11" s="235" t="s">
        <v>91</v>
      </c>
      <c r="X11" s="236">
        <f>IF(W11="Adecuado",15,0)</f>
        <v>15</v>
      </c>
      <c r="Y11" s="235" t="s">
        <v>92</v>
      </c>
      <c r="Z11" s="236">
        <f>IF(Y11="Oportuna",15,0)</f>
        <v>15</v>
      </c>
      <c r="AA11" s="235" t="s">
        <v>93</v>
      </c>
      <c r="AB11" s="236">
        <f>IF(AA11="Prevenir",15,IF(AA11="Detectar",10,0))</f>
        <v>15</v>
      </c>
      <c r="AC11" s="235" t="s">
        <v>96</v>
      </c>
      <c r="AD11" s="236">
        <f>IF(AC11="Confiable",15,0)</f>
        <v>15</v>
      </c>
      <c r="AE11" s="235" t="s">
        <v>94</v>
      </c>
      <c r="AF11" s="236">
        <f>IF(AE11="Se investigan y resuelven oportunamente",15,0)</f>
        <v>15</v>
      </c>
      <c r="AG11" s="235" t="s">
        <v>95</v>
      </c>
      <c r="AH11" s="236">
        <f>IF(AG11="Completa",10,IF(AG11="incompleta",5,0))</f>
        <v>10</v>
      </c>
      <c r="AI11" s="237">
        <f t="shared" ref="AI11:AI36" si="0">V11+X11+Z11+AB11+AD11+AF11+AH11</f>
        <v>100</v>
      </c>
      <c r="AJ11" s="237" t="str">
        <f t="shared" ref="AJ11:AJ20" si="1">IF(AI11&gt;=96,"Fuerte",IF(AI11&gt;=86,"Moderado",IF(AI11&gt;=1,"Débil","")))</f>
        <v>Fuerte</v>
      </c>
      <c r="AK11" s="238" t="s">
        <v>271</v>
      </c>
      <c r="AL11" s="237" t="str">
        <f>IF(AK11="Siempre se ejecuta","Fuerte",IF(AK11="Algunas veces","Moderado",IF(AK11="no se ejecuta","Débil","")))</f>
        <v>Fuerte</v>
      </c>
      <c r="AM11" s="237" t="str">
        <f>AJ11&amp;AL11</f>
        <v>FuerteFuerte</v>
      </c>
      <c r="AN11" s="237" t="str">
        <f>IFERROR(VLOOKUP(AM11,[1]FORMULAS!$B$70:$D$78,3,FALSE),"")</f>
        <v>Fuerte</v>
      </c>
      <c r="AO11" s="237">
        <f>IF(AN11="fuerte",100,IF(AN11="Moderado",50,IF(AN11="débil",0,"")))</f>
        <v>100</v>
      </c>
      <c r="AP11" s="487">
        <f>IFERROR(AVERAGE(AO11:AO12),0)</f>
        <v>100</v>
      </c>
      <c r="AQ11" s="487" t="str">
        <f>IF(AP11&gt;=100,"Fuerte",IF(AP11&gt;=50,"Moderado",IF(AP11&gt;=1,"Débil","")))</f>
        <v>Fuerte</v>
      </c>
      <c r="AR11" s="496" t="s">
        <v>272</v>
      </c>
      <c r="AS11" s="496" t="s">
        <v>273</v>
      </c>
      <c r="AT11" s="487" t="str">
        <f>+AQ11&amp;AR11&amp;AS11</f>
        <v>FuerteDirectamenteNo disminuye</v>
      </c>
      <c r="AU11" s="487">
        <f>IFERROR(VLOOKUP(AT11,[1]FORMULAS!$B$95:$D$102,2,FALSE),0)</f>
        <v>2</v>
      </c>
      <c r="AV11" s="487">
        <f>IFERROR(VLOOKUP(AT11,[1]FORMULAS!$B$95:$D$102,3,FALSE),0)</f>
        <v>0</v>
      </c>
      <c r="AW11" s="474" t="s">
        <v>274</v>
      </c>
      <c r="AX11" s="474" t="s">
        <v>105</v>
      </c>
      <c r="AY11" s="490" t="str">
        <f>AW11&amp;AX11</f>
        <v>Rara vezModerado</v>
      </c>
      <c r="AZ11" s="492" t="str">
        <f>IFERROR(VLOOKUP(AY11,[1]FORMULAS!$B$38:$C$62,2,FALSE),"")</f>
        <v>Riesgo moderado</v>
      </c>
      <c r="BA11" s="483" t="s">
        <v>270</v>
      </c>
      <c r="BB11" s="485" t="s">
        <v>275</v>
      </c>
      <c r="BC11" s="485" t="s">
        <v>276</v>
      </c>
      <c r="BD11" s="485" t="s">
        <v>277</v>
      </c>
      <c r="BE11" s="478" t="s">
        <v>278</v>
      </c>
      <c r="BF11" s="478" t="s">
        <v>279</v>
      </c>
      <c r="BG11" s="485" t="s">
        <v>280</v>
      </c>
      <c r="BH11" s="485" t="s">
        <v>281</v>
      </c>
      <c r="BI11" s="485" t="s">
        <v>277</v>
      </c>
      <c r="BJ11" s="478" t="s">
        <v>282</v>
      </c>
    </row>
    <row r="12" spans="2:62" s="239" customFormat="1" ht="172.5" customHeight="1" x14ac:dyDescent="0.25">
      <c r="B12" s="473"/>
      <c r="C12" s="475"/>
      <c r="D12" s="477"/>
      <c r="E12" s="477"/>
      <c r="F12" s="475"/>
      <c r="G12" s="475"/>
      <c r="H12" s="477"/>
      <c r="I12" s="502"/>
      <c r="J12" s="502"/>
      <c r="K12" s="232" t="s">
        <v>188</v>
      </c>
      <c r="L12" s="233" t="s">
        <v>283</v>
      </c>
      <c r="M12" s="240"/>
      <c r="N12" s="475"/>
      <c r="O12" s="475"/>
      <c r="P12" s="240"/>
      <c r="Q12" s="503"/>
      <c r="R12" s="503"/>
      <c r="S12" s="480" t="s">
        <v>190</v>
      </c>
      <c r="T12" s="481"/>
      <c r="U12" s="235" t="s">
        <v>90</v>
      </c>
      <c r="V12" s="236">
        <f t="shared" ref="V12" si="2">IF(U12="Asignado",15,0)</f>
        <v>15</v>
      </c>
      <c r="W12" s="235" t="s">
        <v>91</v>
      </c>
      <c r="X12" s="236">
        <f t="shared" ref="X12" si="3">IF(W12="Adecuado",15,0)</f>
        <v>15</v>
      </c>
      <c r="Y12" s="235" t="s">
        <v>92</v>
      </c>
      <c r="Z12" s="236">
        <f t="shared" ref="Z12" si="4">IF(Y12="Oportuna",15,0)</f>
        <v>15</v>
      </c>
      <c r="AA12" s="235" t="s">
        <v>93</v>
      </c>
      <c r="AB12" s="236">
        <f t="shared" ref="AB12" si="5">IF(AA12="Prevenir",15,IF(AA12="Detectar",10,0))</f>
        <v>15</v>
      </c>
      <c r="AC12" s="235" t="s">
        <v>96</v>
      </c>
      <c r="AD12" s="236">
        <f t="shared" ref="AD12" si="6">IF(AC12="Confiable",15,0)</f>
        <v>15</v>
      </c>
      <c r="AE12" s="235" t="s">
        <v>94</v>
      </c>
      <c r="AF12" s="236">
        <f t="shared" ref="AF12" si="7">IF(AE12="Se investigan y resuelven oportunamente",15,0)</f>
        <v>15</v>
      </c>
      <c r="AG12" s="235" t="s">
        <v>95</v>
      </c>
      <c r="AH12" s="236">
        <f t="shared" ref="AH12" si="8">IF(AG12="Completa",10,IF(AG12="incompleta",5,0))</f>
        <v>10</v>
      </c>
      <c r="AI12" s="237">
        <f t="shared" si="0"/>
        <v>100</v>
      </c>
      <c r="AJ12" s="237" t="str">
        <f t="shared" si="1"/>
        <v>Fuerte</v>
      </c>
      <c r="AK12" s="238" t="s">
        <v>271</v>
      </c>
      <c r="AL12" s="237" t="str">
        <f t="shared" ref="AL12" si="9">IF(AK12="Siempre se ejecuta","Fuerte",IF(AK12="Algunas veces","Moderado",IF(AK12="no se ejecuta","Débil","")))</f>
        <v>Fuerte</v>
      </c>
      <c r="AM12" s="237" t="str">
        <f t="shared" ref="AM12" si="10">AJ12&amp;AL12</f>
        <v>FuerteFuerte</v>
      </c>
      <c r="AN12" s="237" t="str">
        <f>IFERROR(VLOOKUP(AM12,[1]FORMULAS!$B$70:$D$78,3,FALSE),"")</f>
        <v>Fuerte</v>
      </c>
      <c r="AO12" s="237">
        <f t="shared" ref="AO12" si="11">IF(AN12="fuerte",100,IF(AN12="Moderado",50,IF(AN12="débil",0,"")))</f>
        <v>100</v>
      </c>
      <c r="AP12" s="488"/>
      <c r="AQ12" s="488"/>
      <c r="AR12" s="497"/>
      <c r="AS12" s="497"/>
      <c r="AT12" s="488"/>
      <c r="AU12" s="488"/>
      <c r="AV12" s="488"/>
      <c r="AW12" s="489"/>
      <c r="AX12" s="489"/>
      <c r="AY12" s="491"/>
      <c r="AZ12" s="493"/>
      <c r="BA12" s="484"/>
      <c r="BB12" s="486"/>
      <c r="BC12" s="486"/>
      <c r="BD12" s="486"/>
      <c r="BE12" s="479"/>
      <c r="BF12" s="479"/>
      <c r="BG12" s="486"/>
      <c r="BH12" s="486"/>
      <c r="BI12" s="486"/>
      <c r="BJ12" s="479"/>
    </row>
    <row r="13" spans="2:62" s="239" customFormat="1" ht="123.75" customHeight="1" x14ac:dyDescent="0.25">
      <c r="B13" s="473" t="s">
        <v>261</v>
      </c>
      <c r="C13" s="473">
        <v>2</v>
      </c>
      <c r="D13" s="482" t="s">
        <v>284</v>
      </c>
      <c r="E13" s="476" t="s">
        <v>285</v>
      </c>
      <c r="F13" s="473" t="s">
        <v>286</v>
      </c>
      <c r="G13" s="473" t="s">
        <v>287</v>
      </c>
      <c r="H13" s="498" t="s">
        <v>288</v>
      </c>
      <c r="I13" s="499"/>
      <c r="J13" s="499"/>
      <c r="K13" s="232" t="s">
        <v>193</v>
      </c>
      <c r="L13" s="232" t="s">
        <v>289</v>
      </c>
      <c r="M13" s="500" t="str">
        <f t="shared" ref="M13" si="12">IF(F13="gestion","impacto",IF(F13="corrupcion","impactocorrupcion",IF(F13="seguridad_de_la_informacion","impacto","")))</f>
        <v>impacto</v>
      </c>
      <c r="N13" s="473" t="s">
        <v>290</v>
      </c>
      <c r="O13" s="473" t="s">
        <v>291</v>
      </c>
      <c r="P13" s="500" t="str">
        <f t="shared" ref="P13" si="13">N13&amp;O13</f>
        <v>PosibleMenor</v>
      </c>
      <c r="Q13" s="504" t="str">
        <f>IFERROR(VLOOKUP(P13,[1]FORMULAS!$B$38:$C$62,2,FALSE),"")</f>
        <v>Riesgo moderado</v>
      </c>
      <c r="R13" s="507" t="s">
        <v>270</v>
      </c>
      <c r="S13" s="494" t="s">
        <v>195</v>
      </c>
      <c r="T13" s="495"/>
      <c r="U13" s="235" t="s">
        <v>90</v>
      </c>
      <c r="V13" s="236">
        <f>IF(U13="Asignado",15,0)</f>
        <v>15</v>
      </c>
      <c r="W13" s="235" t="s">
        <v>91</v>
      </c>
      <c r="X13" s="236">
        <f>IF(W13="Adecuado",15,0)</f>
        <v>15</v>
      </c>
      <c r="Y13" s="235" t="s">
        <v>92</v>
      </c>
      <c r="Z13" s="236">
        <f>IF(Y13="Oportuna",15,0)</f>
        <v>15</v>
      </c>
      <c r="AA13" s="235" t="s">
        <v>93</v>
      </c>
      <c r="AB13" s="236">
        <f>IF(AA13="Prevenir",15,IF(AA13="Detectar",10,0))</f>
        <v>15</v>
      </c>
      <c r="AC13" s="235" t="s">
        <v>96</v>
      </c>
      <c r="AD13" s="236">
        <f>IF(AC13="Confiable",15,0)</f>
        <v>15</v>
      </c>
      <c r="AE13" s="235" t="s">
        <v>94</v>
      </c>
      <c r="AF13" s="236">
        <f>IF(AE13="Se investigan y resuelven oportunamente",15,0)</f>
        <v>15</v>
      </c>
      <c r="AG13" s="235" t="s">
        <v>95</v>
      </c>
      <c r="AH13" s="236">
        <f>IF(AG13="Completa",10,IF(AG13="incompleta",5,0))</f>
        <v>10</v>
      </c>
      <c r="AI13" s="237">
        <f t="shared" si="0"/>
        <v>100</v>
      </c>
      <c r="AJ13" s="237" t="str">
        <f t="shared" si="1"/>
        <v>Fuerte</v>
      </c>
      <c r="AK13" s="238" t="s">
        <v>271</v>
      </c>
      <c r="AL13" s="237" t="str">
        <f>IF(AK13="Siempre se ejecuta","Fuerte",IF(AK13="Algunas veces","Moderado",IF(AK13="no se ejecuta","Débil","")))</f>
        <v>Fuerte</v>
      </c>
      <c r="AM13" s="237" t="str">
        <f>AJ13&amp;AL13</f>
        <v>FuerteFuerte</v>
      </c>
      <c r="AN13" s="237" t="str">
        <f>IFERROR(VLOOKUP(AM13,[1]FORMULAS!$B$70:$D$78,3,FALSE),"")</f>
        <v>Fuerte</v>
      </c>
      <c r="AO13" s="237">
        <f>IF(AN13="fuerte",100,IF(AN13="Moderado",50,IF(AN13="débil",0,"")))</f>
        <v>100</v>
      </c>
      <c r="AP13" s="505">
        <f>IFERROR(AVERAGE(AO13:AO14),0)</f>
        <v>100</v>
      </c>
      <c r="AQ13" s="505" t="str">
        <f>IF(AP13&gt;=100,"Fuerte",IF(AP13&gt;=50,"Moderado",IF(AP13&gt;=1,"Débil","")))</f>
        <v>Fuerte</v>
      </c>
      <c r="AR13" s="506" t="s">
        <v>272</v>
      </c>
      <c r="AS13" s="506" t="s">
        <v>292</v>
      </c>
      <c r="AT13" s="505" t="str">
        <f>+AQ13&amp;AR13&amp;AS13</f>
        <v>FuerteDirectamenteIndirectamente</v>
      </c>
      <c r="AU13" s="505">
        <f>IFERROR(VLOOKUP(AT13,[1]FORMULAS!$B$95:$D$102,2,FALSE),0)</f>
        <v>2</v>
      </c>
      <c r="AV13" s="505">
        <f>IFERROR(VLOOKUP(AT13,[1]FORMULAS!$B$95:$D$102,3,FALSE),0)</f>
        <v>1</v>
      </c>
      <c r="AW13" s="473" t="s">
        <v>274</v>
      </c>
      <c r="AX13" s="473" t="s">
        <v>291</v>
      </c>
      <c r="AY13" s="500" t="str">
        <f>AW13&amp;AX13</f>
        <v>Rara vezMenor</v>
      </c>
      <c r="AZ13" s="510" t="str">
        <f>IFERROR(VLOOKUP(AY13,[1]FORMULAS!$B$38:$C$62,2,FALSE),"")</f>
        <v>Riesgo bajo</v>
      </c>
      <c r="BA13" s="504" t="s">
        <v>293</v>
      </c>
      <c r="BB13" s="485" t="s">
        <v>294</v>
      </c>
      <c r="BC13" s="485" t="s">
        <v>295</v>
      </c>
      <c r="BD13" s="485" t="s">
        <v>296</v>
      </c>
      <c r="BE13" s="478" t="s">
        <v>297</v>
      </c>
      <c r="BF13" s="478" t="s">
        <v>298</v>
      </c>
      <c r="BG13" s="485" t="s">
        <v>299</v>
      </c>
      <c r="BH13" s="485" t="s">
        <v>300</v>
      </c>
      <c r="BI13" s="485" t="s">
        <v>277</v>
      </c>
      <c r="BJ13" s="478" t="s">
        <v>282</v>
      </c>
    </row>
    <row r="14" spans="2:62" s="239" customFormat="1" ht="167.25" customHeight="1" x14ac:dyDescent="0.25">
      <c r="B14" s="473"/>
      <c r="C14" s="473"/>
      <c r="D14" s="477"/>
      <c r="E14" s="477"/>
      <c r="F14" s="473"/>
      <c r="G14" s="473"/>
      <c r="H14" s="498"/>
      <c r="I14" s="499"/>
      <c r="J14" s="499"/>
      <c r="K14" s="232" t="s">
        <v>194</v>
      </c>
      <c r="L14" s="232" t="s">
        <v>301</v>
      </c>
      <c r="M14" s="500"/>
      <c r="N14" s="473"/>
      <c r="O14" s="473"/>
      <c r="P14" s="500"/>
      <c r="Q14" s="504"/>
      <c r="R14" s="507"/>
      <c r="S14" s="508" t="s">
        <v>302</v>
      </c>
      <c r="T14" s="509"/>
      <c r="U14" s="235" t="s">
        <v>90</v>
      </c>
      <c r="V14" s="236">
        <f t="shared" ref="V14" si="14">IF(U14="Asignado",15,0)</f>
        <v>15</v>
      </c>
      <c r="W14" s="235" t="s">
        <v>91</v>
      </c>
      <c r="X14" s="236">
        <f t="shared" ref="X14" si="15">IF(W14="Adecuado",15,0)</f>
        <v>15</v>
      </c>
      <c r="Y14" s="235" t="s">
        <v>92</v>
      </c>
      <c r="Z14" s="236">
        <f t="shared" ref="Z14" si="16">IF(Y14="Oportuna",15,0)</f>
        <v>15</v>
      </c>
      <c r="AA14" s="235" t="s">
        <v>93</v>
      </c>
      <c r="AB14" s="236">
        <f t="shared" ref="AB14" si="17">IF(AA14="Prevenir",15,IF(AA14="Detectar",10,0))</f>
        <v>15</v>
      </c>
      <c r="AC14" s="235" t="s">
        <v>96</v>
      </c>
      <c r="AD14" s="236">
        <f t="shared" ref="AD14" si="18">IF(AC14="Confiable",15,0)</f>
        <v>15</v>
      </c>
      <c r="AE14" s="235" t="s">
        <v>94</v>
      </c>
      <c r="AF14" s="236">
        <f t="shared" ref="AF14" si="19">IF(AE14="Se investigan y resuelven oportunamente",15,0)</f>
        <v>15</v>
      </c>
      <c r="AG14" s="235" t="s">
        <v>95</v>
      </c>
      <c r="AH14" s="236">
        <f t="shared" ref="AH14" si="20">IF(AG14="Completa",10,IF(AG14="incompleta",5,0))</f>
        <v>10</v>
      </c>
      <c r="AI14" s="237">
        <f t="shared" si="0"/>
        <v>100</v>
      </c>
      <c r="AJ14" s="237" t="str">
        <f t="shared" si="1"/>
        <v>Fuerte</v>
      </c>
      <c r="AK14" s="238" t="s">
        <v>271</v>
      </c>
      <c r="AL14" s="237" t="str">
        <f t="shared" ref="AL14" si="21">IF(AK14="Siempre se ejecuta","Fuerte",IF(AK14="Algunas veces","Moderado",IF(AK14="no se ejecuta","Débil","")))</f>
        <v>Fuerte</v>
      </c>
      <c r="AM14" s="237" t="str">
        <f t="shared" ref="AM14" si="22">AJ14&amp;AL14</f>
        <v>FuerteFuerte</v>
      </c>
      <c r="AN14" s="237" t="str">
        <f>IFERROR(VLOOKUP(AM14,[1]FORMULAS!$B$70:$D$78,3,FALSE),"")</f>
        <v>Fuerte</v>
      </c>
      <c r="AO14" s="237">
        <f t="shared" ref="AO14" si="23">IF(AN14="fuerte",100,IF(AN14="Moderado",50,IF(AN14="débil",0,"")))</f>
        <v>100</v>
      </c>
      <c r="AP14" s="505"/>
      <c r="AQ14" s="505"/>
      <c r="AR14" s="506"/>
      <c r="AS14" s="506"/>
      <c r="AT14" s="505"/>
      <c r="AU14" s="505"/>
      <c r="AV14" s="505"/>
      <c r="AW14" s="473"/>
      <c r="AX14" s="473"/>
      <c r="AY14" s="500"/>
      <c r="AZ14" s="510"/>
      <c r="BA14" s="504"/>
      <c r="BB14" s="486"/>
      <c r="BC14" s="486"/>
      <c r="BD14" s="486"/>
      <c r="BE14" s="479"/>
      <c r="BF14" s="479"/>
      <c r="BG14" s="486"/>
      <c r="BH14" s="486"/>
      <c r="BI14" s="486"/>
      <c r="BJ14" s="479"/>
    </row>
    <row r="15" spans="2:62" s="239" customFormat="1" ht="12" x14ac:dyDescent="0.25">
      <c r="B15" s="473"/>
      <c r="C15" s="473"/>
      <c r="D15" s="498"/>
      <c r="E15" s="498"/>
      <c r="F15" s="473"/>
      <c r="G15" s="473"/>
      <c r="H15" s="498"/>
      <c r="I15" s="499"/>
      <c r="J15" s="499"/>
      <c r="K15" s="241"/>
      <c r="L15" s="241"/>
      <c r="M15" s="500" t="str">
        <f t="shared" ref="M15" si="24">IF(F15="gestion","impacto",IF(F15="corrupcion","impactocorrupcion",IF(F15="seguridad_de_la_informacion","impacto","")))</f>
        <v/>
      </c>
      <c r="N15" s="473"/>
      <c r="O15" s="473"/>
      <c r="P15" s="500" t="str">
        <f t="shared" ref="P15" si="25">N15&amp;O15</f>
        <v/>
      </c>
      <c r="Q15" s="504" t="str">
        <f>IFERROR(VLOOKUP(P15,[1]FORMULAS!$B$38:$C$62,2,FALSE),"")</f>
        <v/>
      </c>
      <c r="R15" s="504"/>
      <c r="S15" s="498"/>
      <c r="T15" s="498"/>
      <c r="U15" s="235"/>
      <c r="V15" s="236">
        <f>IF(U15="Asignado",15,0)</f>
        <v>0</v>
      </c>
      <c r="W15" s="235"/>
      <c r="X15" s="236">
        <f>IF(W15="Adecuado",15,0)</f>
        <v>0</v>
      </c>
      <c r="Y15" s="235"/>
      <c r="Z15" s="236">
        <f>IF(Y15="Oportuna",15,0)</f>
        <v>0</v>
      </c>
      <c r="AA15" s="235"/>
      <c r="AB15" s="236">
        <f>IF(AA15="Prevenir",15,IF(AA15="Detectar",10,0))</f>
        <v>0</v>
      </c>
      <c r="AC15" s="235"/>
      <c r="AD15" s="236">
        <f>IF(AC15="Confiable",15,0)</f>
        <v>0</v>
      </c>
      <c r="AE15" s="235"/>
      <c r="AF15" s="236">
        <f>IF(AE15="Se investigan y resuelven oportunamente",15,0)</f>
        <v>0</v>
      </c>
      <c r="AG15" s="235"/>
      <c r="AH15" s="236">
        <f>IF(AG15="Completa",10,IF(AG15="incompleta",5,0))</f>
        <v>0</v>
      </c>
      <c r="AI15" s="237">
        <f t="shared" si="0"/>
        <v>0</v>
      </c>
      <c r="AJ15" s="237" t="str">
        <f t="shared" si="1"/>
        <v/>
      </c>
      <c r="AK15" s="238"/>
      <c r="AL15" s="237" t="str">
        <f>IF(AK15="Siempre se ejecuta","Fuerte",IF(AK15="Algunas veces","Moderado",IF(AK15="no se ejecuta","Débil","")))</f>
        <v/>
      </c>
      <c r="AM15" s="237" t="str">
        <f>AJ15&amp;AL15</f>
        <v/>
      </c>
      <c r="AN15" s="237" t="str">
        <f>IFERROR(VLOOKUP(AM15,[1]FORMULAS!$B$70:$D$78,3,FALSE),"")</f>
        <v/>
      </c>
      <c r="AO15" s="237" t="str">
        <f>IF(AN15="fuerte",100,IF(AN15="Moderado",50,IF(AN15="débil",0,"")))</f>
        <v/>
      </c>
      <c r="AP15" s="505">
        <f>IFERROR(AVERAGE(AO15:AO16),0)</f>
        <v>0</v>
      </c>
      <c r="AQ15" s="505" t="str">
        <f>IF(AP15&gt;=100,"Fuerte",IF(AP15&gt;=50,"Moderado",IF(AP15&gt;=1,"Débil","")))</f>
        <v/>
      </c>
      <c r="AR15" s="506"/>
      <c r="AS15" s="506"/>
      <c r="AT15" s="505" t="str">
        <f>+AQ15&amp;AR15&amp;AS15</f>
        <v/>
      </c>
      <c r="AU15" s="505">
        <f>IFERROR(VLOOKUP(AT15,[1]FORMULAS!$B$95:$D$102,2,FALSE),0)</f>
        <v>0</v>
      </c>
      <c r="AV15" s="505">
        <f>IFERROR(VLOOKUP(AT15,[1]FORMULAS!$B$95:$D$102,3,FALSE),0)</f>
        <v>0</v>
      </c>
      <c r="AW15" s="473"/>
      <c r="AX15" s="473"/>
      <c r="AY15" s="500" t="str">
        <f>AW15&amp;AX15</f>
        <v/>
      </c>
      <c r="AZ15" s="510" t="str">
        <f>IFERROR(VLOOKUP(AY15,[1]FORMULAS!$B$38:$C$62,2,FALSE),"")</f>
        <v/>
      </c>
      <c r="BA15" s="504"/>
      <c r="BB15" s="242"/>
      <c r="BC15" s="243"/>
      <c r="BD15" s="243"/>
      <c r="BE15" s="244"/>
      <c r="BF15" s="245"/>
      <c r="BG15" s="246"/>
      <c r="BH15" s="243"/>
      <c r="BI15" s="243"/>
      <c r="BJ15" s="247"/>
    </row>
    <row r="16" spans="2:62" s="239" customFormat="1" ht="12" x14ac:dyDescent="0.25">
      <c r="B16" s="473"/>
      <c r="C16" s="473"/>
      <c r="D16" s="498"/>
      <c r="E16" s="498"/>
      <c r="F16" s="473"/>
      <c r="G16" s="473"/>
      <c r="H16" s="498"/>
      <c r="I16" s="499"/>
      <c r="J16" s="499"/>
      <c r="K16" s="241"/>
      <c r="L16" s="241"/>
      <c r="M16" s="500"/>
      <c r="N16" s="473"/>
      <c r="O16" s="473"/>
      <c r="P16" s="500"/>
      <c r="Q16" s="504"/>
      <c r="R16" s="504"/>
      <c r="S16" s="498"/>
      <c r="T16" s="498"/>
      <c r="U16" s="235"/>
      <c r="V16" s="236">
        <f t="shared" ref="V16" si="26">IF(U16="Asignado",15,0)</f>
        <v>0</v>
      </c>
      <c r="W16" s="235"/>
      <c r="X16" s="236">
        <f t="shared" ref="X16" si="27">IF(W16="Adecuado",15,0)</f>
        <v>0</v>
      </c>
      <c r="Y16" s="235"/>
      <c r="Z16" s="236">
        <f t="shared" ref="Z16" si="28">IF(Y16="Oportuna",15,0)</f>
        <v>0</v>
      </c>
      <c r="AA16" s="235"/>
      <c r="AB16" s="236">
        <f t="shared" ref="AB16" si="29">IF(AA16="Prevenir",15,IF(AA16="Detectar",10,0))</f>
        <v>0</v>
      </c>
      <c r="AC16" s="235"/>
      <c r="AD16" s="236">
        <f t="shared" ref="AD16" si="30">IF(AC16="Confiable",15,0)</f>
        <v>0</v>
      </c>
      <c r="AE16" s="235"/>
      <c r="AF16" s="236">
        <f t="shared" ref="AF16" si="31">IF(AE16="Se investigan y resuelven oportunamente",15,0)</f>
        <v>0</v>
      </c>
      <c r="AG16" s="235"/>
      <c r="AH16" s="236">
        <f t="shared" ref="AH16" si="32">IF(AG16="Completa",10,IF(AG16="incompleta",5,0))</f>
        <v>0</v>
      </c>
      <c r="AI16" s="237">
        <f t="shared" si="0"/>
        <v>0</v>
      </c>
      <c r="AJ16" s="237" t="str">
        <f t="shared" si="1"/>
        <v/>
      </c>
      <c r="AK16" s="238"/>
      <c r="AL16" s="237" t="str">
        <f t="shared" ref="AL16" si="33">IF(AK16="Siempre se ejecuta","Fuerte",IF(AK16="Algunas veces","Moderado",IF(AK16="no se ejecuta","Débil","")))</f>
        <v/>
      </c>
      <c r="AM16" s="237" t="str">
        <f t="shared" ref="AM16" si="34">AJ16&amp;AL16</f>
        <v/>
      </c>
      <c r="AN16" s="237" t="str">
        <f>IFERROR(VLOOKUP(AM16,[1]FORMULAS!$B$70:$D$78,3,FALSE),"")</f>
        <v/>
      </c>
      <c r="AO16" s="237" t="str">
        <f t="shared" ref="AO16" si="35">IF(AN16="fuerte",100,IF(AN16="Moderado",50,IF(AN16="débil",0,"")))</f>
        <v/>
      </c>
      <c r="AP16" s="505"/>
      <c r="AQ16" s="505"/>
      <c r="AR16" s="506"/>
      <c r="AS16" s="506"/>
      <c r="AT16" s="505"/>
      <c r="AU16" s="505"/>
      <c r="AV16" s="505"/>
      <c r="AW16" s="473"/>
      <c r="AX16" s="473"/>
      <c r="AY16" s="500"/>
      <c r="AZ16" s="510"/>
      <c r="BA16" s="504"/>
      <c r="BB16" s="242"/>
      <c r="BC16" s="243"/>
      <c r="BD16" s="243"/>
      <c r="BE16" s="244"/>
      <c r="BF16" s="245"/>
      <c r="BG16" s="246"/>
      <c r="BH16" s="243"/>
      <c r="BI16" s="243"/>
      <c r="BJ16" s="247"/>
    </row>
    <row r="17" spans="2:62" s="239" customFormat="1" ht="12" x14ac:dyDescent="0.25">
      <c r="B17" s="473"/>
      <c r="C17" s="473"/>
      <c r="D17" s="498"/>
      <c r="E17" s="498"/>
      <c r="F17" s="473"/>
      <c r="G17" s="473"/>
      <c r="H17" s="498"/>
      <c r="I17" s="499"/>
      <c r="J17" s="499"/>
      <c r="K17" s="241"/>
      <c r="L17" s="241"/>
      <c r="M17" s="500" t="str">
        <f t="shared" ref="M17" si="36">IF(F17="gestion","impacto",IF(F17="corrupcion","impactocorrupcion",IF(F17="seguridad_de_la_informacion","impacto","")))</f>
        <v/>
      </c>
      <c r="N17" s="473"/>
      <c r="O17" s="473"/>
      <c r="P17" s="500" t="str">
        <f t="shared" ref="P17" si="37">N17&amp;O17</f>
        <v/>
      </c>
      <c r="Q17" s="504" t="str">
        <f>IFERROR(VLOOKUP(P17,[1]FORMULAS!$B$38:$C$62,2,FALSE),"")</f>
        <v/>
      </c>
      <c r="R17" s="504"/>
      <c r="S17" s="498"/>
      <c r="T17" s="498"/>
      <c r="U17" s="235"/>
      <c r="V17" s="236">
        <f>IF(U17="Asignado",15,0)</f>
        <v>0</v>
      </c>
      <c r="W17" s="235"/>
      <c r="X17" s="236">
        <f>IF(W17="Adecuado",15,0)</f>
        <v>0</v>
      </c>
      <c r="Y17" s="235"/>
      <c r="Z17" s="236">
        <f>IF(Y17="Oportuna",15,0)</f>
        <v>0</v>
      </c>
      <c r="AA17" s="235"/>
      <c r="AB17" s="236">
        <f>IF(AA17="Prevenir",15,IF(AA17="Detectar",10,0))</f>
        <v>0</v>
      </c>
      <c r="AC17" s="235"/>
      <c r="AD17" s="236">
        <f>IF(AC17="Confiable",15,0)</f>
        <v>0</v>
      </c>
      <c r="AE17" s="235"/>
      <c r="AF17" s="236">
        <f>IF(AE17="Se investigan y resuelven oportunamente",15,0)</f>
        <v>0</v>
      </c>
      <c r="AG17" s="235"/>
      <c r="AH17" s="236">
        <f>IF(AG17="Completa",10,IF(AG17="incompleta",5,0))</f>
        <v>0</v>
      </c>
      <c r="AI17" s="237">
        <f t="shared" si="0"/>
        <v>0</v>
      </c>
      <c r="AJ17" s="237" t="str">
        <f t="shared" si="1"/>
        <v/>
      </c>
      <c r="AK17" s="238"/>
      <c r="AL17" s="237" t="str">
        <f>IF(AK17="Siempre se ejecuta","Fuerte",IF(AK17="Algunas veces","Moderado",IF(AK17="no se ejecuta","Débil","")))</f>
        <v/>
      </c>
      <c r="AM17" s="237" t="str">
        <f>AJ17&amp;AL17</f>
        <v/>
      </c>
      <c r="AN17" s="237" t="str">
        <f>IFERROR(VLOOKUP(AM17,[1]FORMULAS!$B$70:$D$78,3,FALSE),"")</f>
        <v/>
      </c>
      <c r="AO17" s="237" t="str">
        <f>IF(AN17="fuerte",100,IF(AN17="Moderado",50,IF(AN17="débil",0,"")))</f>
        <v/>
      </c>
      <c r="AP17" s="505">
        <f>IFERROR(AVERAGE(AO17:AO20),0)</f>
        <v>0</v>
      </c>
      <c r="AQ17" s="505" t="str">
        <f>IF(AP17&gt;=100,"Fuerte",IF(AP17&gt;=50,"Moderado",IF(AP17&gt;=1,"Débil","")))</f>
        <v/>
      </c>
      <c r="AR17" s="506"/>
      <c r="AS17" s="506"/>
      <c r="AT17" s="505" t="str">
        <f>+AQ17&amp;AR17&amp;AS17</f>
        <v/>
      </c>
      <c r="AU17" s="505">
        <f>IFERROR(VLOOKUP(AT17,[1]FORMULAS!$B$95:$D$102,2,FALSE),0)</f>
        <v>0</v>
      </c>
      <c r="AV17" s="505">
        <f>IFERROR(VLOOKUP(AT17,[1]FORMULAS!$B$95:$D$102,3,FALSE),0)</f>
        <v>0</v>
      </c>
      <c r="AW17" s="473"/>
      <c r="AX17" s="473"/>
      <c r="AY17" s="500" t="str">
        <f>AW17&amp;AX17</f>
        <v/>
      </c>
      <c r="AZ17" s="510" t="str">
        <f>IFERROR(VLOOKUP(AY17,[1]FORMULAS!$B$38:$C$62,2,FALSE),"")</f>
        <v/>
      </c>
      <c r="BA17" s="504"/>
      <c r="BB17" s="242"/>
      <c r="BC17" s="243"/>
      <c r="BD17" s="243"/>
      <c r="BE17" s="244"/>
      <c r="BF17" s="245"/>
      <c r="BG17" s="246"/>
      <c r="BH17" s="243"/>
      <c r="BI17" s="243"/>
      <c r="BJ17" s="247"/>
    </row>
    <row r="18" spans="2:62" s="239" customFormat="1" ht="12" x14ac:dyDescent="0.25">
      <c r="B18" s="473"/>
      <c r="C18" s="473"/>
      <c r="D18" s="498"/>
      <c r="E18" s="498"/>
      <c r="F18" s="473"/>
      <c r="G18" s="473"/>
      <c r="H18" s="498"/>
      <c r="I18" s="499"/>
      <c r="J18" s="499"/>
      <c r="K18" s="241"/>
      <c r="L18" s="241"/>
      <c r="M18" s="500"/>
      <c r="N18" s="473"/>
      <c r="O18" s="473"/>
      <c r="P18" s="500"/>
      <c r="Q18" s="504"/>
      <c r="R18" s="504"/>
      <c r="S18" s="498"/>
      <c r="T18" s="498"/>
      <c r="U18" s="235"/>
      <c r="V18" s="236">
        <f t="shared" ref="V18:V20" si="38">IF(U18="Asignado",15,0)</f>
        <v>0</v>
      </c>
      <c r="W18" s="235"/>
      <c r="X18" s="236">
        <f t="shared" ref="X18:X20" si="39">IF(W18="Adecuado",15,0)</f>
        <v>0</v>
      </c>
      <c r="Y18" s="235"/>
      <c r="Z18" s="236">
        <f t="shared" ref="Z18:Z20" si="40">IF(Y18="Oportuna",15,0)</f>
        <v>0</v>
      </c>
      <c r="AA18" s="235"/>
      <c r="AB18" s="236">
        <f t="shared" ref="AB18:AB20" si="41">IF(AA18="Prevenir",15,IF(AA18="Detectar",10,0))</f>
        <v>0</v>
      </c>
      <c r="AC18" s="235"/>
      <c r="AD18" s="236">
        <f t="shared" ref="AD18:AD20" si="42">IF(AC18="Confiable",15,0)</f>
        <v>0</v>
      </c>
      <c r="AE18" s="235"/>
      <c r="AF18" s="236">
        <f t="shared" ref="AF18:AF20" si="43">IF(AE18="Se investigan y resuelven oportunamente",15,0)</f>
        <v>0</v>
      </c>
      <c r="AG18" s="235"/>
      <c r="AH18" s="236">
        <f t="shared" ref="AH18:AH20" si="44">IF(AG18="Completa",10,IF(AG18="incompleta",5,0))</f>
        <v>0</v>
      </c>
      <c r="AI18" s="237">
        <f t="shared" si="0"/>
        <v>0</v>
      </c>
      <c r="AJ18" s="237" t="str">
        <f t="shared" si="1"/>
        <v/>
      </c>
      <c r="AK18" s="238"/>
      <c r="AL18" s="237" t="str">
        <f t="shared" ref="AL18:AL20" si="45">IF(AK18="Siempre se ejecuta","Fuerte",IF(AK18="Algunas veces","Moderado",IF(AK18="no se ejecuta","Débil","")))</f>
        <v/>
      </c>
      <c r="AM18" s="237" t="str">
        <f t="shared" ref="AM18:AM20" si="46">AJ18&amp;AL18</f>
        <v/>
      </c>
      <c r="AN18" s="237" t="str">
        <f>IFERROR(VLOOKUP(AM18,[1]FORMULAS!$B$70:$D$78,3,FALSE),"")</f>
        <v/>
      </c>
      <c r="AO18" s="237" t="str">
        <f t="shared" ref="AO18:AO20" si="47">IF(AN18="fuerte",100,IF(AN18="Moderado",50,IF(AN18="débil",0,"")))</f>
        <v/>
      </c>
      <c r="AP18" s="505"/>
      <c r="AQ18" s="505"/>
      <c r="AR18" s="506"/>
      <c r="AS18" s="506"/>
      <c r="AT18" s="505"/>
      <c r="AU18" s="505"/>
      <c r="AV18" s="505"/>
      <c r="AW18" s="473"/>
      <c r="AX18" s="473"/>
      <c r="AY18" s="500"/>
      <c r="AZ18" s="510"/>
      <c r="BA18" s="504"/>
      <c r="BB18" s="242"/>
      <c r="BC18" s="243"/>
      <c r="BD18" s="243"/>
      <c r="BE18" s="244"/>
      <c r="BF18" s="245"/>
      <c r="BG18" s="246"/>
      <c r="BH18" s="243"/>
      <c r="BI18" s="243"/>
      <c r="BJ18" s="247"/>
    </row>
    <row r="19" spans="2:62" s="239" customFormat="1" ht="12" x14ac:dyDescent="0.25">
      <c r="B19" s="473"/>
      <c r="C19" s="473"/>
      <c r="D19" s="498"/>
      <c r="E19" s="498"/>
      <c r="F19" s="473"/>
      <c r="G19" s="473"/>
      <c r="H19" s="498"/>
      <c r="I19" s="499"/>
      <c r="J19" s="499"/>
      <c r="K19" s="241"/>
      <c r="L19" s="241"/>
      <c r="M19" s="500"/>
      <c r="N19" s="473"/>
      <c r="O19" s="473"/>
      <c r="P19" s="500"/>
      <c r="Q19" s="504"/>
      <c r="R19" s="504"/>
      <c r="S19" s="498"/>
      <c r="T19" s="498"/>
      <c r="U19" s="235"/>
      <c r="V19" s="236">
        <f t="shared" si="38"/>
        <v>0</v>
      </c>
      <c r="W19" s="235"/>
      <c r="X19" s="236">
        <f t="shared" si="39"/>
        <v>0</v>
      </c>
      <c r="Y19" s="235"/>
      <c r="Z19" s="236">
        <f t="shared" si="40"/>
        <v>0</v>
      </c>
      <c r="AA19" s="235"/>
      <c r="AB19" s="236">
        <f t="shared" si="41"/>
        <v>0</v>
      </c>
      <c r="AC19" s="235"/>
      <c r="AD19" s="236">
        <f t="shared" si="42"/>
        <v>0</v>
      </c>
      <c r="AE19" s="235"/>
      <c r="AF19" s="236">
        <f t="shared" si="43"/>
        <v>0</v>
      </c>
      <c r="AG19" s="235"/>
      <c r="AH19" s="236">
        <f t="shared" si="44"/>
        <v>0</v>
      </c>
      <c r="AI19" s="237">
        <f t="shared" si="0"/>
        <v>0</v>
      </c>
      <c r="AJ19" s="237" t="str">
        <f t="shared" si="1"/>
        <v/>
      </c>
      <c r="AK19" s="238"/>
      <c r="AL19" s="237" t="str">
        <f t="shared" si="45"/>
        <v/>
      </c>
      <c r="AM19" s="237" t="str">
        <f t="shared" si="46"/>
        <v/>
      </c>
      <c r="AN19" s="237" t="str">
        <f>IFERROR(VLOOKUP(AM19,[1]FORMULAS!$B$70:$D$78,3,FALSE),"")</f>
        <v/>
      </c>
      <c r="AO19" s="237" t="str">
        <f t="shared" si="47"/>
        <v/>
      </c>
      <c r="AP19" s="505"/>
      <c r="AQ19" s="505"/>
      <c r="AR19" s="506"/>
      <c r="AS19" s="506"/>
      <c r="AT19" s="505"/>
      <c r="AU19" s="505"/>
      <c r="AV19" s="505"/>
      <c r="AW19" s="473"/>
      <c r="AX19" s="473"/>
      <c r="AY19" s="500"/>
      <c r="AZ19" s="510"/>
      <c r="BA19" s="504"/>
      <c r="BB19" s="242"/>
      <c r="BC19" s="243"/>
      <c r="BD19" s="243"/>
      <c r="BE19" s="244"/>
      <c r="BF19" s="245"/>
      <c r="BG19" s="246"/>
      <c r="BH19" s="243"/>
      <c r="BI19" s="243"/>
      <c r="BJ19" s="247"/>
    </row>
    <row r="20" spans="2:62" s="239" customFormat="1" ht="12" x14ac:dyDescent="0.25">
      <c r="B20" s="473"/>
      <c r="C20" s="473"/>
      <c r="D20" s="498"/>
      <c r="E20" s="498"/>
      <c r="F20" s="473"/>
      <c r="G20" s="473"/>
      <c r="H20" s="498"/>
      <c r="I20" s="499"/>
      <c r="J20" s="499"/>
      <c r="K20" s="241"/>
      <c r="L20" s="241"/>
      <c r="M20" s="500"/>
      <c r="N20" s="473"/>
      <c r="O20" s="473"/>
      <c r="P20" s="500"/>
      <c r="Q20" s="504"/>
      <c r="R20" s="504"/>
      <c r="S20" s="498"/>
      <c r="T20" s="498"/>
      <c r="U20" s="235"/>
      <c r="V20" s="236">
        <f t="shared" si="38"/>
        <v>0</v>
      </c>
      <c r="W20" s="235"/>
      <c r="X20" s="236">
        <f t="shared" si="39"/>
        <v>0</v>
      </c>
      <c r="Y20" s="235"/>
      <c r="Z20" s="236">
        <f t="shared" si="40"/>
        <v>0</v>
      </c>
      <c r="AA20" s="235"/>
      <c r="AB20" s="236">
        <f t="shared" si="41"/>
        <v>0</v>
      </c>
      <c r="AC20" s="235"/>
      <c r="AD20" s="236">
        <f t="shared" si="42"/>
        <v>0</v>
      </c>
      <c r="AE20" s="235"/>
      <c r="AF20" s="236">
        <f t="shared" si="43"/>
        <v>0</v>
      </c>
      <c r="AG20" s="235"/>
      <c r="AH20" s="236">
        <f t="shared" si="44"/>
        <v>0</v>
      </c>
      <c r="AI20" s="237">
        <f t="shared" si="0"/>
        <v>0</v>
      </c>
      <c r="AJ20" s="237" t="str">
        <f t="shared" si="1"/>
        <v/>
      </c>
      <c r="AK20" s="238"/>
      <c r="AL20" s="237" t="str">
        <f t="shared" si="45"/>
        <v/>
      </c>
      <c r="AM20" s="237" t="str">
        <f t="shared" si="46"/>
        <v/>
      </c>
      <c r="AN20" s="237" t="str">
        <f>IFERROR(VLOOKUP(AM20,[1]FORMULAS!$B$70:$D$78,3,FALSE),"")</f>
        <v/>
      </c>
      <c r="AO20" s="237" t="str">
        <f t="shared" si="47"/>
        <v/>
      </c>
      <c r="AP20" s="505"/>
      <c r="AQ20" s="505"/>
      <c r="AR20" s="506"/>
      <c r="AS20" s="506"/>
      <c r="AT20" s="505"/>
      <c r="AU20" s="505"/>
      <c r="AV20" s="505"/>
      <c r="AW20" s="473"/>
      <c r="AX20" s="473"/>
      <c r="AY20" s="500"/>
      <c r="AZ20" s="510"/>
      <c r="BA20" s="504"/>
      <c r="BB20" s="248"/>
      <c r="BC20" s="243"/>
      <c r="BD20" s="243"/>
      <c r="BE20" s="242"/>
      <c r="BF20" s="245"/>
      <c r="BG20" s="246"/>
      <c r="BH20" s="243"/>
      <c r="BI20" s="243"/>
      <c r="BJ20" s="247"/>
    </row>
    <row r="21" spans="2:62" s="239" customFormat="1" ht="12" x14ac:dyDescent="0.25">
      <c r="B21" s="473"/>
      <c r="C21" s="473"/>
      <c r="D21" s="498"/>
      <c r="E21" s="498"/>
      <c r="F21" s="473"/>
      <c r="G21" s="473"/>
      <c r="H21" s="498"/>
      <c r="I21" s="499"/>
      <c r="J21" s="499"/>
      <c r="K21" s="241"/>
      <c r="L21" s="241"/>
      <c r="M21" s="500" t="str">
        <f t="shared" ref="M21" si="48">IF(F21="gestion","impacto",IF(F21="corrupcion","impactocorrupcion",IF(F21="seguridad_de_la_informacion","impacto","")))</f>
        <v/>
      </c>
      <c r="N21" s="473"/>
      <c r="O21" s="473"/>
      <c r="P21" s="500" t="str">
        <f t="shared" ref="P21" si="49">N21&amp;O21</f>
        <v/>
      </c>
      <c r="Q21" s="504" t="str">
        <f>IFERROR(VLOOKUP(P21,[1]FORMULAS!$B$38:$C$62,2,FALSE),"")</f>
        <v/>
      </c>
      <c r="R21" s="504"/>
      <c r="S21" s="498"/>
      <c r="T21" s="498"/>
      <c r="U21" s="235"/>
      <c r="V21" s="236">
        <f>IF(U21="Asignado",15,0)</f>
        <v>0</v>
      </c>
      <c r="W21" s="235"/>
      <c r="X21" s="236">
        <f>IF(W21="Adecuado",15,0)</f>
        <v>0</v>
      </c>
      <c r="Y21" s="235"/>
      <c r="Z21" s="236">
        <f>IF(Y21="Oportuna",15,0)</f>
        <v>0</v>
      </c>
      <c r="AA21" s="235"/>
      <c r="AB21" s="236">
        <f>IF(AA21="Prevenir",15,IF(AA21="Detectar",10,0))</f>
        <v>0</v>
      </c>
      <c r="AC21" s="235"/>
      <c r="AD21" s="236">
        <f>IF(AC21="Confiable",15,0)</f>
        <v>0</v>
      </c>
      <c r="AE21" s="235"/>
      <c r="AF21" s="236">
        <f>IF(AE21="Se investigan y resuelven oportunamente",15,0)</f>
        <v>0</v>
      </c>
      <c r="AG21" s="235"/>
      <c r="AH21" s="236">
        <f>IF(AG21="Completa",10,IF(AG21="incompleta",5,0))</f>
        <v>0</v>
      </c>
      <c r="AI21" s="237">
        <f t="shared" si="0"/>
        <v>0</v>
      </c>
      <c r="AJ21" s="237" t="str">
        <f>IF(AI21&gt;=96,"Fuerte",IF(AI21&gt;=86,"Moderado",IF(AI21&gt;=1,"Débil","")))</f>
        <v/>
      </c>
      <c r="AK21" s="238"/>
      <c r="AL21" s="237" t="str">
        <f>IF(AK21="Siempre se ejecuta","Fuerte",IF(AK21="Algunas veces","Moderado",IF(AK21="no se ejecuta","Débil","")))</f>
        <v/>
      </c>
      <c r="AM21" s="237" t="str">
        <f>AJ21&amp;AL21</f>
        <v/>
      </c>
      <c r="AN21" s="237" t="str">
        <f>IFERROR(VLOOKUP(AM21,[1]FORMULAS!$B$70:$D$78,3,FALSE),"")</f>
        <v/>
      </c>
      <c r="AO21" s="237" t="str">
        <f>IF(AN21="fuerte",100,IF(AN21="Moderado",50,IF(AN21="débil",0,"")))</f>
        <v/>
      </c>
      <c r="AP21" s="505">
        <f>IFERROR(AVERAGE(AO21:AO24),0)</f>
        <v>0</v>
      </c>
      <c r="AQ21" s="505" t="str">
        <f>IF(AP21&gt;=100,"Fuerte",IF(AP21&gt;=50,"Moderado",IF(AP21&gt;=1,"Débil","")))</f>
        <v/>
      </c>
      <c r="AR21" s="506"/>
      <c r="AS21" s="506"/>
      <c r="AT21" s="505" t="str">
        <f>+AQ21&amp;AR21&amp;AS21</f>
        <v/>
      </c>
      <c r="AU21" s="505">
        <f>IFERROR(VLOOKUP(AT21,[1]FORMULAS!$B$95:$D$102,2,FALSE),0)</f>
        <v>0</v>
      </c>
      <c r="AV21" s="505">
        <f>IFERROR(VLOOKUP(AT21,[1]FORMULAS!$B$95:$D$102,3,FALSE),0)</f>
        <v>0</v>
      </c>
      <c r="AW21" s="473"/>
      <c r="AX21" s="473"/>
      <c r="AY21" s="500" t="str">
        <f>AW21&amp;AX21</f>
        <v/>
      </c>
      <c r="AZ21" s="510" t="str">
        <f>IFERROR(VLOOKUP(AY21,[1]FORMULAS!$B$38:$C$62,2,FALSE),"")</f>
        <v/>
      </c>
      <c r="BA21" s="504"/>
      <c r="BB21" s="242"/>
      <c r="BC21" s="243"/>
      <c r="BD21" s="243"/>
      <c r="BE21" s="244"/>
      <c r="BF21" s="245"/>
      <c r="BG21" s="246"/>
      <c r="BH21" s="243"/>
      <c r="BI21" s="243"/>
      <c r="BJ21" s="247"/>
    </row>
    <row r="22" spans="2:62" s="239" customFormat="1" ht="12" x14ac:dyDescent="0.25">
      <c r="B22" s="473"/>
      <c r="C22" s="473"/>
      <c r="D22" s="498"/>
      <c r="E22" s="498"/>
      <c r="F22" s="473"/>
      <c r="G22" s="473"/>
      <c r="H22" s="498"/>
      <c r="I22" s="499"/>
      <c r="J22" s="499"/>
      <c r="K22" s="241"/>
      <c r="L22" s="241"/>
      <c r="M22" s="500"/>
      <c r="N22" s="473"/>
      <c r="O22" s="473"/>
      <c r="P22" s="500"/>
      <c r="Q22" s="504"/>
      <c r="R22" s="504"/>
      <c r="S22" s="498"/>
      <c r="T22" s="498"/>
      <c r="U22" s="235"/>
      <c r="V22" s="236">
        <f t="shared" ref="V22:V24" si="50">IF(U22="Asignado",15,0)</f>
        <v>0</v>
      </c>
      <c r="W22" s="235"/>
      <c r="X22" s="236">
        <f t="shared" ref="X22:X24" si="51">IF(W22="Adecuado",15,0)</f>
        <v>0</v>
      </c>
      <c r="Y22" s="235"/>
      <c r="Z22" s="236">
        <f t="shared" ref="Z22:Z24" si="52">IF(Y22="Oportuna",15,0)</f>
        <v>0</v>
      </c>
      <c r="AA22" s="235"/>
      <c r="AB22" s="236">
        <f t="shared" ref="AB22:AB24" si="53">IF(AA22="Prevenir",15,IF(AA22="Detectar",10,0))</f>
        <v>0</v>
      </c>
      <c r="AC22" s="235"/>
      <c r="AD22" s="236">
        <f t="shared" ref="AD22:AD24" si="54">IF(AC22="Confiable",15,0)</f>
        <v>0</v>
      </c>
      <c r="AE22" s="235"/>
      <c r="AF22" s="236">
        <f t="shared" ref="AF22:AF24" si="55">IF(AE22="Se investigan y resuelven oportunamente",15,0)</f>
        <v>0</v>
      </c>
      <c r="AG22" s="235"/>
      <c r="AH22" s="236">
        <f t="shared" ref="AH22:AH24" si="56">IF(AG22="Completa",10,IF(AG22="incompleta",5,0))</f>
        <v>0</v>
      </c>
      <c r="AI22" s="237">
        <f t="shared" si="0"/>
        <v>0</v>
      </c>
      <c r="AJ22" s="237" t="str">
        <f>IF(AI22&gt;=96,"Fuerte",IF(AI22&gt;=86,"Moderado",IF(AI22&gt;=1,"Débil","")))</f>
        <v/>
      </c>
      <c r="AK22" s="238"/>
      <c r="AL22" s="237" t="str">
        <f t="shared" ref="AL22:AL24" si="57">IF(AK22="Siempre se ejecuta","Fuerte",IF(AK22="Algunas veces","Moderado",IF(AK22="no se ejecuta","Débil","")))</f>
        <v/>
      </c>
      <c r="AM22" s="237" t="str">
        <f t="shared" ref="AM22:AM24" si="58">AJ22&amp;AL22</f>
        <v/>
      </c>
      <c r="AN22" s="237" t="str">
        <f>IFERROR(VLOOKUP(AM22,[1]FORMULAS!$B$70:$D$78,3,FALSE),"")</f>
        <v/>
      </c>
      <c r="AO22" s="237" t="str">
        <f t="shared" ref="AO22:AO24" si="59">IF(AN22="fuerte",100,IF(AN22="Moderado",50,IF(AN22="débil",0,"")))</f>
        <v/>
      </c>
      <c r="AP22" s="505"/>
      <c r="AQ22" s="505"/>
      <c r="AR22" s="506"/>
      <c r="AS22" s="506"/>
      <c r="AT22" s="505"/>
      <c r="AU22" s="505"/>
      <c r="AV22" s="505"/>
      <c r="AW22" s="473"/>
      <c r="AX22" s="473"/>
      <c r="AY22" s="500"/>
      <c r="AZ22" s="510"/>
      <c r="BA22" s="504"/>
      <c r="BB22" s="242"/>
      <c r="BC22" s="243"/>
      <c r="BD22" s="243"/>
      <c r="BE22" s="244"/>
      <c r="BF22" s="245"/>
      <c r="BG22" s="246"/>
      <c r="BH22" s="243"/>
      <c r="BI22" s="243"/>
      <c r="BJ22" s="247"/>
    </row>
    <row r="23" spans="2:62" s="239" customFormat="1" ht="12" x14ac:dyDescent="0.25">
      <c r="B23" s="473"/>
      <c r="C23" s="473"/>
      <c r="D23" s="498"/>
      <c r="E23" s="498"/>
      <c r="F23" s="473"/>
      <c r="G23" s="473"/>
      <c r="H23" s="498"/>
      <c r="I23" s="499"/>
      <c r="J23" s="499"/>
      <c r="K23" s="241"/>
      <c r="L23" s="241"/>
      <c r="M23" s="500"/>
      <c r="N23" s="473"/>
      <c r="O23" s="473"/>
      <c r="P23" s="500"/>
      <c r="Q23" s="504"/>
      <c r="R23" s="504"/>
      <c r="S23" s="498"/>
      <c r="T23" s="498"/>
      <c r="U23" s="235"/>
      <c r="V23" s="236">
        <f t="shared" si="50"/>
        <v>0</v>
      </c>
      <c r="W23" s="235"/>
      <c r="X23" s="236">
        <f t="shared" si="51"/>
        <v>0</v>
      </c>
      <c r="Y23" s="235"/>
      <c r="Z23" s="236">
        <f t="shared" si="52"/>
        <v>0</v>
      </c>
      <c r="AA23" s="235"/>
      <c r="AB23" s="236">
        <f t="shared" si="53"/>
        <v>0</v>
      </c>
      <c r="AC23" s="235"/>
      <c r="AD23" s="236">
        <f t="shared" si="54"/>
        <v>0</v>
      </c>
      <c r="AE23" s="235"/>
      <c r="AF23" s="236">
        <f t="shared" si="55"/>
        <v>0</v>
      </c>
      <c r="AG23" s="235"/>
      <c r="AH23" s="236">
        <f t="shared" si="56"/>
        <v>0</v>
      </c>
      <c r="AI23" s="237">
        <f t="shared" si="0"/>
        <v>0</v>
      </c>
      <c r="AJ23" s="237" t="str">
        <f t="shared" ref="AJ23:AJ24" si="60">IF(AI23&gt;=96,"Fuerte",IF(AI23&gt;=86,"Moderado",IF(AI23&gt;=1,"Débil","")))</f>
        <v/>
      </c>
      <c r="AK23" s="238"/>
      <c r="AL23" s="237" t="str">
        <f t="shared" si="57"/>
        <v/>
      </c>
      <c r="AM23" s="237" t="str">
        <f t="shared" si="58"/>
        <v/>
      </c>
      <c r="AN23" s="237" t="str">
        <f>IFERROR(VLOOKUP(AM23,[1]FORMULAS!$B$70:$D$78,3,FALSE),"")</f>
        <v/>
      </c>
      <c r="AO23" s="237" t="str">
        <f t="shared" si="59"/>
        <v/>
      </c>
      <c r="AP23" s="505"/>
      <c r="AQ23" s="505"/>
      <c r="AR23" s="506"/>
      <c r="AS23" s="506"/>
      <c r="AT23" s="505"/>
      <c r="AU23" s="505"/>
      <c r="AV23" s="505"/>
      <c r="AW23" s="473"/>
      <c r="AX23" s="473"/>
      <c r="AY23" s="500"/>
      <c r="AZ23" s="510"/>
      <c r="BA23" s="504"/>
      <c r="BB23" s="242"/>
      <c r="BC23" s="243"/>
      <c r="BD23" s="243"/>
      <c r="BE23" s="244"/>
      <c r="BF23" s="245"/>
      <c r="BG23" s="246"/>
      <c r="BH23" s="243"/>
      <c r="BI23" s="243"/>
      <c r="BJ23" s="247"/>
    </row>
    <row r="24" spans="2:62" s="239" customFormat="1" ht="12" x14ac:dyDescent="0.25">
      <c r="B24" s="473"/>
      <c r="C24" s="473"/>
      <c r="D24" s="498"/>
      <c r="E24" s="498"/>
      <c r="F24" s="473"/>
      <c r="G24" s="473"/>
      <c r="H24" s="498"/>
      <c r="I24" s="499"/>
      <c r="J24" s="499"/>
      <c r="K24" s="241"/>
      <c r="L24" s="241"/>
      <c r="M24" s="500"/>
      <c r="N24" s="473"/>
      <c r="O24" s="473"/>
      <c r="P24" s="500"/>
      <c r="Q24" s="504"/>
      <c r="R24" s="504"/>
      <c r="S24" s="498"/>
      <c r="T24" s="498"/>
      <c r="U24" s="235"/>
      <c r="V24" s="236">
        <f t="shared" si="50"/>
        <v>0</v>
      </c>
      <c r="W24" s="235"/>
      <c r="X24" s="236">
        <f t="shared" si="51"/>
        <v>0</v>
      </c>
      <c r="Y24" s="235"/>
      <c r="Z24" s="236">
        <f t="shared" si="52"/>
        <v>0</v>
      </c>
      <c r="AA24" s="235"/>
      <c r="AB24" s="236">
        <f t="shared" si="53"/>
        <v>0</v>
      </c>
      <c r="AC24" s="235"/>
      <c r="AD24" s="236">
        <f t="shared" si="54"/>
        <v>0</v>
      </c>
      <c r="AE24" s="235"/>
      <c r="AF24" s="236">
        <f t="shared" si="55"/>
        <v>0</v>
      </c>
      <c r="AG24" s="235"/>
      <c r="AH24" s="236">
        <f t="shared" si="56"/>
        <v>0</v>
      </c>
      <c r="AI24" s="237">
        <f t="shared" si="0"/>
        <v>0</v>
      </c>
      <c r="AJ24" s="237" t="str">
        <f t="shared" si="60"/>
        <v/>
      </c>
      <c r="AK24" s="238"/>
      <c r="AL24" s="237" t="str">
        <f t="shared" si="57"/>
        <v/>
      </c>
      <c r="AM24" s="237" t="str">
        <f t="shared" si="58"/>
        <v/>
      </c>
      <c r="AN24" s="237" t="str">
        <f>IFERROR(VLOOKUP(AM24,[1]FORMULAS!$B$70:$D$78,3,FALSE),"")</f>
        <v/>
      </c>
      <c r="AO24" s="237" t="str">
        <f t="shared" si="59"/>
        <v/>
      </c>
      <c r="AP24" s="505"/>
      <c r="AQ24" s="505"/>
      <c r="AR24" s="506"/>
      <c r="AS24" s="506"/>
      <c r="AT24" s="505"/>
      <c r="AU24" s="505"/>
      <c r="AV24" s="505"/>
      <c r="AW24" s="473"/>
      <c r="AX24" s="473"/>
      <c r="AY24" s="500"/>
      <c r="AZ24" s="510"/>
      <c r="BA24" s="504"/>
      <c r="BB24" s="248"/>
      <c r="BC24" s="243"/>
      <c r="BD24" s="243"/>
      <c r="BE24" s="242"/>
      <c r="BF24" s="245"/>
      <c r="BG24" s="246"/>
      <c r="BH24" s="243"/>
      <c r="BI24" s="243"/>
      <c r="BJ24" s="247"/>
    </row>
    <row r="25" spans="2:62" s="239" customFormat="1" ht="12" x14ac:dyDescent="0.25">
      <c r="B25" s="473"/>
      <c r="C25" s="473"/>
      <c r="D25" s="498"/>
      <c r="E25" s="498"/>
      <c r="F25" s="473"/>
      <c r="G25" s="473"/>
      <c r="H25" s="498"/>
      <c r="I25" s="499"/>
      <c r="J25" s="499"/>
      <c r="K25" s="241"/>
      <c r="L25" s="241"/>
      <c r="M25" s="500" t="str">
        <f t="shared" ref="M25" si="61">IF(F25="gestion","impacto",IF(F25="corrupcion","impactocorrupcion",IF(F25="seguridad_de_la_informacion","impacto","")))</f>
        <v/>
      </c>
      <c r="N25" s="473"/>
      <c r="O25" s="473"/>
      <c r="P25" s="500" t="str">
        <f t="shared" ref="P25" si="62">N25&amp;O25</f>
        <v/>
      </c>
      <c r="Q25" s="504" t="str">
        <f>IFERROR(VLOOKUP(P25,[1]FORMULAS!$B$38:$C$62,2,FALSE),"")</f>
        <v/>
      </c>
      <c r="R25" s="504"/>
      <c r="S25" s="498"/>
      <c r="T25" s="498"/>
      <c r="U25" s="235"/>
      <c r="V25" s="236">
        <f>IF(U25="Asignado",15,0)</f>
        <v>0</v>
      </c>
      <c r="W25" s="235"/>
      <c r="X25" s="236">
        <f>IF(W25="Adecuado",15,0)</f>
        <v>0</v>
      </c>
      <c r="Y25" s="235"/>
      <c r="Z25" s="236">
        <f>IF(Y25="Oportuna",15,0)</f>
        <v>0</v>
      </c>
      <c r="AA25" s="235"/>
      <c r="AB25" s="236">
        <f>IF(AA25="Prevenir",15,IF(AA25="Detectar",10,0))</f>
        <v>0</v>
      </c>
      <c r="AC25" s="235"/>
      <c r="AD25" s="236">
        <f>IF(AC25="Confiable",15,0)</f>
        <v>0</v>
      </c>
      <c r="AE25" s="235"/>
      <c r="AF25" s="236">
        <f>IF(AE25="Se investigan y resuelven oportunamente",15,0)</f>
        <v>0</v>
      </c>
      <c r="AG25" s="235"/>
      <c r="AH25" s="236">
        <f>IF(AG25="Completa",10,IF(AG25="incompleta",5,0))</f>
        <v>0</v>
      </c>
      <c r="AI25" s="237">
        <f t="shared" si="0"/>
        <v>0</v>
      </c>
      <c r="AJ25" s="237" t="str">
        <f>IF(AI25&gt;=96,"Fuerte",IF(AI25&gt;=86,"Moderado",IF(AI25&gt;=1,"Débil","")))</f>
        <v/>
      </c>
      <c r="AK25" s="238"/>
      <c r="AL25" s="237" t="str">
        <f>IF(AK25="Siempre se ejecuta","Fuerte",IF(AK25="Algunas veces","Moderado",IF(AK25="no se ejecuta","Débil","")))</f>
        <v/>
      </c>
      <c r="AM25" s="237" t="str">
        <f>AJ25&amp;AL25</f>
        <v/>
      </c>
      <c r="AN25" s="237" t="str">
        <f>IFERROR(VLOOKUP(AM25,[1]FORMULAS!$B$70:$D$78,3,FALSE),"")</f>
        <v/>
      </c>
      <c r="AO25" s="237" t="str">
        <f>IF(AN25="fuerte",100,IF(AN25="Moderado",50,IF(AN25="débil",0,"")))</f>
        <v/>
      </c>
      <c r="AP25" s="505">
        <f>IFERROR(AVERAGE(AO25:AO28),0)</f>
        <v>0</v>
      </c>
      <c r="AQ25" s="505" t="str">
        <f>IF(AP25&gt;=100,"Fuerte",IF(AP25&gt;=50,"Moderado",IF(AP25&gt;=1,"Débil","")))</f>
        <v/>
      </c>
      <c r="AR25" s="506"/>
      <c r="AS25" s="506"/>
      <c r="AT25" s="505" t="str">
        <f>+AQ25&amp;AR25&amp;AS25</f>
        <v/>
      </c>
      <c r="AU25" s="505">
        <f>IFERROR(VLOOKUP(AT25,[1]FORMULAS!$B$95:$D$102,2,FALSE),0)</f>
        <v>0</v>
      </c>
      <c r="AV25" s="505">
        <f>IFERROR(VLOOKUP(AT25,[1]FORMULAS!$B$95:$D$102,3,FALSE),0)</f>
        <v>0</v>
      </c>
      <c r="AW25" s="473"/>
      <c r="AX25" s="473"/>
      <c r="AY25" s="500" t="str">
        <f>AW25&amp;AX25</f>
        <v/>
      </c>
      <c r="AZ25" s="510" t="str">
        <f>IFERROR(VLOOKUP(AY25,[1]FORMULAS!$B$38:$C$62,2,FALSE),"")</f>
        <v/>
      </c>
      <c r="BA25" s="504"/>
      <c r="BB25" s="242"/>
      <c r="BC25" s="243"/>
      <c r="BD25" s="243"/>
      <c r="BE25" s="244"/>
      <c r="BF25" s="245"/>
      <c r="BG25" s="246"/>
      <c r="BH25" s="243"/>
      <c r="BI25" s="243"/>
      <c r="BJ25" s="247"/>
    </row>
    <row r="26" spans="2:62" s="239" customFormat="1" ht="12" x14ac:dyDescent="0.25">
      <c r="B26" s="473"/>
      <c r="C26" s="473"/>
      <c r="D26" s="498"/>
      <c r="E26" s="498"/>
      <c r="F26" s="473"/>
      <c r="G26" s="473"/>
      <c r="H26" s="498"/>
      <c r="I26" s="499"/>
      <c r="J26" s="499"/>
      <c r="K26" s="241"/>
      <c r="L26" s="241"/>
      <c r="M26" s="500"/>
      <c r="N26" s="473"/>
      <c r="O26" s="473"/>
      <c r="P26" s="500"/>
      <c r="Q26" s="504"/>
      <c r="R26" s="504"/>
      <c r="S26" s="498"/>
      <c r="T26" s="498"/>
      <c r="U26" s="235"/>
      <c r="V26" s="236">
        <f t="shared" ref="V26:V28" si="63">IF(U26="Asignado",15,0)</f>
        <v>0</v>
      </c>
      <c r="W26" s="235"/>
      <c r="X26" s="236">
        <f t="shared" ref="X26:X28" si="64">IF(W26="Adecuado",15,0)</f>
        <v>0</v>
      </c>
      <c r="Y26" s="235"/>
      <c r="Z26" s="236">
        <f t="shared" ref="Z26:Z28" si="65">IF(Y26="Oportuna",15,0)</f>
        <v>0</v>
      </c>
      <c r="AA26" s="235"/>
      <c r="AB26" s="236">
        <f t="shared" ref="AB26:AB28" si="66">IF(AA26="Prevenir",15,IF(AA26="Detectar",10,0))</f>
        <v>0</v>
      </c>
      <c r="AC26" s="235"/>
      <c r="AD26" s="236">
        <f t="shared" ref="AD26:AD28" si="67">IF(AC26="Confiable",15,0)</f>
        <v>0</v>
      </c>
      <c r="AE26" s="235"/>
      <c r="AF26" s="236">
        <f t="shared" ref="AF26:AF28" si="68">IF(AE26="Se investigan y resuelven oportunamente",15,0)</f>
        <v>0</v>
      </c>
      <c r="AG26" s="235"/>
      <c r="AH26" s="236">
        <f t="shared" ref="AH26:AH28" si="69">IF(AG26="Completa",10,IF(AG26="incompleta",5,0))</f>
        <v>0</v>
      </c>
      <c r="AI26" s="237">
        <f t="shared" si="0"/>
        <v>0</v>
      </c>
      <c r="AJ26" s="237" t="str">
        <f>IF(AI26&gt;=96,"Fuerte",IF(AI26&gt;=86,"Moderado",IF(AI26&gt;=1,"Débil","")))</f>
        <v/>
      </c>
      <c r="AK26" s="238"/>
      <c r="AL26" s="237" t="str">
        <f t="shared" ref="AL26:AL28" si="70">IF(AK26="Siempre se ejecuta","Fuerte",IF(AK26="Algunas veces","Moderado",IF(AK26="no se ejecuta","Débil","")))</f>
        <v/>
      </c>
      <c r="AM26" s="237" t="str">
        <f t="shared" ref="AM26:AM28" si="71">AJ26&amp;AL26</f>
        <v/>
      </c>
      <c r="AN26" s="237" t="str">
        <f>IFERROR(VLOOKUP(AM26,[1]FORMULAS!$B$70:$D$78,3,FALSE),"")</f>
        <v/>
      </c>
      <c r="AO26" s="237" t="str">
        <f t="shared" ref="AO26:AO28" si="72">IF(AN26="fuerte",100,IF(AN26="Moderado",50,IF(AN26="débil",0,"")))</f>
        <v/>
      </c>
      <c r="AP26" s="505"/>
      <c r="AQ26" s="505"/>
      <c r="AR26" s="506"/>
      <c r="AS26" s="506"/>
      <c r="AT26" s="505"/>
      <c r="AU26" s="505"/>
      <c r="AV26" s="505"/>
      <c r="AW26" s="473"/>
      <c r="AX26" s="473"/>
      <c r="AY26" s="500"/>
      <c r="AZ26" s="510"/>
      <c r="BA26" s="504"/>
      <c r="BB26" s="242"/>
      <c r="BC26" s="243"/>
      <c r="BD26" s="243"/>
      <c r="BE26" s="244"/>
      <c r="BF26" s="245"/>
      <c r="BG26" s="246"/>
      <c r="BH26" s="243"/>
      <c r="BI26" s="243"/>
      <c r="BJ26" s="247"/>
    </row>
    <row r="27" spans="2:62" s="239" customFormat="1" ht="12" x14ac:dyDescent="0.25">
      <c r="B27" s="473"/>
      <c r="C27" s="473"/>
      <c r="D27" s="498"/>
      <c r="E27" s="498"/>
      <c r="F27" s="473"/>
      <c r="G27" s="473"/>
      <c r="H27" s="498"/>
      <c r="I27" s="499"/>
      <c r="J27" s="499"/>
      <c r="K27" s="241"/>
      <c r="L27" s="241"/>
      <c r="M27" s="500"/>
      <c r="N27" s="473"/>
      <c r="O27" s="473"/>
      <c r="P27" s="500"/>
      <c r="Q27" s="504"/>
      <c r="R27" s="504"/>
      <c r="S27" s="498"/>
      <c r="T27" s="498"/>
      <c r="U27" s="235"/>
      <c r="V27" s="236">
        <f t="shared" si="63"/>
        <v>0</v>
      </c>
      <c r="W27" s="235"/>
      <c r="X27" s="236">
        <f t="shared" si="64"/>
        <v>0</v>
      </c>
      <c r="Y27" s="235"/>
      <c r="Z27" s="236">
        <f t="shared" si="65"/>
        <v>0</v>
      </c>
      <c r="AA27" s="235"/>
      <c r="AB27" s="236">
        <f t="shared" si="66"/>
        <v>0</v>
      </c>
      <c r="AC27" s="235"/>
      <c r="AD27" s="236">
        <f t="shared" si="67"/>
        <v>0</v>
      </c>
      <c r="AE27" s="235"/>
      <c r="AF27" s="236">
        <f t="shared" si="68"/>
        <v>0</v>
      </c>
      <c r="AG27" s="235"/>
      <c r="AH27" s="236">
        <f t="shared" si="69"/>
        <v>0</v>
      </c>
      <c r="AI27" s="237">
        <f t="shared" si="0"/>
        <v>0</v>
      </c>
      <c r="AJ27" s="237" t="str">
        <f t="shared" ref="AJ27:AJ28" si="73">IF(AI27&gt;=96,"Fuerte",IF(AI27&gt;=86,"Moderado",IF(AI27&gt;=1,"Débil","")))</f>
        <v/>
      </c>
      <c r="AK27" s="238"/>
      <c r="AL27" s="237" t="str">
        <f t="shared" si="70"/>
        <v/>
      </c>
      <c r="AM27" s="237" t="str">
        <f t="shared" si="71"/>
        <v/>
      </c>
      <c r="AN27" s="237" t="str">
        <f>IFERROR(VLOOKUP(AM27,[1]FORMULAS!$B$70:$D$78,3,FALSE),"")</f>
        <v/>
      </c>
      <c r="AO27" s="237" t="str">
        <f t="shared" si="72"/>
        <v/>
      </c>
      <c r="AP27" s="505"/>
      <c r="AQ27" s="505"/>
      <c r="AR27" s="506"/>
      <c r="AS27" s="506"/>
      <c r="AT27" s="505"/>
      <c r="AU27" s="505"/>
      <c r="AV27" s="505"/>
      <c r="AW27" s="473"/>
      <c r="AX27" s="473"/>
      <c r="AY27" s="500"/>
      <c r="AZ27" s="510"/>
      <c r="BA27" s="504"/>
      <c r="BB27" s="242"/>
      <c r="BC27" s="243"/>
      <c r="BD27" s="243"/>
      <c r="BE27" s="244"/>
      <c r="BF27" s="245"/>
      <c r="BG27" s="246"/>
      <c r="BH27" s="243"/>
      <c r="BI27" s="243"/>
      <c r="BJ27" s="247"/>
    </row>
    <row r="28" spans="2:62" s="239" customFormat="1" ht="12" x14ac:dyDescent="0.25">
      <c r="B28" s="473"/>
      <c r="C28" s="473"/>
      <c r="D28" s="498"/>
      <c r="E28" s="498"/>
      <c r="F28" s="473"/>
      <c r="G28" s="473"/>
      <c r="H28" s="498"/>
      <c r="I28" s="499"/>
      <c r="J28" s="499"/>
      <c r="K28" s="241"/>
      <c r="L28" s="241"/>
      <c r="M28" s="500"/>
      <c r="N28" s="473"/>
      <c r="O28" s="473"/>
      <c r="P28" s="500"/>
      <c r="Q28" s="504"/>
      <c r="R28" s="504"/>
      <c r="S28" s="498"/>
      <c r="T28" s="498"/>
      <c r="U28" s="235"/>
      <c r="V28" s="236">
        <f t="shared" si="63"/>
        <v>0</v>
      </c>
      <c r="W28" s="235"/>
      <c r="X28" s="236">
        <f t="shared" si="64"/>
        <v>0</v>
      </c>
      <c r="Y28" s="235"/>
      <c r="Z28" s="236">
        <f t="shared" si="65"/>
        <v>0</v>
      </c>
      <c r="AA28" s="235"/>
      <c r="AB28" s="236">
        <f t="shared" si="66"/>
        <v>0</v>
      </c>
      <c r="AC28" s="235"/>
      <c r="AD28" s="236">
        <f t="shared" si="67"/>
        <v>0</v>
      </c>
      <c r="AE28" s="235"/>
      <c r="AF28" s="236">
        <f t="shared" si="68"/>
        <v>0</v>
      </c>
      <c r="AG28" s="235"/>
      <c r="AH28" s="236">
        <f t="shared" si="69"/>
        <v>0</v>
      </c>
      <c r="AI28" s="237">
        <f t="shared" si="0"/>
        <v>0</v>
      </c>
      <c r="AJ28" s="237" t="str">
        <f t="shared" si="73"/>
        <v/>
      </c>
      <c r="AK28" s="238"/>
      <c r="AL28" s="237" t="str">
        <f t="shared" si="70"/>
        <v/>
      </c>
      <c r="AM28" s="237" t="str">
        <f t="shared" si="71"/>
        <v/>
      </c>
      <c r="AN28" s="237" t="str">
        <f>IFERROR(VLOOKUP(AM28,[1]FORMULAS!$B$70:$D$78,3,FALSE),"")</f>
        <v/>
      </c>
      <c r="AO28" s="237" t="str">
        <f t="shared" si="72"/>
        <v/>
      </c>
      <c r="AP28" s="505"/>
      <c r="AQ28" s="505"/>
      <c r="AR28" s="506"/>
      <c r="AS28" s="506"/>
      <c r="AT28" s="505"/>
      <c r="AU28" s="505"/>
      <c r="AV28" s="505"/>
      <c r="AW28" s="473"/>
      <c r="AX28" s="473"/>
      <c r="AY28" s="500"/>
      <c r="AZ28" s="510"/>
      <c r="BA28" s="504"/>
      <c r="BB28" s="248"/>
      <c r="BC28" s="243"/>
      <c r="BD28" s="243"/>
      <c r="BE28" s="242"/>
      <c r="BF28" s="245"/>
      <c r="BG28" s="246"/>
      <c r="BH28" s="243"/>
      <c r="BI28" s="243"/>
      <c r="BJ28" s="247"/>
    </row>
    <row r="29" spans="2:62" s="239" customFormat="1" ht="12" x14ac:dyDescent="0.25">
      <c r="B29" s="473"/>
      <c r="C29" s="473"/>
      <c r="D29" s="498"/>
      <c r="E29" s="498"/>
      <c r="F29" s="473"/>
      <c r="G29" s="473"/>
      <c r="H29" s="498"/>
      <c r="I29" s="499"/>
      <c r="J29" s="499"/>
      <c r="K29" s="241"/>
      <c r="L29" s="241"/>
      <c r="M29" s="500" t="str">
        <f t="shared" ref="M29" si="74">IF(F29="gestion","impacto",IF(F29="corrupcion","impactocorrupcion",IF(F29="seguridad_de_la_informacion","impacto","")))</f>
        <v/>
      </c>
      <c r="N29" s="473"/>
      <c r="O29" s="473"/>
      <c r="P29" s="500" t="str">
        <f t="shared" ref="P29" si="75">N29&amp;O29</f>
        <v/>
      </c>
      <c r="Q29" s="504" t="str">
        <f>IFERROR(VLOOKUP(P29,[1]FORMULAS!$B$38:$C$62,2,FALSE),"")</f>
        <v/>
      </c>
      <c r="R29" s="504"/>
      <c r="S29" s="498"/>
      <c r="T29" s="498"/>
      <c r="U29" s="235"/>
      <c r="V29" s="236">
        <f>IF(U29="Asignado",15,0)</f>
        <v>0</v>
      </c>
      <c r="W29" s="235"/>
      <c r="X29" s="236">
        <f>IF(W29="Adecuado",15,0)</f>
        <v>0</v>
      </c>
      <c r="Y29" s="235"/>
      <c r="Z29" s="236">
        <f>IF(Y29="Oportuna",15,0)</f>
        <v>0</v>
      </c>
      <c r="AA29" s="235"/>
      <c r="AB29" s="236">
        <f>IF(AA29="Prevenir",15,IF(AA29="Detectar",10,0))</f>
        <v>0</v>
      </c>
      <c r="AC29" s="235"/>
      <c r="AD29" s="236">
        <f>IF(AC29="Confiable",15,0)</f>
        <v>0</v>
      </c>
      <c r="AE29" s="235"/>
      <c r="AF29" s="236">
        <f>IF(AE29="Se investigan y resuelven oportunamente",15,0)</f>
        <v>0</v>
      </c>
      <c r="AG29" s="235"/>
      <c r="AH29" s="236">
        <f>IF(AG29="Completa",10,IF(AG29="incompleta",5,0))</f>
        <v>0</v>
      </c>
      <c r="AI29" s="237">
        <f t="shared" si="0"/>
        <v>0</v>
      </c>
      <c r="AJ29" s="237" t="str">
        <f>IF(AI29&gt;=96,"Fuerte",IF(AI29&gt;=86,"Moderado",IF(AI29&gt;=1,"Débil","")))</f>
        <v/>
      </c>
      <c r="AK29" s="238"/>
      <c r="AL29" s="237" t="str">
        <f>IF(AK29="Siempre se ejecuta","Fuerte",IF(AK29="Algunas veces","Moderado",IF(AK29="no se ejecuta","Débil","")))</f>
        <v/>
      </c>
      <c r="AM29" s="237" t="str">
        <f>AJ29&amp;AL29</f>
        <v/>
      </c>
      <c r="AN29" s="237" t="str">
        <f>IFERROR(VLOOKUP(AM29,[1]FORMULAS!$B$70:$D$78,3,FALSE),"")</f>
        <v/>
      </c>
      <c r="AO29" s="237" t="str">
        <f>IF(AN29="fuerte",100,IF(AN29="Moderado",50,IF(AN29="débil",0,"")))</f>
        <v/>
      </c>
      <c r="AP29" s="505">
        <f>IFERROR(AVERAGE(AO29:AO32),0)</f>
        <v>0</v>
      </c>
      <c r="AQ29" s="505" t="str">
        <f>IF(AP29&gt;=100,"Fuerte",IF(AP29&gt;=50,"Moderado",IF(AP29&gt;=1,"Débil","")))</f>
        <v/>
      </c>
      <c r="AR29" s="506"/>
      <c r="AS29" s="506"/>
      <c r="AT29" s="505" t="str">
        <f>+AQ29&amp;AR29&amp;AS29</f>
        <v/>
      </c>
      <c r="AU29" s="505">
        <f>IFERROR(VLOOKUP(AT29,[1]FORMULAS!$B$95:$D$102,2,FALSE),0)</f>
        <v>0</v>
      </c>
      <c r="AV29" s="505">
        <f>IFERROR(VLOOKUP(AT29,[1]FORMULAS!$B$95:$D$102,3,FALSE),0)</f>
        <v>0</v>
      </c>
      <c r="AW29" s="473"/>
      <c r="AX29" s="473"/>
      <c r="AY29" s="500" t="str">
        <f>AW29&amp;AX29</f>
        <v/>
      </c>
      <c r="AZ29" s="510" t="str">
        <f>IFERROR(VLOOKUP(AY29,[1]FORMULAS!$B$38:$C$62,2,FALSE),"")</f>
        <v/>
      </c>
      <c r="BA29" s="504"/>
      <c r="BB29" s="242"/>
      <c r="BC29" s="243"/>
      <c r="BD29" s="243"/>
      <c r="BE29" s="244"/>
      <c r="BF29" s="245"/>
      <c r="BG29" s="246"/>
      <c r="BH29" s="243"/>
      <c r="BI29" s="243"/>
      <c r="BJ29" s="247"/>
    </row>
    <row r="30" spans="2:62" s="239" customFormat="1" ht="12" x14ac:dyDescent="0.25">
      <c r="B30" s="473"/>
      <c r="C30" s="473"/>
      <c r="D30" s="498"/>
      <c r="E30" s="498"/>
      <c r="F30" s="473"/>
      <c r="G30" s="473"/>
      <c r="H30" s="498"/>
      <c r="I30" s="499"/>
      <c r="J30" s="499"/>
      <c r="K30" s="241"/>
      <c r="L30" s="241"/>
      <c r="M30" s="500"/>
      <c r="N30" s="473"/>
      <c r="O30" s="473"/>
      <c r="P30" s="500"/>
      <c r="Q30" s="504"/>
      <c r="R30" s="504"/>
      <c r="S30" s="498"/>
      <c r="T30" s="498"/>
      <c r="U30" s="235"/>
      <c r="V30" s="236">
        <f t="shared" ref="V30:V32" si="76">IF(U30="Asignado",15,0)</f>
        <v>0</v>
      </c>
      <c r="W30" s="235"/>
      <c r="X30" s="236">
        <f t="shared" ref="X30:X32" si="77">IF(W30="Adecuado",15,0)</f>
        <v>0</v>
      </c>
      <c r="Y30" s="235"/>
      <c r="Z30" s="236">
        <f t="shared" ref="Z30:Z32" si="78">IF(Y30="Oportuna",15,0)</f>
        <v>0</v>
      </c>
      <c r="AA30" s="235"/>
      <c r="AB30" s="236">
        <f t="shared" ref="AB30:AB32" si="79">IF(AA30="Prevenir",15,IF(AA30="Detectar",10,0))</f>
        <v>0</v>
      </c>
      <c r="AC30" s="235"/>
      <c r="AD30" s="236">
        <f t="shared" ref="AD30:AD32" si="80">IF(AC30="Confiable",15,0)</f>
        <v>0</v>
      </c>
      <c r="AE30" s="235"/>
      <c r="AF30" s="236">
        <f t="shared" ref="AF30:AF32" si="81">IF(AE30="Se investigan y resuelven oportunamente",15,0)</f>
        <v>0</v>
      </c>
      <c r="AG30" s="235"/>
      <c r="AH30" s="236">
        <f t="shared" ref="AH30:AH32" si="82">IF(AG30="Completa",10,IF(AG30="incompleta",5,0))</f>
        <v>0</v>
      </c>
      <c r="AI30" s="237">
        <f t="shared" si="0"/>
        <v>0</v>
      </c>
      <c r="AJ30" s="237" t="str">
        <f>IF(AI30&gt;=96,"Fuerte",IF(AI30&gt;=86,"Moderado",IF(AI30&gt;=1,"Débil","")))</f>
        <v/>
      </c>
      <c r="AK30" s="238"/>
      <c r="AL30" s="237" t="str">
        <f t="shared" ref="AL30:AL32" si="83">IF(AK30="Siempre se ejecuta","Fuerte",IF(AK30="Algunas veces","Moderado",IF(AK30="no se ejecuta","Débil","")))</f>
        <v/>
      </c>
      <c r="AM30" s="237" t="str">
        <f t="shared" ref="AM30:AM32" si="84">AJ30&amp;AL30</f>
        <v/>
      </c>
      <c r="AN30" s="237" t="str">
        <f>IFERROR(VLOOKUP(AM30,[1]FORMULAS!$B$70:$D$78,3,FALSE),"")</f>
        <v/>
      </c>
      <c r="AO30" s="237" t="str">
        <f t="shared" ref="AO30:AO32" si="85">IF(AN30="fuerte",100,IF(AN30="Moderado",50,IF(AN30="débil",0,"")))</f>
        <v/>
      </c>
      <c r="AP30" s="505"/>
      <c r="AQ30" s="505"/>
      <c r="AR30" s="506"/>
      <c r="AS30" s="506"/>
      <c r="AT30" s="505"/>
      <c r="AU30" s="505"/>
      <c r="AV30" s="505"/>
      <c r="AW30" s="473"/>
      <c r="AX30" s="473"/>
      <c r="AY30" s="500"/>
      <c r="AZ30" s="510"/>
      <c r="BA30" s="504"/>
      <c r="BB30" s="242"/>
      <c r="BC30" s="243"/>
      <c r="BD30" s="243"/>
      <c r="BE30" s="244"/>
      <c r="BF30" s="245"/>
      <c r="BG30" s="246"/>
      <c r="BH30" s="243"/>
      <c r="BI30" s="243"/>
      <c r="BJ30" s="247"/>
    </row>
    <row r="31" spans="2:62" s="239" customFormat="1" ht="12" x14ac:dyDescent="0.25">
      <c r="B31" s="473"/>
      <c r="C31" s="473"/>
      <c r="D31" s="498"/>
      <c r="E31" s="498"/>
      <c r="F31" s="473"/>
      <c r="G31" s="473"/>
      <c r="H31" s="498"/>
      <c r="I31" s="499"/>
      <c r="J31" s="499"/>
      <c r="K31" s="241"/>
      <c r="L31" s="241"/>
      <c r="M31" s="500"/>
      <c r="N31" s="473"/>
      <c r="O31" s="473"/>
      <c r="P31" s="500"/>
      <c r="Q31" s="504"/>
      <c r="R31" s="504"/>
      <c r="S31" s="498"/>
      <c r="T31" s="498"/>
      <c r="U31" s="235"/>
      <c r="V31" s="236">
        <f t="shared" si="76"/>
        <v>0</v>
      </c>
      <c r="W31" s="235"/>
      <c r="X31" s="236">
        <f t="shared" si="77"/>
        <v>0</v>
      </c>
      <c r="Y31" s="235"/>
      <c r="Z31" s="236">
        <f t="shared" si="78"/>
        <v>0</v>
      </c>
      <c r="AA31" s="235"/>
      <c r="AB31" s="236">
        <f t="shared" si="79"/>
        <v>0</v>
      </c>
      <c r="AC31" s="235"/>
      <c r="AD31" s="236">
        <f t="shared" si="80"/>
        <v>0</v>
      </c>
      <c r="AE31" s="235"/>
      <c r="AF31" s="236">
        <f t="shared" si="81"/>
        <v>0</v>
      </c>
      <c r="AG31" s="235"/>
      <c r="AH31" s="236">
        <f t="shared" si="82"/>
        <v>0</v>
      </c>
      <c r="AI31" s="237">
        <f t="shared" si="0"/>
        <v>0</v>
      </c>
      <c r="AJ31" s="237" t="str">
        <f t="shared" ref="AJ31:AJ32" si="86">IF(AI31&gt;=96,"Fuerte",IF(AI31&gt;=86,"Moderado",IF(AI31&gt;=1,"Débil","")))</f>
        <v/>
      </c>
      <c r="AK31" s="238"/>
      <c r="AL31" s="237" t="str">
        <f t="shared" si="83"/>
        <v/>
      </c>
      <c r="AM31" s="237" t="str">
        <f t="shared" si="84"/>
        <v/>
      </c>
      <c r="AN31" s="237" t="str">
        <f>IFERROR(VLOOKUP(AM31,[1]FORMULAS!$B$70:$D$78,3,FALSE),"")</f>
        <v/>
      </c>
      <c r="AO31" s="237" t="str">
        <f t="shared" si="85"/>
        <v/>
      </c>
      <c r="AP31" s="505"/>
      <c r="AQ31" s="505"/>
      <c r="AR31" s="506"/>
      <c r="AS31" s="506"/>
      <c r="AT31" s="505"/>
      <c r="AU31" s="505"/>
      <c r="AV31" s="505"/>
      <c r="AW31" s="473"/>
      <c r="AX31" s="473"/>
      <c r="AY31" s="500"/>
      <c r="AZ31" s="510"/>
      <c r="BA31" s="504"/>
      <c r="BB31" s="242"/>
      <c r="BC31" s="243"/>
      <c r="BD31" s="243"/>
      <c r="BE31" s="244"/>
      <c r="BF31" s="245"/>
      <c r="BG31" s="246"/>
      <c r="BH31" s="243"/>
      <c r="BI31" s="243"/>
      <c r="BJ31" s="247"/>
    </row>
    <row r="32" spans="2:62" s="239" customFormat="1" ht="12" x14ac:dyDescent="0.25">
      <c r="B32" s="473"/>
      <c r="C32" s="473"/>
      <c r="D32" s="498"/>
      <c r="E32" s="498"/>
      <c r="F32" s="473"/>
      <c r="G32" s="473"/>
      <c r="H32" s="498"/>
      <c r="I32" s="499"/>
      <c r="J32" s="499"/>
      <c r="K32" s="241"/>
      <c r="L32" s="241"/>
      <c r="M32" s="500"/>
      <c r="N32" s="473"/>
      <c r="O32" s="473"/>
      <c r="P32" s="500"/>
      <c r="Q32" s="504"/>
      <c r="R32" s="504"/>
      <c r="S32" s="498"/>
      <c r="T32" s="498"/>
      <c r="U32" s="235"/>
      <c r="V32" s="236">
        <f t="shared" si="76"/>
        <v>0</v>
      </c>
      <c r="W32" s="235"/>
      <c r="X32" s="236">
        <f t="shared" si="77"/>
        <v>0</v>
      </c>
      <c r="Y32" s="235"/>
      <c r="Z32" s="236">
        <f t="shared" si="78"/>
        <v>0</v>
      </c>
      <c r="AA32" s="235"/>
      <c r="AB32" s="236">
        <f t="shared" si="79"/>
        <v>0</v>
      </c>
      <c r="AC32" s="235"/>
      <c r="AD32" s="236">
        <f t="shared" si="80"/>
        <v>0</v>
      </c>
      <c r="AE32" s="235"/>
      <c r="AF32" s="236">
        <f t="shared" si="81"/>
        <v>0</v>
      </c>
      <c r="AG32" s="235"/>
      <c r="AH32" s="236">
        <f t="shared" si="82"/>
        <v>0</v>
      </c>
      <c r="AI32" s="237">
        <f t="shared" si="0"/>
        <v>0</v>
      </c>
      <c r="AJ32" s="237" t="str">
        <f t="shared" si="86"/>
        <v/>
      </c>
      <c r="AK32" s="238"/>
      <c r="AL32" s="237" t="str">
        <f t="shared" si="83"/>
        <v/>
      </c>
      <c r="AM32" s="237" t="str">
        <f t="shared" si="84"/>
        <v/>
      </c>
      <c r="AN32" s="237" t="str">
        <f>IFERROR(VLOOKUP(AM32,[1]FORMULAS!$B$70:$D$78,3,FALSE),"")</f>
        <v/>
      </c>
      <c r="AO32" s="237" t="str">
        <f t="shared" si="85"/>
        <v/>
      </c>
      <c r="AP32" s="505"/>
      <c r="AQ32" s="505"/>
      <c r="AR32" s="506"/>
      <c r="AS32" s="506"/>
      <c r="AT32" s="505"/>
      <c r="AU32" s="505"/>
      <c r="AV32" s="505"/>
      <c r="AW32" s="473"/>
      <c r="AX32" s="473"/>
      <c r="AY32" s="500"/>
      <c r="AZ32" s="510"/>
      <c r="BA32" s="504"/>
      <c r="BB32" s="248"/>
      <c r="BC32" s="243"/>
      <c r="BD32" s="243"/>
      <c r="BE32" s="242"/>
      <c r="BF32" s="245"/>
      <c r="BG32" s="246"/>
      <c r="BH32" s="243"/>
      <c r="BI32" s="243"/>
      <c r="BJ32" s="247"/>
    </row>
    <row r="33" spans="2:62" s="239" customFormat="1" ht="12" x14ac:dyDescent="0.25">
      <c r="B33" s="473"/>
      <c r="C33" s="473"/>
      <c r="D33" s="498"/>
      <c r="E33" s="498"/>
      <c r="F33" s="473"/>
      <c r="G33" s="473"/>
      <c r="H33" s="498"/>
      <c r="I33" s="499"/>
      <c r="J33" s="499"/>
      <c r="K33" s="241"/>
      <c r="L33" s="241"/>
      <c r="M33" s="500" t="str">
        <f t="shared" ref="M33" si="87">IF(F33="gestion","impacto",IF(F33="corrupcion","impactocorrupcion",IF(F33="seguridad_de_la_informacion","impacto","")))</f>
        <v/>
      </c>
      <c r="N33" s="473"/>
      <c r="O33" s="473"/>
      <c r="P33" s="500" t="str">
        <f t="shared" ref="P33" si="88">N33&amp;O33</f>
        <v/>
      </c>
      <c r="Q33" s="504" t="str">
        <f>IFERROR(VLOOKUP(P33,[1]FORMULAS!$B$38:$C$62,2,FALSE),"")</f>
        <v/>
      </c>
      <c r="R33" s="504"/>
      <c r="S33" s="498"/>
      <c r="T33" s="498"/>
      <c r="U33" s="235"/>
      <c r="V33" s="236">
        <f>IF(U33="Asignado",15,0)</f>
        <v>0</v>
      </c>
      <c r="W33" s="235"/>
      <c r="X33" s="236">
        <f>IF(W33="Adecuado",15,0)</f>
        <v>0</v>
      </c>
      <c r="Y33" s="235"/>
      <c r="Z33" s="236">
        <f>IF(Y33="Oportuna",15,0)</f>
        <v>0</v>
      </c>
      <c r="AA33" s="235"/>
      <c r="AB33" s="236">
        <f>IF(AA33="Prevenir",15,IF(AA33="Detectar",10,0))</f>
        <v>0</v>
      </c>
      <c r="AC33" s="235"/>
      <c r="AD33" s="236">
        <f>IF(AC33="Confiable",15,0)</f>
        <v>0</v>
      </c>
      <c r="AE33" s="235"/>
      <c r="AF33" s="236">
        <f>IF(AE33="Se investigan y resuelven oportunamente",15,0)</f>
        <v>0</v>
      </c>
      <c r="AG33" s="235"/>
      <c r="AH33" s="236">
        <f>IF(AG33="Completa",10,IF(AG33="incompleta",5,0))</f>
        <v>0</v>
      </c>
      <c r="AI33" s="237">
        <f t="shared" si="0"/>
        <v>0</v>
      </c>
      <c r="AJ33" s="237" t="str">
        <f>IF(AI33&gt;=96,"Fuerte",IF(AI33&gt;=86,"Moderado",IF(AI33&gt;=1,"Débil","")))</f>
        <v/>
      </c>
      <c r="AK33" s="238"/>
      <c r="AL33" s="237" t="str">
        <f>IF(AK33="Siempre se ejecuta","Fuerte",IF(AK33="Algunas veces","Moderado",IF(AK33="no se ejecuta","Débil","")))</f>
        <v/>
      </c>
      <c r="AM33" s="237" t="str">
        <f>AJ33&amp;AL33</f>
        <v/>
      </c>
      <c r="AN33" s="237" t="str">
        <f>IFERROR(VLOOKUP(AM33,[1]FORMULAS!$B$70:$D$78,3,FALSE),"")</f>
        <v/>
      </c>
      <c r="AO33" s="237" t="str">
        <f>IF(AN33="fuerte",100,IF(AN33="Moderado",50,IF(AN33="débil",0,"")))</f>
        <v/>
      </c>
      <c r="AP33" s="505">
        <f>IFERROR(AVERAGE(AO33:AO36),0)</f>
        <v>0</v>
      </c>
      <c r="AQ33" s="505" t="str">
        <f>IF(AP33&gt;=100,"Fuerte",IF(AP33&gt;=50,"Moderado",IF(AP33&gt;=1,"Débil","")))</f>
        <v/>
      </c>
      <c r="AR33" s="506"/>
      <c r="AS33" s="506"/>
      <c r="AT33" s="505" t="str">
        <f>+AQ33&amp;AR33&amp;AS33</f>
        <v/>
      </c>
      <c r="AU33" s="505">
        <f>IFERROR(VLOOKUP(AT33,[1]FORMULAS!$B$95:$D$102,2,FALSE),0)</f>
        <v>0</v>
      </c>
      <c r="AV33" s="505">
        <f>IFERROR(VLOOKUP(AT33,[1]FORMULAS!$B$95:$D$102,3,FALSE),0)</f>
        <v>0</v>
      </c>
      <c r="AW33" s="473"/>
      <c r="AX33" s="473"/>
      <c r="AY33" s="500" t="str">
        <f>AW33&amp;AX33</f>
        <v/>
      </c>
      <c r="AZ33" s="510" t="str">
        <f>IFERROR(VLOOKUP(AY33,[1]FORMULAS!$B$38:$C$62,2,FALSE),"")</f>
        <v/>
      </c>
      <c r="BA33" s="504"/>
      <c r="BB33" s="242"/>
      <c r="BC33" s="243"/>
      <c r="BD33" s="243"/>
      <c r="BE33" s="244"/>
      <c r="BF33" s="245"/>
      <c r="BG33" s="246"/>
      <c r="BH33" s="243"/>
      <c r="BI33" s="243"/>
      <c r="BJ33" s="247"/>
    </row>
    <row r="34" spans="2:62" s="239" customFormat="1" ht="12" x14ac:dyDescent="0.25">
      <c r="B34" s="473"/>
      <c r="C34" s="473"/>
      <c r="D34" s="498"/>
      <c r="E34" s="498"/>
      <c r="F34" s="473"/>
      <c r="G34" s="473"/>
      <c r="H34" s="498"/>
      <c r="I34" s="499"/>
      <c r="J34" s="499"/>
      <c r="K34" s="241"/>
      <c r="L34" s="241"/>
      <c r="M34" s="500"/>
      <c r="N34" s="473"/>
      <c r="O34" s="473"/>
      <c r="P34" s="500"/>
      <c r="Q34" s="504"/>
      <c r="R34" s="504"/>
      <c r="S34" s="498"/>
      <c r="T34" s="498"/>
      <c r="U34" s="235"/>
      <c r="V34" s="236">
        <f t="shared" ref="V34:V36" si="89">IF(U34="Asignado",15,0)</f>
        <v>0</v>
      </c>
      <c r="W34" s="235"/>
      <c r="X34" s="236">
        <f t="shared" ref="X34:X36" si="90">IF(W34="Adecuado",15,0)</f>
        <v>0</v>
      </c>
      <c r="Y34" s="235"/>
      <c r="Z34" s="236">
        <f t="shared" ref="Z34:Z36" si="91">IF(Y34="Oportuna",15,0)</f>
        <v>0</v>
      </c>
      <c r="AA34" s="235"/>
      <c r="AB34" s="236">
        <f t="shared" ref="AB34:AB36" si="92">IF(AA34="Prevenir",15,IF(AA34="Detectar",10,0))</f>
        <v>0</v>
      </c>
      <c r="AC34" s="235"/>
      <c r="AD34" s="236">
        <f t="shared" ref="AD34:AD36" si="93">IF(AC34="Confiable",15,0)</f>
        <v>0</v>
      </c>
      <c r="AE34" s="235"/>
      <c r="AF34" s="236">
        <f t="shared" ref="AF34:AF36" si="94">IF(AE34="Se investigan y resuelven oportunamente",15,0)</f>
        <v>0</v>
      </c>
      <c r="AG34" s="235"/>
      <c r="AH34" s="236">
        <f t="shared" ref="AH34:AH36" si="95">IF(AG34="Completa",10,IF(AG34="incompleta",5,0))</f>
        <v>0</v>
      </c>
      <c r="AI34" s="237">
        <f t="shared" si="0"/>
        <v>0</v>
      </c>
      <c r="AJ34" s="237" t="str">
        <f>IF(AI34&gt;=96,"Fuerte",IF(AI34&gt;=86,"Moderado",IF(AI34&gt;=1,"Débil","")))</f>
        <v/>
      </c>
      <c r="AK34" s="238"/>
      <c r="AL34" s="237" t="str">
        <f t="shared" ref="AL34:AL36" si="96">IF(AK34="Siempre se ejecuta","Fuerte",IF(AK34="Algunas veces","Moderado",IF(AK34="no se ejecuta","Débil","")))</f>
        <v/>
      </c>
      <c r="AM34" s="237" t="str">
        <f t="shared" ref="AM34:AM36" si="97">AJ34&amp;AL34</f>
        <v/>
      </c>
      <c r="AN34" s="237" t="str">
        <f>IFERROR(VLOOKUP(AM34,[1]FORMULAS!$B$70:$D$78,3,FALSE),"")</f>
        <v/>
      </c>
      <c r="AO34" s="237" t="str">
        <f t="shared" ref="AO34:AO36" si="98">IF(AN34="fuerte",100,IF(AN34="Moderado",50,IF(AN34="débil",0,"")))</f>
        <v/>
      </c>
      <c r="AP34" s="505"/>
      <c r="AQ34" s="505"/>
      <c r="AR34" s="506"/>
      <c r="AS34" s="506"/>
      <c r="AT34" s="505"/>
      <c r="AU34" s="505"/>
      <c r="AV34" s="505"/>
      <c r="AW34" s="473"/>
      <c r="AX34" s="473"/>
      <c r="AY34" s="500"/>
      <c r="AZ34" s="510"/>
      <c r="BA34" s="504"/>
      <c r="BB34" s="242"/>
      <c r="BC34" s="243"/>
      <c r="BD34" s="243"/>
      <c r="BE34" s="244"/>
      <c r="BF34" s="245"/>
      <c r="BG34" s="246"/>
      <c r="BH34" s="243"/>
      <c r="BI34" s="243"/>
      <c r="BJ34" s="247"/>
    </row>
    <row r="35" spans="2:62" s="239" customFormat="1" ht="12" x14ac:dyDescent="0.25">
      <c r="B35" s="473"/>
      <c r="C35" s="473"/>
      <c r="D35" s="498"/>
      <c r="E35" s="498"/>
      <c r="F35" s="473"/>
      <c r="G35" s="473"/>
      <c r="H35" s="498"/>
      <c r="I35" s="499"/>
      <c r="J35" s="499"/>
      <c r="K35" s="241"/>
      <c r="L35" s="241"/>
      <c r="M35" s="500"/>
      <c r="N35" s="473"/>
      <c r="O35" s="473"/>
      <c r="P35" s="500"/>
      <c r="Q35" s="504"/>
      <c r="R35" s="504"/>
      <c r="S35" s="498"/>
      <c r="T35" s="498"/>
      <c r="U35" s="235"/>
      <c r="V35" s="236">
        <f t="shared" si="89"/>
        <v>0</v>
      </c>
      <c r="W35" s="235"/>
      <c r="X35" s="236">
        <f t="shared" si="90"/>
        <v>0</v>
      </c>
      <c r="Y35" s="235"/>
      <c r="Z35" s="236">
        <f t="shared" si="91"/>
        <v>0</v>
      </c>
      <c r="AA35" s="235"/>
      <c r="AB35" s="236">
        <f t="shared" si="92"/>
        <v>0</v>
      </c>
      <c r="AC35" s="235"/>
      <c r="AD35" s="236">
        <f t="shared" si="93"/>
        <v>0</v>
      </c>
      <c r="AE35" s="235"/>
      <c r="AF35" s="236">
        <f t="shared" si="94"/>
        <v>0</v>
      </c>
      <c r="AG35" s="235"/>
      <c r="AH35" s="236">
        <f t="shared" si="95"/>
        <v>0</v>
      </c>
      <c r="AI35" s="237">
        <f t="shared" si="0"/>
        <v>0</v>
      </c>
      <c r="AJ35" s="237" t="str">
        <f t="shared" ref="AJ35:AJ36" si="99">IF(AI35&gt;=96,"Fuerte",IF(AI35&gt;=86,"Moderado",IF(AI35&gt;=1,"Débil","")))</f>
        <v/>
      </c>
      <c r="AK35" s="238"/>
      <c r="AL35" s="237" t="str">
        <f t="shared" si="96"/>
        <v/>
      </c>
      <c r="AM35" s="237" t="str">
        <f t="shared" si="97"/>
        <v/>
      </c>
      <c r="AN35" s="237" t="str">
        <f>IFERROR(VLOOKUP(AM35,[1]FORMULAS!$B$70:$D$78,3,FALSE),"")</f>
        <v/>
      </c>
      <c r="AO35" s="237" t="str">
        <f t="shared" si="98"/>
        <v/>
      </c>
      <c r="AP35" s="505"/>
      <c r="AQ35" s="505"/>
      <c r="AR35" s="506"/>
      <c r="AS35" s="506"/>
      <c r="AT35" s="505"/>
      <c r="AU35" s="505"/>
      <c r="AV35" s="505"/>
      <c r="AW35" s="473"/>
      <c r="AX35" s="473"/>
      <c r="AY35" s="500"/>
      <c r="AZ35" s="510"/>
      <c r="BA35" s="504"/>
      <c r="BB35" s="242"/>
      <c r="BC35" s="243"/>
      <c r="BD35" s="243"/>
      <c r="BE35" s="244"/>
      <c r="BF35" s="245"/>
      <c r="BG35" s="246"/>
      <c r="BH35" s="243"/>
      <c r="BI35" s="243"/>
      <c r="BJ35" s="247"/>
    </row>
    <row r="36" spans="2:62" s="239" customFormat="1" ht="12" x14ac:dyDescent="0.25">
      <c r="B36" s="473"/>
      <c r="C36" s="473"/>
      <c r="D36" s="498"/>
      <c r="E36" s="498"/>
      <c r="F36" s="473"/>
      <c r="G36" s="473"/>
      <c r="H36" s="498"/>
      <c r="I36" s="499"/>
      <c r="J36" s="499"/>
      <c r="K36" s="241"/>
      <c r="L36" s="241"/>
      <c r="M36" s="500"/>
      <c r="N36" s="473"/>
      <c r="O36" s="473"/>
      <c r="P36" s="500"/>
      <c r="Q36" s="504"/>
      <c r="R36" s="504"/>
      <c r="S36" s="498"/>
      <c r="T36" s="498"/>
      <c r="U36" s="235"/>
      <c r="V36" s="236">
        <f t="shared" si="89"/>
        <v>0</v>
      </c>
      <c r="W36" s="235"/>
      <c r="X36" s="236">
        <f t="shared" si="90"/>
        <v>0</v>
      </c>
      <c r="Y36" s="235"/>
      <c r="Z36" s="236">
        <f t="shared" si="91"/>
        <v>0</v>
      </c>
      <c r="AA36" s="235"/>
      <c r="AB36" s="236">
        <f t="shared" si="92"/>
        <v>0</v>
      </c>
      <c r="AC36" s="235"/>
      <c r="AD36" s="236">
        <f t="shared" si="93"/>
        <v>0</v>
      </c>
      <c r="AE36" s="235"/>
      <c r="AF36" s="236">
        <f t="shared" si="94"/>
        <v>0</v>
      </c>
      <c r="AG36" s="235"/>
      <c r="AH36" s="236">
        <f t="shared" si="95"/>
        <v>0</v>
      </c>
      <c r="AI36" s="237">
        <f t="shared" si="0"/>
        <v>0</v>
      </c>
      <c r="AJ36" s="237" t="str">
        <f t="shared" si="99"/>
        <v/>
      </c>
      <c r="AK36" s="238"/>
      <c r="AL36" s="237" t="str">
        <f t="shared" si="96"/>
        <v/>
      </c>
      <c r="AM36" s="237" t="str">
        <f t="shared" si="97"/>
        <v/>
      </c>
      <c r="AN36" s="237" t="str">
        <f>IFERROR(VLOOKUP(AM36,[1]FORMULAS!$B$70:$D$78,3,FALSE),"")</f>
        <v/>
      </c>
      <c r="AO36" s="237" t="str">
        <f t="shared" si="98"/>
        <v/>
      </c>
      <c r="AP36" s="505"/>
      <c r="AQ36" s="505"/>
      <c r="AR36" s="506"/>
      <c r="AS36" s="506"/>
      <c r="AT36" s="505"/>
      <c r="AU36" s="505"/>
      <c r="AV36" s="505"/>
      <c r="AW36" s="473"/>
      <c r="AX36" s="473"/>
      <c r="AY36" s="500"/>
      <c r="AZ36" s="510"/>
      <c r="BA36" s="504"/>
      <c r="BB36" s="248"/>
      <c r="BC36" s="243"/>
      <c r="BD36" s="243"/>
      <c r="BE36" s="242"/>
      <c r="BF36" s="249"/>
      <c r="BG36" s="246"/>
      <c r="BH36" s="243"/>
      <c r="BI36" s="243"/>
      <c r="BJ36" s="247"/>
    </row>
    <row r="37" spans="2:62" s="224" customFormat="1" ht="72" customHeight="1" x14ac:dyDescent="0.25">
      <c r="B37" s="250"/>
      <c r="C37" s="250"/>
      <c r="D37" s="251"/>
      <c r="E37" s="251"/>
      <c r="F37" s="250"/>
      <c r="G37" s="250"/>
      <c r="H37" s="251"/>
      <c r="I37" s="251"/>
      <c r="J37" s="251"/>
      <c r="K37" s="250"/>
      <c r="L37" s="250"/>
      <c r="M37" s="250"/>
      <c r="N37" s="250"/>
      <c r="O37" s="250"/>
      <c r="P37" s="250"/>
      <c r="Q37" s="225"/>
      <c r="R37" s="225"/>
      <c r="S37" s="251"/>
      <c r="T37" s="251"/>
      <c r="U37" s="250"/>
      <c r="V37" s="250"/>
      <c r="W37" s="250"/>
      <c r="X37" s="250"/>
      <c r="Y37" s="250"/>
      <c r="Z37" s="250"/>
      <c r="AA37" s="250"/>
      <c r="AB37" s="250"/>
      <c r="AC37" s="250"/>
      <c r="AD37" s="250"/>
      <c r="AE37" s="250"/>
      <c r="AF37" s="250"/>
      <c r="AG37" s="250"/>
      <c r="AH37" s="250"/>
      <c r="AI37" s="252"/>
      <c r="AJ37" s="252"/>
      <c r="AK37" s="252"/>
      <c r="AL37" s="252"/>
      <c r="AM37" s="252"/>
      <c r="AN37" s="252"/>
      <c r="AO37" s="252"/>
      <c r="AP37" s="252"/>
      <c r="AQ37" s="252"/>
      <c r="AR37" s="252"/>
      <c r="AS37" s="252"/>
      <c r="AT37" s="252"/>
      <c r="AU37" s="252"/>
      <c r="AV37" s="252"/>
      <c r="AW37" s="250"/>
      <c r="AX37" s="250"/>
      <c r="AY37" s="225"/>
      <c r="AZ37" s="225"/>
      <c r="BA37" s="225"/>
      <c r="BB37" s="225"/>
      <c r="BC37" s="225"/>
      <c r="BD37" s="225"/>
    </row>
    <row r="38" spans="2:62" s="224" customFormat="1" ht="72" customHeight="1" x14ac:dyDescent="0.25">
      <c r="B38" s="250"/>
      <c r="C38" s="250"/>
      <c r="D38" s="498" t="s">
        <v>75</v>
      </c>
      <c r="E38" s="251"/>
      <c r="F38" s="250"/>
      <c r="G38" s="250"/>
      <c r="H38" s="251"/>
      <c r="I38" s="251"/>
      <c r="J38" s="251"/>
      <c r="K38" s="250"/>
      <c r="L38" s="250"/>
      <c r="M38" s="250"/>
      <c r="N38" s="250"/>
      <c r="O38" s="250"/>
      <c r="P38" s="250"/>
      <c r="Q38" s="225"/>
      <c r="R38" s="225"/>
      <c r="S38" s="251"/>
      <c r="T38" s="251"/>
      <c r="U38" s="250"/>
      <c r="V38" s="250"/>
      <c r="W38" s="250"/>
      <c r="X38" s="250"/>
      <c r="Y38" s="250"/>
      <c r="Z38" s="250"/>
      <c r="AA38" s="250"/>
      <c r="AB38" s="250"/>
      <c r="AC38" s="250"/>
      <c r="AD38" s="250"/>
      <c r="AE38" s="250"/>
      <c r="AF38" s="250"/>
      <c r="AG38" s="250"/>
      <c r="AH38" s="250"/>
      <c r="AI38" s="252"/>
      <c r="AJ38" s="252"/>
      <c r="AK38" s="252"/>
      <c r="AL38" s="252"/>
      <c r="AM38" s="252"/>
      <c r="AN38" s="252"/>
      <c r="AO38" s="252"/>
      <c r="AP38" s="252"/>
      <c r="AQ38" s="252"/>
      <c r="AR38" s="252"/>
      <c r="AS38" s="252"/>
      <c r="AT38" s="252"/>
      <c r="AU38" s="252"/>
      <c r="AV38" s="252"/>
      <c r="AW38" s="250"/>
      <c r="AX38" s="250"/>
      <c r="AY38" s="225"/>
      <c r="AZ38" s="225"/>
      <c r="BA38" s="225"/>
      <c r="BB38" s="225"/>
      <c r="BC38" s="225"/>
      <c r="BD38" s="225"/>
    </row>
    <row r="39" spans="2:62" s="224" customFormat="1" ht="72" customHeight="1" x14ac:dyDescent="0.25">
      <c r="D39" s="498"/>
      <c r="E39" s="251"/>
      <c r="F39" s="250"/>
      <c r="G39" s="250"/>
      <c r="H39" s="251"/>
      <c r="I39" s="251"/>
      <c r="J39" s="251"/>
      <c r="K39" s="250"/>
      <c r="L39" s="250"/>
      <c r="M39" s="250"/>
      <c r="N39" s="250"/>
      <c r="O39" s="250"/>
      <c r="P39" s="250"/>
      <c r="Q39" s="225"/>
      <c r="R39" s="225"/>
      <c r="S39" s="251"/>
      <c r="T39" s="251"/>
      <c r="U39" s="250"/>
      <c r="V39" s="250"/>
      <c r="W39" s="250"/>
      <c r="X39" s="250"/>
      <c r="Y39" s="250"/>
      <c r="Z39" s="250"/>
      <c r="AA39" s="250"/>
      <c r="AB39" s="250"/>
      <c r="AC39" s="250"/>
      <c r="AD39" s="250"/>
      <c r="AE39" s="250"/>
      <c r="AF39" s="250"/>
      <c r="AG39" s="250"/>
      <c r="AH39" s="250"/>
      <c r="AI39" s="252"/>
      <c r="AJ39" s="252"/>
      <c r="AK39" s="252"/>
      <c r="AL39" s="252"/>
      <c r="AM39" s="252"/>
      <c r="AN39" s="252"/>
      <c r="AO39" s="252"/>
      <c r="AP39" s="252"/>
      <c r="AQ39" s="252"/>
      <c r="AR39" s="252"/>
      <c r="AS39" s="252"/>
      <c r="AT39" s="252"/>
      <c r="AU39" s="252"/>
      <c r="AV39" s="252"/>
      <c r="AW39" s="250"/>
      <c r="AX39" s="250"/>
      <c r="AY39" s="225"/>
      <c r="AZ39" s="225"/>
      <c r="BA39" s="225"/>
      <c r="BB39" s="225"/>
      <c r="BC39" s="225"/>
      <c r="BD39" s="225"/>
    </row>
    <row r="40" spans="2:62" s="224" customFormat="1" ht="72" customHeight="1" x14ac:dyDescent="0.25">
      <c r="D40" s="251"/>
      <c r="E40" s="251"/>
      <c r="F40" s="250"/>
      <c r="G40" s="250"/>
      <c r="H40" s="251"/>
      <c r="I40" s="251"/>
      <c r="J40" s="251"/>
      <c r="K40" s="250"/>
      <c r="L40" s="250"/>
      <c r="M40" s="250"/>
      <c r="N40" s="250"/>
      <c r="O40" s="250"/>
      <c r="P40" s="250"/>
      <c r="Q40" s="225"/>
      <c r="R40" s="225"/>
      <c r="S40" s="251"/>
      <c r="T40" s="251"/>
      <c r="U40" s="250"/>
      <c r="V40" s="250"/>
      <c r="W40" s="250"/>
      <c r="X40" s="250"/>
      <c r="Y40" s="250"/>
      <c r="Z40" s="250"/>
      <c r="AA40" s="250"/>
      <c r="AB40" s="250"/>
      <c r="AC40" s="250"/>
      <c r="AD40" s="250"/>
      <c r="AE40" s="250"/>
      <c r="AF40" s="250"/>
      <c r="AG40" s="250"/>
      <c r="AH40" s="250"/>
      <c r="AI40" s="252"/>
      <c r="AJ40" s="252"/>
      <c r="AK40" s="252"/>
      <c r="AM40" s="252"/>
      <c r="AP40" s="252"/>
      <c r="AQ40" s="252"/>
      <c r="AR40" s="252"/>
      <c r="AS40" s="252"/>
      <c r="AT40" s="252"/>
      <c r="AU40" s="252"/>
      <c r="AV40" s="252"/>
      <c r="AW40" s="250"/>
      <c r="AX40" s="250"/>
      <c r="AY40" s="225"/>
      <c r="AZ40" s="225"/>
      <c r="BA40" s="225"/>
      <c r="BB40" s="225"/>
      <c r="BC40" s="225"/>
      <c r="BD40" s="225"/>
    </row>
    <row r="41" spans="2:62" x14ac:dyDescent="0.25">
      <c r="AR41" s="252"/>
    </row>
    <row r="42" spans="2:62" x14ac:dyDescent="0.25">
      <c r="E42" s="253"/>
      <c r="H42" s="253"/>
      <c r="I42" s="253"/>
      <c r="J42" s="253"/>
      <c r="AR42" s="252"/>
    </row>
    <row r="43" spans="2:62" x14ac:dyDescent="0.25">
      <c r="E43" s="253"/>
      <c r="H43" s="253"/>
      <c r="I43" s="253"/>
      <c r="J43" s="253"/>
    </row>
    <row r="44" spans="2:62" x14ac:dyDescent="0.25">
      <c r="E44" s="253"/>
      <c r="H44" s="253"/>
      <c r="I44" s="253"/>
      <c r="J44" s="253"/>
    </row>
    <row r="45" spans="2:62" x14ac:dyDescent="0.25">
      <c r="E45" s="253"/>
      <c r="H45" s="253"/>
      <c r="I45" s="253"/>
      <c r="J45" s="253"/>
    </row>
    <row r="46" spans="2:62" x14ac:dyDescent="0.25">
      <c r="E46" s="253"/>
      <c r="H46" s="253"/>
      <c r="I46" s="253"/>
      <c r="J46" s="253"/>
    </row>
    <row r="47" spans="2:62" x14ac:dyDescent="0.25">
      <c r="E47" s="253"/>
      <c r="H47" s="253"/>
      <c r="I47" s="253"/>
      <c r="J47" s="253"/>
    </row>
    <row r="48" spans="2:62" x14ac:dyDescent="0.25">
      <c r="E48" s="253"/>
      <c r="H48" s="253"/>
      <c r="I48" s="253"/>
      <c r="J48" s="253"/>
    </row>
    <row r="49" spans="5:10" x14ac:dyDescent="0.25">
      <c r="E49" s="253"/>
      <c r="H49" s="253"/>
      <c r="I49" s="253"/>
      <c r="J49" s="253"/>
    </row>
    <row r="50" spans="5:10" x14ac:dyDescent="0.25">
      <c r="E50" s="253"/>
      <c r="H50" s="253"/>
      <c r="I50" s="253"/>
      <c r="J50" s="253"/>
    </row>
    <row r="51" spans="5:10" x14ac:dyDescent="0.25">
      <c r="E51" s="253"/>
      <c r="H51" s="253"/>
      <c r="I51" s="253"/>
      <c r="J51" s="253"/>
    </row>
    <row r="52" spans="5:10" x14ac:dyDescent="0.25">
      <c r="E52" s="253"/>
      <c r="H52" s="253"/>
      <c r="I52" s="253"/>
      <c r="J52" s="253"/>
    </row>
    <row r="53" spans="5:10" x14ac:dyDescent="0.25">
      <c r="E53" s="253"/>
      <c r="H53" s="253"/>
      <c r="I53" s="253"/>
      <c r="J53" s="253"/>
    </row>
    <row r="54" spans="5:10" x14ac:dyDescent="0.25">
      <c r="E54" s="253"/>
      <c r="H54" s="253"/>
      <c r="I54" s="253"/>
      <c r="J54" s="253"/>
    </row>
    <row r="55" spans="5:10" x14ac:dyDescent="0.25">
      <c r="E55" s="253"/>
      <c r="H55" s="253"/>
      <c r="I55" s="253"/>
      <c r="J55" s="253"/>
    </row>
    <row r="56" spans="5:10" x14ac:dyDescent="0.25">
      <c r="E56" s="253"/>
      <c r="H56" s="253"/>
      <c r="I56" s="253"/>
      <c r="J56" s="253"/>
    </row>
    <row r="57" spans="5:10" x14ac:dyDescent="0.25">
      <c r="E57" s="253"/>
      <c r="H57" s="253"/>
      <c r="I57" s="253"/>
      <c r="J57" s="253"/>
    </row>
    <row r="58" spans="5:10" x14ac:dyDescent="0.25">
      <c r="E58" s="253"/>
      <c r="H58" s="253"/>
      <c r="I58" s="253"/>
      <c r="J58" s="253"/>
    </row>
    <row r="59" spans="5:10" x14ac:dyDescent="0.25">
      <c r="E59" s="253"/>
      <c r="H59" s="253"/>
      <c r="I59" s="253"/>
      <c r="J59" s="253"/>
    </row>
    <row r="60" spans="5:10" x14ac:dyDescent="0.25">
      <c r="E60" s="253"/>
      <c r="H60" s="253"/>
      <c r="I60" s="253"/>
      <c r="J60" s="253"/>
    </row>
    <row r="61" spans="5:10" x14ac:dyDescent="0.25">
      <c r="E61" s="253"/>
      <c r="H61" s="253"/>
      <c r="I61" s="253"/>
      <c r="J61" s="253"/>
    </row>
  </sheetData>
  <mergeCells count="316">
    <mergeCell ref="D38:D39"/>
    <mergeCell ref="AX33:AX36"/>
    <mergeCell ref="AY33:AY36"/>
    <mergeCell ref="AZ33:AZ36"/>
    <mergeCell ref="BA33:BA36"/>
    <mergeCell ref="S34:T34"/>
    <mergeCell ref="S35:T35"/>
    <mergeCell ref="S36:T36"/>
    <mergeCell ref="AR33:AR36"/>
    <mergeCell ref="AS33:AS36"/>
    <mergeCell ref="AT33:AT36"/>
    <mergeCell ref="AU33:AU36"/>
    <mergeCell ref="AV33:AV36"/>
    <mergeCell ref="AW33:AW36"/>
    <mergeCell ref="P33:P36"/>
    <mergeCell ref="Q33:Q36"/>
    <mergeCell ref="R33:R36"/>
    <mergeCell ref="S33:T33"/>
    <mergeCell ref="AP33:AP36"/>
    <mergeCell ref="AQ33:AQ36"/>
    <mergeCell ref="H33:H36"/>
    <mergeCell ref="I33:I36"/>
    <mergeCell ref="J33:J36"/>
    <mergeCell ref="M33:M36"/>
    <mergeCell ref="N33:N36"/>
    <mergeCell ref="O33:O36"/>
    <mergeCell ref="B33:B36"/>
    <mergeCell ref="C33:C36"/>
    <mergeCell ref="D33:D36"/>
    <mergeCell ref="E33:E36"/>
    <mergeCell ref="F33:F36"/>
    <mergeCell ref="G33:G36"/>
    <mergeCell ref="AX29:AX32"/>
    <mergeCell ref="P29:P32"/>
    <mergeCell ref="Q29:Q32"/>
    <mergeCell ref="R29:R32"/>
    <mergeCell ref="H29:H32"/>
    <mergeCell ref="I29:I32"/>
    <mergeCell ref="J29:J32"/>
    <mergeCell ref="M29:M32"/>
    <mergeCell ref="N29:N32"/>
    <mergeCell ref="O29:O32"/>
    <mergeCell ref="B29:B32"/>
    <mergeCell ref="C29:C32"/>
    <mergeCell ref="D29:D32"/>
    <mergeCell ref="E29:E32"/>
    <mergeCell ref="F29:F32"/>
    <mergeCell ref="G29:G32"/>
    <mergeCell ref="AY29:AY32"/>
    <mergeCell ref="AZ29:AZ32"/>
    <mergeCell ref="BA29:BA32"/>
    <mergeCell ref="S30:T30"/>
    <mergeCell ref="S31:T31"/>
    <mergeCell ref="S32:T32"/>
    <mergeCell ref="AR29:AR32"/>
    <mergeCell ref="AS29:AS32"/>
    <mergeCell ref="AT29:AT32"/>
    <mergeCell ref="AU29:AU32"/>
    <mergeCell ref="AV29:AV32"/>
    <mergeCell ref="AW29:AW32"/>
    <mergeCell ref="S29:T29"/>
    <mergeCell ref="AP29:AP32"/>
    <mergeCell ref="AQ29:AQ32"/>
    <mergeCell ref="AX25:AX28"/>
    <mergeCell ref="AY25:AY28"/>
    <mergeCell ref="AZ25:AZ28"/>
    <mergeCell ref="BA25:BA28"/>
    <mergeCell ref="S26:T26"/>
    <mergeCell ref="S27:T27"/>
    <mergeCell ref="S28:T28"/>
    <mergeCell ref="AR25:AR28"/>
    <mergeCell ref="AS25:AS28"/>
    <mergeCell ref="AT25:AT28"/>
    <mergeCell ref="AU25:AU28"/>
    <mergeCell ref="AV25:AV28"/>
    <mergeCell ref="AW25:AW28"/>
    <mergeCell ref="P25:P28"/>
    <mergeCell ref="Q25:Q28"/>
    <mergeCell ref="R25:R28"/>
    <mergeCell ref="S25:T25"/>
    <mergeCell ref="AP25:AP28"/>
    <mergeCell ref="AQ25:AQ28"/>
    <mergeCell ref="H25:H28"/>
    <mergeCell ref="I25:I28"/>
    <mergeCell ref="J25:J28"/>
    <mergeCell ref="M25:M28"/>
    <mergeCell ref="N25:N28"/>
    <mergeCell ref="O25:O28"/>
    <mergeCell ref="B25:B28"/>
    <mergeCell ref="C25:C28"/>
    <mergeCell ref="D25:D28"/>
    <mergeCell ref="E25:E28"/>
    <mergeCell ref="F25:F28"/>
    <mergeCell ref="G25:G28"/>
    <mergeCell ref="AX21:AX24"/>
    <mergeCell ref="AY21:AY24"/>
    <mergeCell ref="AZ21:AZ24"/>
    <mergeCell ref="P21:P24"/>
    <mergeCell ref="Q21:Q24"/>
    <mergeCell ref="R21:R24"/>
    <mergeCell ref="H21:H24"/>
    <mergeCell ref="I21:I24"/>
    <mergeCell ref="J21:J24"/>
    <mergeCell ref="M21:M24"/>
    <mergeCell ref="N21:N24"/>
    <mergeCell ref="O21:O24"/>
    <mergeCell ref="B21:B24"/>
    <mergeCell ref="C21:C24"/>
    <mergeCell ref="D21:D24"/>
    <mergeCell ref="E21:E24"/>
    <mergeCell ref="F21:F24"/>
    <mergeCell ref="G21:G24"/>
    <mergeCell ref="BA21:BA24"/>
    <mergeCell ref="S22:T22"/>
    <mergeCell ref="S23:T23"/>
    <mergeCell ref="S24:T24"/>
    <mergeCell ref="AR21:AR24"/>
    <mergeCell ref="AS21:AS24"/>
    <mergeCell ref="AT21:AT24"/>
    <mergeCell ref="AU21:AU24"/>
    <mergeCell ref="AV21:AV24"/>
    <mergeCell ref="AW21:AW24"/>
    <mergeCell ref="S21:T21"/>
    <mergeCell ref="AP21:AP24"/>
    <mergeCell ref="AQ21:AQ24"/>
    <mergeCell ref="AX17:AX20"/>
    <mergeCell ref="AY17:AY20"/>
    <mergeCell ref="AZ17:AZ20"/>
    <mergeCell ref="BA17:BA20"/>
    <mergeCell ref="S18:T18"/>
    <mergeCell ref="S19:T19"/>
    <mergeCell ref="S20:T20"/>
    <mergeCell ref="AR17:AR20"/>
    <mergeCell ref="AS17:AS20"/>
    <mergeCell ref="AT17:AT20"/>
    <mergeCell ref="AU17:AU20"/>
    <mergeCell ref="AV17:AV20"/>
    <mergeCell ref="AW17:AW20"/>
    <mergeCell ref="AV15:AV16"/>
    <mergeCell ref="AW15:AW16"/>
    <mergeCell ref="AX15:AX16"/>
    <mergeCell ref="Q15:Q16"/>
    <mergeCell ref="R15:R16"/>
    <mergeCell ref="S15:T15"/>
    <mergeCell ref="AP15:AP16"/>
    <mergeCell ref="AQ15:AQ16"/>
    <mergeCell ref="AR15:AR16"/>
    <mergeCell ref="B17:B20"/>
    <mergeCell ref="C17:C20"/>
    <mergeCell ref="D17:D20"/>
    <mergeCell ref="E17:E20"/>
    <mergeCell ref="F17:F20"/>
    <mergeCell ref="G17:G20"/>
    <mergeCell ref="AS15:AS16"/>
    <mergeCell ref="AT15:AT16"/>
    <mergeCell ref="AU15:AU16"/>
    <mergeCell ref="I15:I16"/>
    <mergeCell ref="J15:J16"/>
    <mergeCell ref="P17:P20"/>
    <mergeCell ref="Q17:Q20"/>
    <mergeCell ref="R17:R20"/>
    <mergeCell ref="S17:T17"/>
    <mergeCell ref="AP17:AP20"/>
    <mergeCell ref="AQ17:AQ20"/>
    <mergeCell ref="H17:H20"/>
    <mergeCell ref="I17:I20"/>
    <mergeCell ref="J17:J20"/>
    <mergeCell ref="M17:M20"/>
    <mergeCell ref="N17:N20"/>
    <mergeCell ref="O17:O20"/>
    <mergeCell ref="BI13:BI14"/>
    <mergeCell ref="BJ13:BJ14"/>
    <mergeCell ref="S14:T14"/>
    <mergeCell ref="B15:B16"/>
    <mergeCell ref="C15:C16"/>
    <mergeCell ref="D15:D16"/>
    <mergeCell ref="E15:E16"/>
    <mergeCell ref="F15:F16"/>
    <mergeCell ref="G15:G16"/>
    <mergeCell ref="H15:H16"/>
    <mergeCell ref="BC13:BC14"/>
    <mergeCell ref="BD13:BD14"/>
    <mergeCell ref="BE13:BE14"/>
    <mergeCell ref="BF13:BF14"/>
    <mergeCell ref="BG13:BG14"/>
    <mergeCell ref="BH13:BH14"/>
    <mergeCell ref="AW13:AW14"/>
    <mergeCell ref="AX13:AX14"/>
    <mergeCell ref="AY13:AY14"/>
    <mergeCell ref="AZ13:AZ14"/>
    <mergeCell ref="AY15:AY16"/>
    <mergeCell ref="AZ15:AZ16"/>
    <mergeCell ref="BA15:BA16"/>
    <mergeCell ref="S16:T16"/>
    <mergeCell ref="O13:O14"/>
    <mergeCell ref="P13:P14"/>
    <mergeCell ref="Q13:Q14"/>
    <mergeCell ref="R13:R14"/>
    <mergeCell ref="S13:T13"/>
    <mergeCell ref="AP13:AP14"/>
    <mergeCell ref="M15:M16"/>
    <mergeCell ref="N15:N16"/>
    <mergeCell ref="O15:O16"/>
    <mergeCell ref="P15:P16"/>
    <mergeCell ref="G13:G14"/>
    <mergeCell ref="H13:H14"/>
    <mergeCell ref="I13:I14"/>
    <mergeCell ref="J13:J14"/>
    <mergeCell ref="M13:M14"/>
    <mergeCell ref="N13:N14"/>
    <mergeCell ref="BG11:BG12"/>
    <mergeCell ref="BH11:BH12"/>
    <mergeCell ref="BI11:BI12"/>
    <mergeCell ref="AT11:AT12"/>
    <mergeCell ref="I11:I12"/>
    <mergeCell ref="J11:J12"/>
    <mergeCell ref="N11:N12"/>
    <mergeCell ref="O11:O12"/>
    <mergeCell ref="Q11:Q12"/>
    <mergeCell ref="R11:R12"/>
    <mergeCell ref="BA13:BA14"/>
    <mergeCell ref="BB13:BB14"/>
    <mergeCell ref="AQ13:AQ14"/>
    <mergeCell ref="AR13:AR14"/>
    <mergeCell ref="AS13:AS14"/>
    <mergeCell ref="AT13:AT14"/>
    <mergeCell ref="AU13:AU14"/>
    <mergeCell ref="AV13:AV14"/>
    <mergeCell ref="BJ11:BJ12"/>
    <mergeCell ref="S12:T12"/>
    <mergeCell ref="B13:B14"/>
    <mergeCell ref="C13:C14"/>
    <mergeCell ref="D13:D14"/>
    <mergeCell ref="E13:E14"/>
    <mergeCell ref="F13:F14"/>
    <mergeCell ref="BA11:BA12"/>
    <mergeCell ref="BB11:BB12"/>
    <mergeCell ref="BC11:BC12"/>
    <mergeCell ref="BD11:BD12"/>
    <mergeCell ref="BE11:BE12"/>
    <mergeCell ref="BF11:BF12"/>
    <mergeCell ref="AU11:AU12"/>
    <mergeCell ref="AV11:AV12"/>
    <mergeCell ref="AW11:AW12"/>
    <mergeCell ref="AX11:AX12"/>
    <mergeCell ref="AY11:AY12"/>
    <mergeCell ref="AZ11:AZ12"/>
    <mergeCell ref="S11:T11"/>
    <mergeCell ref="AP11:AP12"/>
    <mergeCell ref="AQ11:AQ12"/>
    <mergeCell ref="AR11:AR12"/>
    <mergeCell ref="AS11:AS12"/>
    <mergeCell ref="B11:B12"/>
    <mergeCell ref="C11:C12"/>
    <mergeCell ref="D11:D12"/>
    <mergeCell ref="E11:E12"/>
    <mergeCell ref="F11:F12"/>
    <mergeCell ref="G11:G12"/>
    <mergeCell ref="H11:H12"/>
    <mergeCell ref="BB9:BB10"/>
    <mergeCell ref="BC9:BC10"/>
    <mergeCell ref="AS9:AS10"/>
    <mergeCell ref="AU9:AV9"/>
    <mergeCell ref="AW9:AW10"/>
    <mergeCell ref="AX9:AX10"/>
    <mergeCell ref="AY9:AY10"/>
    <mergeCell ref="AZ9:AZ10"/>
    <mergeCell ref="AI9:AI10"/>
    <mergeCell ref="AJ9:AJ10"/>
    <mergeCell ref="N9:N10"/>
    <mergeCell ref="O9:O10"/>
    <mergeCell ref="Q9:Q10"/>
    <mergeCell ref="S9:T10"/>
    <mergeCell ref="U9:U10"/>
    <mergeCell ref="W9:W10"/>
    <mergeCell ref="Y9:Y10"/>
    <mergeCell ref="BH9:BH10"/>
    <mergeCell ref="BI9:BI10"/>
    <mergeCell ref="BD9:BD10"/>
    <mergeCell ref="BE9:BE10"/>
    <mergeCell ref="BF9:BF10"/>
    <mergeCell ref="BG9:BG10"/>
    <mergeCell ref="AE9:AE10"/>
    <mergeCell ref="AG9:AG10"/>
    <mergeCell ref="AK9:AL10"/>
    <mergeCell ref="AN9:AO10"/>
    <mergeCell ref="AP9:AQ10"/>
    <mergeCell ref="AR9:AR10"/>
    <mergeCell ref="BA8:BA10"/>
    <mergeCell ref="BB8:BF8"/>
    <mergeCell ref="BG8:BJ8"/>
    <mergeCell ref="BJ9:BJ10"/>
    <mergeCell ref="G8:G10"/>
    <mergeCell ref="H8:H10"/>
    <mergeCell ref="I8:I10"/>
    <mergeCell ref="J8:J10"/>
    <mergeCell ref="K8:K10"/>
    <mergeCell ref="L8:L10"/>
    <mergeCell ref="B2:T2"/>
    <mergeCell ref="U2:AQ2"/>
    <mergeCell ref="AR2:BJ2"/>
    <mergeCell ref="B3:AQ4"/>
    <mergeCell ref="AR3:BJ4"/>
    <mergeCell ref="B8:B10"/>
    <mergeCell ref="C8:C10"/>
    <mergeCell ref="D8:D10"/>
    <mergeCell ref="E8:E10"/>
    <mergeCell ref="F8:F10"/>
    <mergeCell ref="M8:M10"/>
    <mergeCell ref="N8:O8"/>
    <mergeCell ref="P8:P10"/>
    <mergeCell ref="R8:R10"/>
    <mergeCell ref="S8:AV8"/>
    <mergeCell ref="AW8:AZ8"/>
    <mergeCell ref="AA9:AA10"/>
    <mergeCell ref="AC9:AC10"/>
  </mergeCells>
  <conditionalFormatting sqref="BE37:BF40 BB37:BB40 Q11 Q13:Q19">
    <cfRule type="containsText" dxfId="189" priority="187" operator="containsText" text="RIESGO EXTREMO">
      <formula>NOT(ISERROR(SEARCH("RIESGO EXTREMO",Q11)))</formula>
    </cfRule>
    <cfRule type="containsText" dxfId="188" priority="188" operator="containsText" text="RIESGO ALTO">
      <formula>NOT(ISERROR(SEARCH("RIESGO ALTO",Q11)))</formula>
    </cfRule>
    <cfRule type="containsText" dxfId="187" priority="189" operator="containsText" text="RIESGO MODERADO">
      <formula>NOT(ISERROR(SEARCH("RIESGO MODERADO",Q11)))</formula>
    </cfRule>
    <cfRule type="containsText" dxfId="186" priority="190" operator="containsText" text="RIESGO BAJO">
      <formula>NOT(ISERROR(SEARCH("RIESGO BAJO",Q11)))</formula>
    </cfRule>
  </conditionalFormatting>
  <conditionalFormatting sqref="I11:I12">
    <cfRule type="expression" dxfId="185" priority="186">
      <formula>EXACT(F11,"Seguridad_de_la_informacion")</formula>
    </cfRule>
  </conditionalFormatting>
  <conditionalFormatting sqref="J11:J16">
    <cfRule type="expression" dxfId="184" priority="185">
      <formula>EXACT(F11,"Seguridad_de_la_informacion")</formula>
    </cfRule>
  </conditionalFormatting>
  <conditionalFormatting sqref="AZ11:BA11 AZ12">
    <cfRule type="containsText" dxfId="183" priority="181" operator="containsText" text="RIESGO EXTREMO">
      <formula>NOT(ISERROR(SEARCH("RIESGO EXTREMO",AZ11)))</formula>
    </cfRule>
    <cfRule type="containsText" dxfId="182" priority="182" operator="containsText" text="RIESGO ALTO">
      <formula>NOT(ISERROR(SEARCH("RIESGO ALTO",AZ11)))</formula>
    </cfRule>
    <cfRule type="containsText" dxfId="181" priority="183" operator="containsText" text="RIESGO MODERADO">
      <formula>NOT(ISERROR(SEARCH("RIESGO MODERADO",AZ11)))</formula>
    </cfRule>
    <cfRule type="containsText" dxfId="180" priority="184" operator="containsText" text="RIESGO BAJO">
      <formula>NOT(ISERROR(SEARCH("RIESGO BAJO",AZ11)))</formula>
    </cfRule>
  </conditionalFormatting>
  <conditionalFormatting sqref="I13:I14">
    <cfRule type="expression" dxfId="179" priority="180">
      <formula>EXACT(F13,"Seguridad_de_la_informacion")</formula>
    </cfRule>
  </conditionalFormatting>
  <conditionalFormatting sqref="AZ13:BA13 AZ14">
    <cfRule type="containsText" dxfId="178" priority="176" operator="containsText" text="RIESGO EXTREMO">
      <formula>NOT(ISERROR(SEARCH("RIESGO EXTREMO",AZ13)))</formula>
    </cfRule>
    <cfRule type="containsText" dxfId="177" priority="177" operator="containsText" text="RIESGO ALTO">
      <formula>NOT(ISERROR(SEARCH("RIESGO ALTO",AZ13)))</formula>
    </cfRule>
    <cfRule type="containsText" dxfId="176" priority="178" operator="containsText" text="RIESGO MODERADO">
      <formula>NOT(ISERROR(SEARCH("RIESGO MODERADO",AZ13)))</formula>
    </cfRule>
    <cfRule type="containsText" dxfId="175" priority="179" operator="containsText" text="RIESGO BAJO">
      <formula>NOT(ISERROR(SEARCH("RIESGO BAJO",AZ13)))</formula>
    </cfRule>
  </conditionalFormatting>
  <conditionalFormatting sqref="BB15:BE16">
    <cfRule type="containsText" dxfId="174" priority="172" operator="containsText" text="RIESGO EXTREMO">
      <formula>NOT(ISERROR(SEARCH("RIESGO EXTREMO",BB15)))</formula>
    </cfRule>
    <cfRule type="containsText" dxfId="173" priority="173" operator="containsText" text="RIESGO ALTO">
      <formula>NOT(ISERROR(SEARCH("RIESGO ALTO",BB15)))</formula>
    </cfRule>
    <cfRule type="containsText" dxfId="172" priority="174" operator="containsText" text="RIESGO MODERADO">
      <formula>NOT(ISERROR(SEARCH("RIESGO MODERADO",BB15)))</formula>
    </cfRule>
    <cfRule type="containsText" dxfId="171" priority="175" operator="containsText" text="RIESGO BAJO">
      <formula>NOT(ISERROR(SEARCH("RIESGO BAJO",BB15)))</formula>
    </cfRule>
  </conditionalFormatting>
  <conditionalFormatting sqref="I15:I16">
    <cfRule type="expression" dxfId="170" priority="171">
      <formula>EXACT(F15,"Seguridad_de_la_informacion")</formula>
    </cfRule>
  </conditionalFormatting>
  <conditionalFormatting sqref="AZ15:BA15 AZ16">
    <cfRule type="containsText" dxfId="169" priority="167" operator="containsText" text="RIESGO EXTREMO">
      <formula>NOT(ISERROR(SEARCH("RIESGO EXTREMO",AZ15)))</formula>
    </cfRule>
    <cfRule type="containsText" dxfId="168" priority="168" operator="containsText" text="RIESGO ALTO">
      <formula>NOT(ISERROR(SEARCH("RIESGO ALTO",AZ15)))</formula>
    </cfRule>
    <cfRule type="containsText" dxfId="167" priority="169" operator="containsText" text="RIESGO MODERADO">
      <formula>NOT(ISERROR(SEARCH("RIESGO MODERADO",AZ15)))</formula>
    </cfRule>
    <cfRule type="containsText" dxfId="166" priority="170" operator="containsText" text="RIESGO BAJO">
      <formula>NOT(ISERROR(SEARCH("RIESGO BAJO",AZ15)))</formula>
    </cfRule>
  </conditionalFormatting>
  <conditionalFormatting sqref="BH15:BI16 BG15 BJ15">
    <cfRule type="containsText" dxfId="165" priority="163" operator="containsText" text="RIESGO EXTREMO">
      <formula>NOT(ISERROR(SEARCH("RIESGO EXTREMO",BG15)))</formula>
    </cfRule>
    <cfRule type="containsText" dxfId="164" priority="164" operator="containsText" text="RIESGO ALTO">
      <formula>NOT(ISERROR(SEARCH("RIESGO ALTO",BG15)))</formula>
    </cfRule>
    <cfRule type="containsText" dxfId="163" priority="165" operator="containsText" text="RIESGO MODERADO">
      <formula>NOT(ISERROR(SEARCH("RIESGO MODERADO",BG15)))</formula>
    </cfRule>
    <cfRule type="containsText" dxfId="162" priority="166" operator="containsText" text="RIESGO BAJO">
      <formula>NOT(ISERROR(SEARCH("RIESGO BAJO",BG15)))</formula>
    </cfRule>
  </conditionalFormatting>
  <conditionalFormatting sqref="BC17:BD18 BB17:BB20 BE17:BE20">
    <cfRule type="containsText" dxfId="161" priority="159" operator="containsText" text="RIESGO EXTREMO">
      <formula>NOT(ISERROR(SEARCH("RIESGO EXTREMO",BB17)))</formula>
    </cfRule>
    <cfRule type="containsText" dxfId="160" priority="160" operator="containsText" text="RIESGO ALTO">
      <formula>NOT(ISERROR(SEARCH("RIESGO ALTO",BB17)))</formula>
    </cfRule>
    <cfRule type="containsText" dxfId="159" priority="161" operator="containsText" text="RIESGO MODERADO">
      <formula>NOT(ISERROR(SEARCH("RIESGO MODERADO",BB17)))</formula>
    </cfRule>
    <cfRule type="containsText" dxfId="158" priority="162" operator="containsText" text="RIESGO BAJO">
      <formula>NOT(ISERROR(SEARCH("RIESGO BAJO",BB17)))</formula>
    </cfRule>
  </conditionalFormatting>
  <conditionalFormatting sqref="I17:I18">
    <cfRule type="expression" dxfId="157" priority="158">
      <formula>EXACT(F17,"Seguridad_de_la_informacion")</formula>
    </cfRule>
  </conditionalFormatting>
  <conditionalFormatting sqref="J17:J20">
    <cfRule type="expression" dxfId="156" priority="157">
      <formula>EXACT(F17,"Seguridad_de_la_informacion")</formula>
    </cfRule>
  </conditionalFormatting>
  <conditionalFormatting sqref="AZ17:BA17 AZ18:AZ19">
    <cfRule type="containsText" dxfId="155" priority="153" operator="containsText" text="RIESGO EXTREMO">
      <formula>NOT(ISERROR(SEARCH("RIESGO EXTREMO",AZ17)))</formula>
    </cfRule>
    <cfRule type="containsText" dxfId="154" priority="154" operator="containsText" text="RIESGO ALTO">
      <formula>NOT(ISERROR(SEARCH("RIESGO ALTO",AZ17)))</formula>
    </cfRule>
    <cfRule type="containsText" dxfId="153" priority="155" operator="containsText" text="RIESGO MODERADO">
      <formula>NOT(ISERROR(SEARCH("RIESGO MODERADO",AZ17)))</formula>
    </cfRule>
    <cfRule type="containsText" dxfId="152" priority="156" operator="containsText" text="RIESGO BAJO">
      <formula>NOT(ISERROR(SEARCH("RIESGO BAJO",AZ17)))</formula>
    </cfRule>
  </conditionalFormatting>
  <conditionalFormatting sqref="BH17:BI18 BG17 BJ17">
    <cfRule type="containsText" dxfId="151" priority="149" operator="containsText" text="RIESGO EXTREMO">
      <formula>NOT(ISERROR(SEARCH("RIESGO EXTREMO",BG17)))</formula>
    </cfRule>
    <cfRule type="containsText" dxfId="150" priority="150" operator="containsText" text="RIESGO ALTO">
      <formula>NOT(ISERROR(SEARCH("RIESGO ALTO",BG17)))</formula>
    </cfRule>
    <cfRule type="containsText" dxfId="149" priority="151" operator="containsText" text="RIESGO MODERADO">
      <formula>NOT(ISERROR(SEARCH("RIESGO MODERADO",BG17)))</formula>
    </cfRule>
    <cfRule type="containsText" dxfId="148" priority="152" operator="containsText" text="RIESGO BAJO">
      <formula>NOT(ISERROR(SEARCH("RIESGO BAJO",BG17)))</formula>
    </cfRule>
  </conditionalFormatting>
  <conditionalFormatting sqref="BC21:BD22 BB21:BB24 BE21:BE24">
    <cfRule type="containsText" dxfId="147" priority="145" operator="containsText" text="RIESGO EXTREMO">
      <formula>NOT(ISERROR(SEARCH("RIESGO EXTREMO",BB21)))</formula>
    </cfRule>
    <cfRule type="containsText" dxfId="146" priority="146" operator="containsText" text="RIESGO ALTO">
      <formula>NOT(ISERROR(SEARCH("RIESGO ALTO",BB21)))</formula>
    </cfRule>
    <cfRule type="containsText" dxfId="145" priority="147" operator="containsText" text="RIESGO MODERADO">
      <formula>NOT(ISERROR(SEARCH("RIESGO MODERADO",BB21)))</formula>
    </cfRule>
    <cfRule type="containsText" dxfId="144" priority="148" operator="containsText" text="RIESGO BAJO">
      <formula>NOT(ISERROR(SEARCH("RIESGO BAJO",BB21)))</formula>
    </cfRule>
  </conditionalFormatting>
  <conditionalFormatting sqref="I21:I22">
    <cfRule type="expression" dxfId="143" priority="144">
      <formula>EXACT(F21,"Seguridad_de_la_informacion")</formula>
    </cfRule>
  </conditionalFormatting>
  <conditionalFormatting sqref="J21:J24">
    <cfRule type="expression" dxfId="142" priority="143">
      <formula>EXACT(F21,"Seguridad_de_la_informacion")</formula>
    </cfRule>
  </conditionalFormatting>
  <conditionalFormatting sqref="AZ21:BA21 AZ22:AZ23">
    <cfRule type="containsText" dxfId="141" priority="139" operator="containsText" text="RIESGO EXTREMO">
      <formula>NOT(ISERROR(SEARCH("RIESGO EXTREMO",AZ21)))</formula>
    </cfRule>
    <cfRule type="containsText" dxfId="140" priority="140" operator="containsText" text="RIESGO ALTO">
      <formula>NOT(ISERROR(SEARCH("RIESGO ALTO",AZ21)))</formula>
    </cfRule>
    <cfRule type="containsText" dxfId="139" priority="141" operator="containsText" text="RIESGO MODERADO">
      <formula>NOT(ISERROR(SEARCH("RIESGO MODERADO",AZ21)))</formula>
    </cfRule>
    <cfRule type="containsText" dxfId="138" priority="142" operator="containsText" text="RIESGO BAJO">
      <formula>NOT(ISERROR(SEARCH("RIESGO BAJO",AZ21)))</formula>
    </cfRule>
  </conditionalFormatting>
  <conditionalFormatting sqref="BH21:BI22 BG21 BJ21">
    <cfRule type="containsText" dxfId="137" priority="135" operator="containsText" text="RIESGO EXTREMO">
      <formula>NOT(ISERROR(SEARCH("RIESGO EXTREMO",BG21)))</formula>
    </cfRule>
    <cfRule type="containsText" dxfId="136" priority="136" operator="containsText" text="RIESGO ALTO">
      <formula>NOT(ISERROR(SEARCH("RIESGO ALTO",BG21)))</formula>
    </cfRule>
    <cfRule type="containsText" dxfId="135" priority="137" operator="containsText" text="RIESGO MODERADO">
      <formula>NOT(ISERROR(SEARCH("RIESGO MODERADO",BG21)))</formula>
    </cfRule>
    <cfRule type="containsText" dxfId="134" priority="138" operator="containsText" text="RIESGO BAJO">
      <formula>NOT(ISERROR(SEARCH("RIESGO BAJO",BG21)))</formula>
    </cfRule>
  </conditionalFormatting>
  <conditionalFormatting sqref="BC25:BD26 BB25:BB28 BE25:BE28">
    <cfRule type="containsText" dxfId="133" priority="131" operator="containsText" text="RIESGO EXTREMO">
      <formula>NOT(ISERROR(SEARCH("RIESGO EXTREMO",BB25)))</formula>
    </cfRule>
    <cfRule type="containsText" dxfId="132" priority="132" operator="containsText" text="RIESGO ALTO">
      <formula>NOT(ISERROR(SEARCH("RIESGO ALTO",BB25)))</formula>
    </cfRule>
    <cfRule type="containsText" dxfId="131" priority="133" operator="containsText" text="RIESGO MODERADO">
      <formula>NOT(ISERROR(SEARCH("RIESGO MODERADO",BB25)))</formula>
    </cfRule>
    <cfRule type="containsText" dxfId="130" priority="134" operator="containsText" text="RIESGO BAJO">
      <formula>NOT(ISERROR(SEARCH("RIESGO BAJO",BB25)))</formula>
    </cfRule>
  </conditionalFormatting>
  <conditionalFormatting sqref="I25:I26">
    <cfRule type="expression" dxfId="129" priority="130">
      <formula>EXACT(F25,"Seguridad_de_la_informacion")</formula>
    </cfRule>
  </conditionalFormatting>
  <conditionalFormatting sqref="J25:J28">
    <cfRule type="expression" dxfId="128" priority="129">
      <formula>EXACT(F25,"Seguridad_de_la_informacion")</formula>
    </cfRule>
  </conditionalFormatting>
  <conditionalFormatting sqref="AZ25:BA25 AZ26:AZ27">
    <cfRule type="containsText" dxfId="127" priority="125" operator="containsText" text="RIESGO EXTREMO">
      <formula>NOT(ISERROR(SEARCH("RIESGO EXTREMO",AZ25)))</formula>
    </cfRule>
    <cfRule type="containsText" dxfId="126" priority="126" operator="containsText" text="RIESGO ALTO">
      <formula>NOT(ISERROR(SEARCH("RIESGO ALTO",AZ25)))</formula>
    </cfRule>
    <cfRule type="containsText" dxfId="125" priority="127" operator="containsText" text="RIESGO MODERADO">
      <formula>NOT(ISERROR(SEARCH("RIESGO MODERADO",AZ25)))</formula>
    </cfRule>
    <cfRule type="containsText" dxfId="124" priority="128" operator="containsText" text="RIESGO BAJO">
      <formula>NOT(ISERROR(SEARCH("RIESGO BAJO",AZ25)))</formula>
    </cfRule>
  </conditionalFormatting>
  <conditionalFormatting sqref="BH25:BI26 BG25 BJ25">
    <cfRule type="containsText" dxfId="123" priority="121" operator="containsText" text="RIESGO EXTREMO">
      <formula>NOT(ISERROR(SEARCH("RIESGO EXTREMO",BG25)))</formula>
    </cfRule>
    <cfRule type="containsText" dxfId="122" priority="122" operator="containsText" text="RIESGO ALTO">
      <formula>NOT(ISERROR(SEARCH("RIESGO ALTO",BG25)))</formula>
    </cfRule>
    <cfRule type="containsText" dxfId="121" priority="123" operator="containsText" text="RIESGO MODERADO">
      <formula>NOT(ISERROR(SEARCH("RIESGO MODERADO",BG25)))</formula>
    </cfRule>
    <cfRule type="containsText" dxfId="120" priority="124" operator="containsText" text="RIESGO BAJO">
      <formula>NOT(ISERROR(SEARCH("RIESGO BAJO",BG25)))</formula>
    </cfRule>
  </conditionalFormatting>
  <conditionalFormatting sqref="BC29:BD30 BB29:BB32 BE29:BE32">
    <cfRule type="containsText" dxfId="119" priority="117" operator="containsText" text="RIESGO EXTREMO">
      <formula>NOT(ISERROR(SEARCH("RIESGO EXTREMO",BB29)))</formula>
    </cfRule>
    <cfRule type="containsText" dxfId="118" priority="118" operator="containsText" text="RIESGO ALTO">
      <formula>NOT(ISERROR(SEARCH("RIESGO ALTO",BB29)))</formula>
    </cfRule>
    <cfRule type="containsText" dxfId="117" priority="119" operator="containsText" text="RIESGO MODERADO">
      <formula>NOT(ISERROR(SEARCH("RIESGO MODERADO",BB29)))</formula>
    </cfRule>
    <cfRule type="containsText" dxfId="116" priority="120" operator="containsText" text="RIESGO BAJO">
      <formula>NOT(ISERROR(SEARCH("RIESGO BAJO",BB29)))</formula>
    </cfRule>
  </conditionalFormatting>
  <conditionalFormatting sqref="I29:I30">
    <cfRule type="expression" dxfId="115" priority="116">
      <formula>EXACT(F29,"Seguridad_de_la_informacion")</formula>
    </cfRule>
  </conditionalFormatting>
  <conditionalFormatting sqref="J29:J32">
    <cfRule type="expression" dxfId="114" priority="115">
      <formula>EXACT(F29,"Seguridad_de_la_informacion")</formula>
    </cfRule>
  </conditionalFormatting>
  <conditionalFormatting sqref="AZ29:BA29 AZ30:AZ31">
    <cfRule type="containsText" dxfId="113" priority="111" operator="containsText" text="RIESGO EXTREMO">
      <formula>NOT(ISERROR(SEARCH("RIESGO EXTREMO",AZ29)))</formula>
    </cfRule>
    <cfRule type="containsText" dxfId="112" priority="112" operator="containsText" text="RIESGO ALTO">
      <formula>NOT(ISERROR(SEARCH("RIESGO ALTO",AZ29)))</formula>
    </cfRule>
    <cfRule type="containsText" dxfId="111" priority="113" operator="containsText" text="RIESGO MODERADO">
      <formula>NOT(ISERROR(SEARCH("RIESGO MODERADO",AZ29)))</formula>
    </cfRule>
    <cfRule type="containsText" dxfId="110" priority="114" operator="containsText" text="RIESGO BAJO">
      <formula>NOT(ISERROR(SEARCH("RIESGO BAJO",AZ29)))</formula>
    </cfRule>
  </conditionalFormatting>
  <conditionalFormatting sqref="BH29:BI30 BG29 BJ29">
    <cfRule type="containsText" dxfId="109" priority="107" operator="containsText" text="RIESGO EXTREMO">
      <formula>NOT(ISERROR(SEARCH("RIESGO EXTREMO",BG29)))</formula>
    </cfRule>
    <cfRule type="containsText" dxfId="108" priority="108" operator="containsText" text="RIESGO ALTO">
      <formula>NOT(ISERROR(SEARCH("RIESGO ALTO",BG29)))</formula>
    </cfRule>
    <cfRule type="containsText" dxfId="107" priority="109" operator="containsText" text="RIESGO MODERADO">
      <formula>NOT(ISERROR(SEARCH("RIESGO MODERADO",BG29)))</formula>
    </cfRule>
    <cfRule type="containsText" dxfId="106" priority="110" operator="containsText" text="RIESGO BAJO">
      <formula>NOT(ISERROR(SEARCH("RIESGO BAJO",BG29)))</formula>
    </cfRule>
  </conditionalFormatting>
  <conditionalFormatting sqref="BC33:BD34 BB33:BB36 BE33:BE36">
    <cfRule type="containsText" dxfId="105" priority="103" operator="containsText" text="RIESGO EXTREMO">
      <formula>NOT(ISERROR(SEARCH("RIESGO EXTREMO",BB33)))</formula>
    </cfRule>
    <cfRule type="containsText" dxfId="104" priority="104" operator="containsText" text="RIESGO ALTO">
      <formula>NOT(ISERROR(SEARCH("RIESGO ALTO",BB33)))</formula>
    </cfRule>
    <cfRule type="containsText" dxfId="103" priority="105" operator="containsText" text="RIESGO MODERADO">
      <formula>NOT(ISERROR(SEARCH("RIESGO MODERADO",BB33)))</formula>
    </cfRule>
    <cfRule type="containsText" dxfId="102" priority="106" operator="containsText" text="RIESGO BAJO">
      <formula>NOT(ISERROR(SEARCH("RIESGO BAJO",BB33)))</formula>
    </cfRule>
  </conditionalFormatting>
  <conditionalFormatting sqref="I33:I34">
    <cfRule type="expression" dxfId="101" priority="102">
      <formula>EXACT(F33,"Seguridad_de_la_informacion")</formula>
    </cfRule>
  </conditionalFormatting>
  <conditionalFormatting sqref="J33:J36">
    <cfRule type="expression" dxfId="100" priority="101">
      <formula>EXACT(F33,"Seguridad_de_la_informacion")</formula>
    </cfRule>
  </conditionalFormatting>
  <conditionalFormatting sqref="AZ33:BA33 AZ34:AZ35">
    <cfRule type="containsText" dxfId="99" priority="97" operator="containsText" text="RIESGO EXTREMO">
      <formula>NOT(ISERROR(SEARCH("RIESGO EXTREMO",AZ33)))</formula>
    </cfRule>
    <cfRule type="containsText" dxfId="98" priority="98" operator="containsText" text="RIESGO ALTO">
      <formula>NOT(ISERROR(SEARCH("RIESGO ALTO",AZ33)))</formula>
    </cfRule>
    <cfRule type="containsText" dxfId="97" priority="99" operator="containsText" text="RIESGO MODERADO">
      <formula>NOT(ISERROR(SEARCH("RIESGO MODERADO",AZ33)))</formula>
    </cfRule>
    <cfRule type="containsText" dxfId="96" priority="100" operator="containsText" text="RIESGO BAJO">
      <formula>NOT(ISERROR(SEARCH("RIESGO BAJO",AZ33)))</formula>
    </cfRule>
  </conditionalFormatting>
  <conditionalFormatting sqref="BH33:BI34 BG33 BJ33">
    <cfRule type="containsText" dxfId="95" priority="93" operator="containsText" text="RIESGO EXTREMO">
      <formula>NOT(ISERROR(SEARCH("RIESGO EXTREMO",BG33)))</formula>
    </cfRule>
    <cfRule type="containsText" dxfId="94" priority="94" operator="containsText" text="RIESGO ALTO">
      <formula>NOT(ISERROR(SEARCH("RIESGO ALTO",BG33)))</formula>
    </cfRule>
    <cfRule type="containsText" dxfId="93" priority="95" operator="containsText" text="RIESGO MODERADO">
      <formula>NOT(ISERROR(SEARCH("RIESGO MODERADO",BG33)))</formula>
    </cfRule>
    <cfRule type="containsText" dxfId="92" priority="96" operator="containsText" text="RIESGO BAJO">
      <formula>NOT(ISERROR(SEARCH("RIESGO BAJO",BG33)))</formula>
    </cfRule>
  </conditionalFormatting>
  <conditionalFormatting sqref="R11">
    <cfRule type="containsText" dxfId="91" priority="89" operator="containsText" text="RIESGO EXTREMO">
      <formula>NOT(ISERROR(SEARCH("RIESGO EXTREMO",R11)))</formula>
    </cfRule>
    <cfRule type="containsText" dxfId="90" priority="90" operator="containsText" text="RIESGO ALTO">
      <formula>NOT(ISERROR(SEARCH("RIESGO ALTO",R11)))</formula>
    </cfRule>
    <cfRule type="containsText" dxfId="89" priority="91" operator="containsText" text="RIESGO MODERADO">
      <formula>NOT(ISERROR(SEARCH("RIESGO MODERADO",R11)))</formula>
    </cfRule>
    <cfRule type="containsText" dxfId="88" priority="92" operator="containsText" text="RIESGO BAJO">
      <formula>NOT(ISERROR(SEARCH("RIESGO BAJO",R11)))</formula>
    </cfRule>
  </conditionalFormatting>
  <conditionalFormatting sqref="R13">
    <cfRule type="containsText" dxfId="87" priority="85" operator="containsText" text="RIESGO EXTREMO">
      <formula>NOT(ISERROR(SEARCH("RIESGO EXTREMO",R13)))</formula>
    </cfRule>
    <cfRule type="containsText" dxfId="86" priority="86" operator="containsText" text="RIESGO ALTO">
      <formula>NOT(ISERROR(SEARCH("RIESGO ALTO",R13)))</formula>
    </cfRule>
    <cfRule type="containsText" dxfId="85" priority="87" operator="containsText" text="RIESGO MODERADO">
      <formula>NOT(ISERROR(SEARCH("RIESGO MODERADO",R13)))</formula>
    </cfRule>
    <cfRule type="containsText" dxfId="84" priority="88" operator="containsText" text="RIESGO BAJO">
      <formula>NOT(ISERROR(SEARCH("RIESGO BAJO",R13)))</formula>
    </cfRule>
  </conditionalFormatting>
  <conditionalFormatting sqref="R15">
    <cfRule type="containsText" dxfId="83" priority="81" operator="containsText" text="RIESGO EXTREMO">
      <formula>NOT(ISERROR(SEARCH("RIESGO EXTREMO",R15)))</formula>
    </cfRule>
    <cfRule type="containsText" dxfId="82" priority="82" operator="containsText" text="RIESGO ALTO">
      <formula>NOT(ISERROR(SEARCH("RIESGO ALTO",R15)))</formula>
    </cfRule>
    <cfRule type="containsText" dxfId="81" priority="83" operator="containsText" text="RIESGO MODERADO">
      <formula>NOT(ISERROR(SEARCH("RIESGO MODERADO",R15)))</formula>
    </cfRule>
    <cfRule type="containsText" dxfId="80" priority="84" operator="containsText" text="RIESGO BAJO">
      <formula>NOT(ISERROR(SEARCH("RIESGO BAJO",R15)))</formula>
    </cfRule>
  </conditionalFormatting>
  <conditionalFormatting sqref="R17">
    <cfRule type="containsText" dxfId="79" priority="77" operator="containsText" text="RIESGO EXTREMO">
      <formula>NOT(ISERROR(SEARCH("RIESGO EXTREMO",R17)))</formula>
    </cfRule>
    <cfRule type="containsText" dxfId="78" priority="78" operator="containsText" text="RIESGO ALTO">
      <formula>NOT(ISERROR(SEARCH("RIESGO ALTO",R17)))</formula>
    </cfRule>
    <cfRule type="containsText" dxfId="77" priority="79" operator="containsText" text="RIESGO MODERADO">
      <formula>NOT(ISERROR(SEARCH("RIESGO MODERADO",R17)))</formula>
    </cfRule>
    <cfRule type="containsText" dxfId="76" priority="80" operator="containsText" text="RIESGO BAJO">
      <formula>NOT(ISERROR(SEARCH("RIESGO BAJO",R17)))</formula>
    </cfRule>
  </conditionalFormatting>
  <conditionalFormatting sqref="R21">
    <cfRule type="containsText" dxfId="75" priority="73" operator="containsText" text="RIESGO EXTREMO">
      <formula>NOT(ISERROR(SEARCH("RIESGO EXTREMO",R21)))</formula>
    </cfRule>
    <cfRule type="containsText" dxfId="74" priority="74" operator="containsText" text="RIESGO ALTO">
      <formula>NOT(ISERROR(SEARCH("RIESGO ALTO",R21)))</formula>
    </cfRule>
    <cfRule type="containsText" dxfId="73" priority="75" operator="containsText" text="RIESGO MODERADO">
      <formula>NOT(ISERROR(SEARCH("RIESGO MODERADO",R21)))</formula>
    </cfRule>
    <cfRule type="containsText" dxfId="72" priority="76" operator="containsText" text="RIESGO BAJO">
      <formula>NOT(ISERROR(SEARCH("RIESGO BAJO",R21)))</formula>
    </cfRule>
  </conditionalFormatting>
  <conditionalFormatting sqref="R25">
    <cfRule type="containsText" dxfId="71" priority="69" operator="containsText" text="RIESGO EXTREMO">
      <formula>NOT(ISERROR(SEARCH("RIESGO EXTREMO",R25)))</formula>
    </cfRule>
    <cfRule type="containsText" dxfId="70" priority="70" operator="containsText" text="RIESGO ALTO">
      <formula>NOT(ISERROR(SEARCH("RIESGO ALTO",R25)))</formula>
    </cfRule>
    <cfRule type="containsText" dxfId="69" priority="71" operator="containsText" text="RIESGO MODERADO">
      <formula>NOT(ISERROR(SEARCH("RIESGO MODERADO",R25)))</formula>
    </cfRule>
    <cfRule type="containsText" dxfId="68" priority="72" operator="containsText" text="RIESGO BAJO">
      <formula>NOT(ISERROR(SEARCH("RIESGO BAJO",R25)))</formula>
    </cfRule>
  </conditionalFormatting>
  <conditionalFormatting sqref="R29">
    <cfRule type="containsText" dxfId="67" priority="65" operator="containsText" text="RIESGO EXTREMO">
      <formula>NOT(ISERROR(SEARCH("RIESGO EXTREMO",R29)))</formula>
    </cfRule>
    <cfRule type="containsText" dxfId="66" priority="66" operator="containsText" text="RIESGO ALTO">
      <formula>NOT(ISERROR(SEARCH("RIESGO ALTO",R29)))</formula>
    </cfRule>
    <cfRule type="containsText" dxfId="65" priority="67" operator="containsText" text="RIESGO MODERADO">
      <formula>NOT(ISERROR(SEARCH("RIESGO MODERADO",R29)))</formula>
    </cfRule>
    <cfRule type="containsText" dxfId="64" priority="68" operator="containsText" text="RIESGO BAJO">
      <formula>NOT(ISERROR(SEARCH("RIESGO BAJO",R29)))</formula>
    </cfRule>
  </conditionalFormatting>
  <conditionalFormatting sqref="R33">
    <cfRule type="containsText" dxfId="63" priority="61" operator="containsText" text="RIESGO EXTREMO">
      <formula>NOT(ISERROR(SEARCH("RIESGO EXTREMO",R33)))</formula>
    </cfRule>
    <cfRule type="containsText" dxfId="62" priority="62" operator="containsText" text="RIESGO ALTO">
      <formula>NOT(ISERROR(SEARCH("RIESGO ALTO",R33)))</formula>
    </cfRule>
    <cfRule type="containsText" dxfId="61" priority="63" operator="containsText" text="RIESGO MODERADO">
      <formula>NOT(ISERROR(SEARCH("RIESGO MODERADO",R33)))</formula>
    </cfRule>
    <cfRule type="containsText" dxfId="60" priority="64" operator="containsText" text="RIESGO BAJO">
      <formula>NOT(ISERROR(SEARCH("RIESGO BAJO",R33)))</formula>
    </cfRule>
  </conditionalFormatting>
  <conditionalFormatting sqref="Q21:Q23 Q25:Q27 Q29:Q31 Q33:Q35">
    <cfRule type="containsText" dxfId="59" priority="57" operator="containsText" text="RIESGO EXTREMO">
      <formula>NOT(ISERROR(SEARCH("RIESGO EXTREMO",Q21)))</formula>
    </cfRule>
    <cfRule type="containsText" dxfId="58" priority="58" operator="containsText" text="RIESGO ALTO">
      <formula>NOT(ISERROR(SEARCH("RIESGO ALTO",Q21)))</formula>
    </cfRule>
    <cfRule type="containsText" dxfId="57" priority="59" operator="containsText" text="RIESGO MODERADO">
      <formula>NOT(ISERROR(SEARCH("RIESGO MODERADO",Q21)))</formula>
    </cfRule>
    <cfRule type="containsText" dxfId="56" priority="60" operator="containsText" text="RIESGO BAJO">
      <formula>NOT(ISERROR(SEARCH("RIESGO BAJO",Q21)))</formula>
    </cfRule>
  </conditionalFormatting>
  <conditionalFormatting sqref="BB11">
    <cfRule type="containsText" dxfId="55" priority="53" operator="containsText" text="RIESGO EXTREMO">
      <formula>NOT(ISERROR(SEARCH("RIESGO EXTREMO",BB11)))</formula>
    </cfRule>
    <cfRule type="containsText" dxfId="54" priority="54" operator="containsText" text="RIESGO ALTO">
      <formula>NOT(ISERROR(SEARCH("RIESGO ALTO",BB11)))</formula>
    </cfRule>
    <cfRule type="containsText" dxfId="53" priority="55" operator="containsText" text="RIESGO MODERADO">
      <formula>NOT(ISERROR(SEARCH("RIESGO MODERADO",BB11)))</formula>
    </cfRule>
    <cfRule type="containsText" dxfId="52" priority="56" operator="containsText" text="RIESGO BAJO">
      <formula>NOT(ISERROR(SEARCH("RIESGO BAJO",BB11)))</formula>
    </cfRule>
  </conditionalFormatting>
  <conditionalFormatting sqref="BB13">
    <cfRule type="containsText" dxfId="51" priority="49" operator="containsText" text="RIESGO EXTREMO">
      <formula>NOT(ISERROR(SEARCH("RIESGO EXTREMO",BB13)))</formula>
    </cfRule>
    <cfRule type="containsText" dxfId="50" priority="50" operator="containsText" text="RIESGO ALTO">
      <formula>NOT(ISERROR(SEARCH("RIESGO ALTO",BB13)))</formula>
    </cfRule>
    <cfRule type="containsText" dxfId="49" priority="51" operator="containsText" text="RIESGO MODERADO">
      <formula>NOT(ISERROR(SEARCH("RIESGO MODERADO",BB13)))</formula>
    </cfRule>
    <cfRule type="containsText" dxfId="48" priority="52" operator="containsText" text="RIESGO BAJO">
      <formula>NOT(ISERROR(SEARCH("RIESGO BAJO",BB13)))</formula>
    </cfRule>
  </conditionalFormatting>
  <conditionalFormatting sqref="BC13">
    <cfRule type="containsText" dxfId="47" priority="45" operator="containsText" text="RIESGO EXTREMO">
      <formula>NOT(ISERROR(SEARCH("RIESGO EXTREMO",BC13)))</formula>
    </cfRule>
    <cfRule type="containsText" dxfId="46" priority="46" operator="containsText" text="RIESGO ALTO">
      <formula>NOT(ISERROR(SEARCH("RIESGO ALTO",BC13)))</formula>
    </cfRule>
    <cfRule type="containsText" dxfId="45" priority="47" operator="containsText" text="RIESGO MODERADO">
      <formula>NOT(ISERROR(SEARCH("RIESGO MODERADO",BC13)))</formula>
    </cfRule>
    <cfRule type="containsText" dxfId="44" priority="48" operator="containsText" text="RIESGO BAJO">
      <formula>NOT(ISERROR(SEARCH("RIESGO BAJO",BC13)))</formula>
    </cfRule>
  </conditionalFormatting>
  <conditionalFormatting sqref="BD13">
    <cfRule type="containsText" dxfId="43" priority="41" operator="containsText" text="RIESGO EXTREMO">
      <formula>NOT(ISERROR(SEARCH("RIESGO EXTREMO",BD13)))</formula>
    </cfRule>
    <cfRule type="containsText" dxfId="42" priority="42" operator="containsText" text="RIESGO ALTO">
      <formula>NOT(ISERROR(SEARCH("RIESGO ALTO",BD13)))</formula>
    </cfRule>
    <cfRule type="containsText" dxfId="41" priority="43" operator="containsText" text="RIESGO MODERADO">
      <formula>NOT(ISERROR(SEARCH("RIESGO MODERADO",BD13)))</formula>
    </cfRule>
    <cfRule type="containsText" dxfId="40" priority="44" operator="containsText" text="RIESGO BAJO">
      <formula>NOT(ISERROR(SEARCH("RIESGO BAJO",BD13)))</formula>
    </cfRule>
  </conditionalFormatting>
  <conditionalFormatting sqref="BE13">
    <cfRule type="containsText" dxfId="39" priority="37" operator="containsText" text="RIESGO EXTREMO">
      <formula>NOT(ISERROR(SEARCH("RIESGO EXTREMO",BE13)))</formula>
    </cfRule>
    <cfRule type="containsText" dxfId="38" priority="38" operator="containsText" text="RIESGO ALTO">
      <formula>NOT(ISERROR(SEARCH("RIESGO ALTO",BE13)))</formula>
    </cfRule>
    <cfRule type="containsText" dxfId="37" priority="39" operator="containsText" text="RIESGO MODERADO">
      <formula>NOT(ISERROR(SEARCH("RIESGO MODERADO",BE13)))</formula>
    </cfRule>
    <cfRule type="containsText" dxfId="36" priority="40" operator="containsText" text="RIESGO BAJO">
      <formula>NOT(ISERROR(SEARCH("RIESGO BAJO",BE13)))</formula>
    </cfRule>
  </conditionalFormatting>
  <conditionalFormatting sqref="BI11">
    <cfRule type="containsText" dxfId="35" priority="13" operator="containsText" text="RIESGO EXTREMO">
      <formula>NOT(ISERROR(SEARCH("RIESGO EXTREMO",BI11)))</formula>
    </cfRule>
    <cfRule type="containsText" dxfId="34" priority="14" operator="containsText" text="RIESGO ALTO">
      <formula>NOT(ISERROR(SEARCH("RIESGO ALTO",BI11)))</formula>
    </cfRule>
    <cfRule type="containsText" dxfId="33" priority="15" operator="containsText" text="RIESGO MODERADO">
      <formula>NOT(ISERROR(SEARCH("RIESGO MODERADO",BI11)))</formula>
    </cfRule>
    <cfRule type="containsText" dxfId="32" priority="16" operator="containsText" text="RIESGO BAJO">
      <formula>NOT(ISERROR(SEARCH("RIESGO BAJO",BI11)))</formula>
    </cfRule>
  </conditionalFormatting>
  <conditionalFormatting sqref="BC11">
    <cfRule type="containsText" dxfId="31" priority="33" operator="containsText" text="RIESGO EXTREMO">
      <formula>NOT(ISERROR(SEARCH("RIESGO EXTREMO",BC11)))</formula>
    </cfRule>
    <cfRule type="containsText" dxfId="30" priority="34" operator="containsText" text="RIESGO ALTO">
      <formula>NOT(ISERROR(SEARCH("RIESGO ALTO",BC11)))</formula>
    </cfRule>
    <cfRule type="containsText" dxfId="29" priority="35" operator="containsText" text="RIESGO MODERADO">
      <formula>NOT(ISERROR(SEARCH("RIESGO MODERADO",BC11)))</formula>
    </cfRule>
    <cfRule type="containsText" dxfId="28" priority="36" operator="containsText" text="RIESGO BAJO">
      <formula>NOT(ISERROR(SEARCH("RIESGO BAJO",BC11)))</formula>
    </cfRule>
  </conditionalFormatting>
  <conditionalFormatting sqref="BD11">
    <cfRule type="containsText" dxfId="27" priority="29" operator="containsText" text="RIESGO EXTREMO">
      <formula>NOT(ISERROR(SEARCH("RIESGO EXTREMO",BD11)))</formula>
    </cfRule>
    <cfRule type="containsText" dxfId="26" priority="30" operator="containsText" text="RIESGO ALTO">
      <formula>NOT(ISERROR(SEARCH("RIESGO ALTO",BD11)))</formula>
    </cfRule>
    <cfRule type="containsText" dxfId="25" priority="31" operator="containsText" text="RIESGO MODERADO">
      <formula>NOT(ISERROR(SEARCH("RIESGO MODERADO",BD11)))</formula>
    </cfRule>
    <cfRule type="containsText" dxfId="24" priority="32" operator="containsText" text="RIESGO BAJO">
      <formula>NOT(ISERROR(SEARCH("RIESGO BAJO",BD11)))</formula>
    </cfRule>
  </conditionalFormatting>
  <conditionalFormatting sqref="BE11">
    <cfRule type="containsText" dxfId="23" priority="25" operator="containsText" text="RIESGO EXTREMO">
      <formula>NOT(ISERROR(SEARCH("RIESGO EXTREMO",BE11)))</formula>
    </cfRule>
    <cfRule type="containsText" dxfId="22" priority="26" operator="containsText" text="RIESGO ALTO">
      <formula>NOT(ISERROR(SEARCH("RIESGO ALTO",BE11)))</formula>
    </cfRule>
    <cfRule type="containsText" dxfId="21" priority="27" operator="containsText" text="RIESGO MODERADO">
      <formula>NOT(ISERROR(SEARCH("RIESGO MODERADO",BE11)))</formula>
    </cfRule>
    <cfRule type="containsText" dxfId="20" priority="28" operator="containsText" text="RIESGO BAJO">
      <formula>NOT(ISERROR(SEARCH("RIESGO BAJO",BE11)))</formula>
    </cfRule>
  </conditionalFormatting>
  <conditionalFormatting sqref="BF11">
    <cfRule type="containsText" dxfId="19" priority="21" operator="containsText" text="RIESGO EXTREMO">
      <formula>NOT(ISERROR(SEARCH("RIESGO EXTREMO",BF11)))</formula>
    </cfRule>
    <cfRule type="containsText" dxfId="18" priority="22" operator="containsText" text="RIESGO ALTO">
      <formula>NOT(ISERROR(SEARCH("RIESGO ALTO",BF11)))</formula>
    </cfRule>
    <cfRule type="containsText" dxfId="17" priority="23" operator="containsText" text="RIESGO MODERADO">
      <formula>NOT(ISERROR(SEARCH("RIESGO MODERADO",BF11)))</formula>
    </cfRule>
    <cfRule type="containsText" dxfId="16" priority="24" operator="containsText" text="RIESGO BAJO">
      <formula>NOT(ISERROR(SEARCH("RIESGO BAJO",BF11)))</formula>
    </cfRule>
  </conditionalFormatting>
  <conditionalFormatting sqref="BG11:BH11 BJ11">
    <cfRule type="containsText" dxfId="15" priority="17" operator="containsText" text="RIESGO EXTREMO">
      <formula>NOT(ISERROR(SEARCH("RIESGO EXTREMO",BG11)))</formula>
    </cfRule>
    <cfRule type="containsText" dxfId="14" priority="18" operator="containsText" text="RIESGO ALTO">
      <formula>NOT(ISERROR(SEARCH("RIESGO ALTO",BG11)))</formula>
    </cfRule>
    <cfRule type="containsText" dxfId="13" priority="19" operator="containsText" text="RIESGO MODERADO">
      <formula>NOT(ISERROR(SEARCH("RIESGO MODERADO",BG11)))</formula>
    </cfRule>
    <cfRule type="containsText" dxfId="12" priority="20" operator="containsText" text="RIESGO BAJO">
      <formula>NOT(ISERROR(SEARCH("RIESGO BAJO",BG11)))</formula>
    </cfRule>
  </conditionalFormatting>
  <conditionalFormatting sqref="BF13">
    <cfRule type="containsText" dxfId="11" priority="9" operator="containsText" text="RIESGO EXTREMO">
      <formula>NOT(ISERROR(SEARCH("RIESGO EXTREMO",BF13)))</formula>
    </cfRule>
    <cfRule type="containsText" dxfId="10" priority="10" operator="containsText" text="RIESGO ALTO">
      <formula>NOT(ISERROR(SEARCH("RIESGO ALTO",BF13)))</formula>
    </cfRule>
    <cfRule type="containsText" dxfId="9" priority="11" operator="containsText" text="RIESGO MODERADO">
      <formula>NOT(ISERROR(SEARCH("RIESGO MODERADO",BF13)))</formula>
    </cfRule>
    <cfRule type="containsText" dxfId="8" priority="12" operator="containsText" text="RIESGO BAJO">
      <formula>NOT(ISERROR(SEARCH("RIESGO BAJO",BF13)))</formula>
    </cfRule>
  </conditionalFormatting>
  <conditionalFormatting sqref="BG13:BH13 BJ13">
    <cfRule type="containsText" dxfId="7" priority="5" operator="containsText" text="RIESGO EXTREMO">
      <formula>NOT(ISERROR(SEARCH("RIESGO EXTREMO",BG13)))</formula>
    </cfRule>
    <cfRule type="containsText" dxfId="6" priority="6" operator="containsText" text="RIESGO ALTO">
      <formula>NOT(ISERROR(SEARCH("RIESGO ALTO",BG13)))</formula>
    </cfRule>
    <cfRule type="containsText" dxfId="5" priority="7" operator="containsText" text="RIESGO MODERADO">
      <formula>NOT(ISERROR(SEARCH("RIESGO MODERADO",BG13)))</formula>
    </cfRule>
    <cfRule type="containsText" dxfId="4" priority="8" operator="containsText" text="RIESGO BAJO">
      <formula>NOT(ISERROR(SEARCH("RIESGO BAJO",BG13)))</formula>
    </cfRule>
  </conditionalFormatting>
  <conditionalFormatting sqref="BI13">
    <cfRule type="containsText" dxfId="3" priority="1" operator="containsText" text="RIESGO EXTREMO">
      <formula>NOT(ISERROR(SEARCH("RIESGO EXTREMO",BI13)))</formula>
    </cfRule>
    <cfRule type="containsText" dxfId="2" priority="2" operator="containsText" text="RIESGO ALTO">
      <formula>NOT(ISERROR(SEARCH("RIESGO ALTO",BI13)))</formula>
    </cfRule>
    <cfRule type="containsText" dxfId="1" priority="3" operator="containsText" text="RIESGO MODERADO">
      <formula>NOT(ISERROR(SEARCH("RIESGO MODERADO",BI13)))</formula>
    </cfRule>
    <cfRule type="containsText" dxfId="0" priority="4" operator="containsText" text="RIESGO BAJO">
      <formula>NOT(ISERROR(SEARCH("RIESGO BAJO",BI13)))</formula>
    </cfRule>
  </conditionalFormatting>
  <dataValidations count="24">
    <dataValidation type="list" allowBlank="1" showInputMessage="1" showErrorMessage="1" sqref="Y37:Y40 AE37:AE40 U37:U40 AA37:AA40 W37:W40 AC37:AC40 AG37:AG40">
      <formula1>"SI,NO"</formula1>
    </dataValidation>
    <dataValidation type="list" allowBlank="1" showInputMessage="1" showErrorMessage="1" sqref="O37:P40 O11 AX11:AX40 O13:O36">
      <formula1>INDIRECT($M$11)</formula1>
    </dataValidation>
    <dataValidation allowBlank="1" showInputMessage="1" showErrorMessage="1" prompt="Para cada causa debe existir un control" sqref="T17 T28:T29 T20:T21 T24:T25 T36 T32:T33 T15 S11:S36"/>
    <dataValidation type="list" allowBlank="1" showInputMessage="1" showErrorMessage="1" sqref="N11 AW11:AW36 N13:N36">
      <formula1>probabilidad</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38:D39 D11:D36"/>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5:K36 K11 K13"/>
    <dataValidation type="list" allowBlank="1" showInputMessage="1" showErrorMessage="1" sqref="R11 BA11:BA36 R13:R36">
      <formula1>opciondelriesgo</formula1>
    </dataValidation>
    <dataValidation type="list" allowBlank="1" showInputMessage="1" showErrorMessage="1" prompt="Seleccione el tipo de riesgo conforme a las categorias." sqref="F11:F36">
      <formula1>tipo_de_riesgos</formula1>
    </dataValidation>
    <dataValidation type="list" allowBlank="1" showInputMessage="1" showErrorMessage="1" sqref="B11:B36">
      <formula1>procesos</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36"/>
    <dataValidation type="list" allowBlank="1" showInputMessage="1" showErrorMessage="1" prompt="Seleccione la tipología conforme al tipo de riesgo." sqref="G11:G36">
      <formula1>INDIRECT(F11)</formula1>
    </dataValidation>
    <dataValidation allowBlank="1" showInputMessage="1" showErrorMessage="1" prompt="Relacione el activo de información donde el nivel de criticidad corresponde a &quot;Crítico&quot;" sqref="H11:H36"/>
    <dataValidation type="list" allowBlank="1" showInputMessage="1" showErrorMessage="1" prompt="Solo aplica para los riesgos tipificados como seguridad de la información" sqref="I11:I36">
      <formula1>tipo_de_amenaza</formula1>
    </dataValidation>
    <dataValidation type="list" allowBlank="1" showInputMessage="1" showErrorMessage="1" prompt="Seleccione la amenaza de acuerdo con el tipo seleccionado" sqref="J11:J36">
      <formula1>INDIRECT($I$11)</formula1>
    </dataValidation>
    <dataValidation type="list" allowBlank="1" showInputMessage="1" showErrorMessage="1" sqref="U11:U36">
      <formula1>"Asignado,No asignado"</formula1>
    </dataValidation>
    <dataValidation type="list" allowBlank="1" showInputMessage="1" showErrorMessage="1" sqref="W11:W36">
      <formula1>"Adecuado,Inadecuado"</formula1>
    </dataValidation>
    <dataValidation type="list" allowBlank="1" showInputMessage="1" showErrorMessage="1" sqref="Y11:Y36">
      <formula1>"Oportuna,Inoportuna"</formula1>
    </dataValidation>
    <dataValidation type="list" allowBlank="1" showInputMessage="1" showErrorMessage="1" sqref="AA11:AA36">
      <formula1>"Prevenir,Detectar,No es un control"</formula1>
    </dataValidation>
    <dataValidation type="list" allowBlank="1" showInputMessage="1" showErrorMessage="1" sqref="AC11:AC36">
      <formula1>"Confiable,No confiable"</formula1>
    </dataValidation>
    <dataValidation type="list" allowBlank="1" showInputMessage="1" showErrorMessage="1" sqref="AE11:AE36">
      <formula1>"Se investigan y resuelven oportunamente,No se investigan y no se resuelven oportunamente"</formula1>
    </dataValidation>
    <dataValidation type="list" allowBlank="1" showInputMessage="1" showErrorMessage="1" sqref="AG11:AG36">
      <formula1>"Completa,Incompleta,No existe"</formula1>
    </dataValidation>
    <dataValidation type="list" allowBlank="1" showInputMessage="1" showErrorMessage="1" sqref="AK11:AK36">
      <formula1>"Siempre se ejecuta,Algunas veces,No se ejecuta"</formula1>
    </dataValidation>
    <dataValidation type="list" allowBlank="1" showInputMessage="1" showErrorMessage="1" sqref="AS11:AS36">
      <formula1>"Directamente,Indirectamente,No disminuye"</formula1>
    </dataValidation>
    <dataValidation type="list" allowBlank="1" showInputMessage="1" showErrorMessage="1" sqref="AR11:AR36">
      <formula1>"Directamente,No disminuye"</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66"/>
  <sheetViews>
    <sheetView workbookViewId="0">
      <selection activeCell="C15" sqref="C15:R15"/>
    </sheetView>
  </sheetViews>
  <sheetFormatPr baseColWidth="10" defaultColWidth="11.42578125" defaultRowHeight="12.75" x14ac:dyDescent="0.2"/>
  <cols>
    <col min="1" max="2" width="1.7109375" style="254" customWidth="1"/>
    <col min="3" max="3" width="10" style="254" customWidth="1"/>
    <col min="4" max="4" width="15.28515625" style="254" customWidth="1"/>
    <col min="5" max="5" width="36.7109375" style="254" customWidth="1"/>
    <col min="6" max="7" width="29.42578125" style="254" customWidth="1"/>
    <col min="8" max="9" width="18.42578125" style="254" customWidth="1"/>
    <col min="10" max="10" width="8.85546875" style="254" customWidth="1"/>
    <col min="11" max="14" width="15.85546875" style="254" customWidth="1"/>
    <col min="15" max="18" width="16.42578125" style="254" customWidth="1"/>
    <col min="19" max="19" width="1.7109375" style="254" customWidth="1"/>
    <col min="20" max="16384" width="11.42578125" style="254"/>
  </cols>
  <sheetData>
    <row r="1" spans="3:21" ht="13.5" thickBot="1" x14ac:dyDescent="0.25">
      <c r="C1" s="254" t="s">
        <v>359</v>
      </c>
    </row>
    <row r="2" spans="3:21" ht="34.5" customHeight="1" x14ac:dyDescent="0.3">
      <c r="C2" s="255"/>
      <c r="D2" s="256"/>
      <c r="E2" s="629" t="s">
        <v>303</v>
      </c>
      <c r="F2" s="630"/>
      <c r="G2" s="630"/>
      <c r="H2" s="630"/>
      <c r="I2" s="630"/>
      <c r="J2" s="630"/>
      <c r="K2" s="630"/>
      <c r="L2" s="630"/>
      <c r="M2" s="630"/>
      <c r="N2" s="630"/>
      <c r="O2" s="630"/>
      <c r="P2" s="630"/>
      <c r="Q2" s="630"/>
      <c r="R2" s="631"/>
    </row>
    <row r="3" spans="3:21" ht="18.75" x14ac:dyDescent="0.3">
      <c r="C3" s="257"/>
      <c r="D3" s="258"/>
      <c r="E3" s="632" t="s">
        <v>304</v>
      </c>
      <c r="F3" s="633"/>
      <c r="G3" s="633"/>
      <c r="H3" s="633"/>
      <c r="I3" s="633"/>
      <c r="J3" s="633"/>
      <c r="K3" s="634"/>
      <c r="L3" s="635" t="s">
        <v>305</v>
      </c>
      <c r="M3" s="633"/>
      <c r="N3" s="633"/>
      <c r="O3" s="633"/>
      <c r="P3" s="633"/>
      <c r="Q3" s="633"/>
      <c r="R3" s="636"/>
    </row>
    <row r="4" spans="3:21" ht="19.5" thickBot="1" x14ac:dyDescent="0.35">
      <c r="C4" s="259"/>
      <c r="D4" s="260"/>
      <c r="E4" s="637" t="s">
        <v>306</v>
      </c>
      <c r="F4" s="638"/>
      <c r="G4" s="638"/>
      <c r="H4" s="638"/>
      <c r="I4" s="638"/>
      <c r="J4" s="638"/>
      <c r="K4" s="638"/>
      <c r="L4" s="638"/>
      <c r="M4" s="638"/>
      <c r="N4" s="638"/>
      <c r="O4" s="638"/>
      <c r="P4" s="638"/>
      <c r="Q4" s="638"/>
      <c r="R4" s="639"/>
    </row>
    <row r="5" spans="3:21" ht="19.5" thickBot="1" x14ac:dyDescent="0.35">
      <c r="C5" s="562"/>
      <c r="D5" s="562"/>
      <c r="E5" s="562"/>
      <c r="F5" s="562"/>
      <c r="G5" s="562"/>
      <c r="H5" s="562"/>
      <c r="I5" s="562"/>
      <c r="J5" s="562"/>
      <c r="K5" s="562"/>
      <c r="L5" s="562"/>
      <c r="M5" s="562"/>
      <c r="N5" s="562"/>
      <c r="O5" s="562"/>
      <c r="P5" s="562"/>
      <c r="Q5" s="562"/>
      <c r="R5" s="562"/>
    </row>
    <row r="6" spans="3:21" ht="46.5" customHeight="1" x14ac:dyDescent="0.2">
      <c r="C6" s="609" t="s">
        <v>307</v>
      </c>
      <c r="D6" s="640"/>
      <c r="E6" s="641" t="s">
        <v>57</v>
      </c>
      <c r="F6" s="641"/>
      <c r="G6" s="641"/>
      <c r="H6" s="641"/>
      <c r="I6" s="641"/>
      <c r="J6" s="642" t="s">
        <v>171</v>
      </c>
      <c r="K6" s="610"/>
      <c r="L6" s="610"/>
      <c r="M6" s="610"/>
      <c r="N6" s="640"/>
      <c r="O6" s="641" t="s">
        <v>360</v>
      </c>
      <c r="P6" s="641"/>
      <c r="Q6" s="641"/>
      <c r="R6" s="643"/>
    </row>
    <row r="7" spans="3:21" ht="46.5" customHeight="1" thickBot="1" x14ac:dyDescent="0.25">
      <c r="C7" s="622" t="s">
        <v>308</v>
      </c>
      <c r="D7" s="623"/>
      <c r="E7" s="560" t="s">
        <v>309</v>
      </c>
      <c r="F7" s="560"/>
      <c r="G7" s="560"/>
      <c r="H7" s="560"/>
      <c r="I7" s="560"/>
      <c r="J7" s="624" t="s">
        <v>310</v>
      </c>
      <c r="K7" s="625"/>
      <c r="L7" s="625"/>
      <c r="M7" s="625"/>
      <c r="N7" s="623"/>
      <c r="O7" s="560" t="s">
        <v>311</v>
      </c>
      <c r="P7" s="560"/>
      <c r="Q7" s="560"/>
      <c r="R7" s="561"/>
    </row>
    <row r="8" spans="3:21" ht="19.5" thickBot="1" x14ac:dyDescent="0.35">
      <c r="C8" s="261"/>
      <c r="D8" s="261"/>
      <c r="E8" s="261"/>
      <c r="F8" s="261"/>
      <c r="G8" s="261"/>
      <c r="H8" s="261"/>
      <c r="I8" s="261"/>
      <c r="J8" s="261"/>
      <c r="K8" s="261"/>
      <c r="L8" s="261"/>
      <c r="M8" s="261"/>
      <c r="N8" s="261"/>
      <c r="O8" s="261"/>
      <c r="P8" s="261"/>
      <c r="Q8" s="261"/>
      <c r="R8" s="261"/>
    </row>
    <row r="9" spans="3:21" ht="24" customHeight="1" x14ac:dyDescent="0.2">
      <c r="C9" s="609" t="s">
        <v>312</v>
      </c>
      <c r="D9" s="610"/>
      <c r="E9" s="610"/>
      <c r="F9" s="610"/>
      <c r="G9" s="610"/>
      <c r="H9" s="610"/>
      <c r="I9" s="610"/>
      <c r="J9" s="610"/>
      <c r="K9" s="610"/>
      <c r="L9" s="610"/>
      <c r="M9" s="610"/>
      <c r="N9" s="610"/>
      <c r="O9" s="610"/>
      <c r="P9" s="610"/>
      <c r="Q9" s="610"/>
      <c r="R9" s="611"/>
    </row>
    <row r="10" spans="3:21" ht="51.75" customHeight="1" thickBot="1" x14ac:dyDescent="0.25">
      <c r="C10" s="626" t="s">
        <v>361</v>
      </c>
      <c r="D10" s="627"/>
      <c r="E10" s="627"/>
      <c r="F10" s="627"/>
      <c r="G10" s="627"/>
      <c r="H10" s="627"/>
      <c r="I10" s="627"/>
      <c r="J10" s="627"/>
      <c r="K10" s="627"/>
      <c r="L10" s="627"/>
      <c r="M10" s="627"/>
      <c r="N10" s="627"/>
      <c r="O10" s="627"/>
      <c r="P10" s="627"/>
      <c r="Q10" s="627"/>
      <c r="R10" s="628"/>
    </row>
    <row r="11" spans="3:21" ht="19.5" thickBot="1" x14ac:dyDescent="0.35">
      <c r="C11" s="562"/>
      <c r="D11" s="562"/>
      <c r="E11" s="562"/>
      <c r="F11" s="562"/>
      <c r="G11" s="562"/>
      <c r="H11" s="562"/>
      <c r="I11" s="562"/>
      <c r="J11" s="562"/>
      <c r="K11" s="562"/>
      <c r="L11" s="562"/>
      <c r="M11" s="562"/>
      <c r="N11" s="562"/>
      <c r="O11" s="562"/>
      <c r="P11" s="562"/>
      <c r="Q11" s="562"/>
      <c r="R11" s="562"/>
    </row>
    <row r="12" spans="3:21" ht="24" customHeight="1" x14ac:dyDescent="0.2">
      <c r="C12" s="609" t="s">
        <v>313</v>
      </c>
      <c r="D12" s="610"/>
      <c r="E12" s="610"/>
      <c r="F12" s="610"/>
      <c r="G12" s="610"/>
      <c r="H12" s="610"/>
      <c r="I12" s="610"/>
      <c r="J12" s="610"/>
      <c r="K12" s="610"/>
      <c r="L12" s="610"/>
      <c r="M12" s="610"/>
      <c r="N12" s="610"/>
      <c r="O12" s="610"/>
      <c r="P12" s="610"/>
      <c r="Q12" s="610"/>
      <c r="R12" s="611"/>
    </row>
    <row r="13" spans="3:21" ht="51.75" customHeight="1" thickBot="1" x14ac:dyDescent="0.25">
      <c r="C13" s="612" t="s">
        <v>314</v>
      </c>
      <c r="D13" s="613"/>
      <c r="E13" s="613"/>
      <c r="F13" s="613"/>
      <c r="G13" s="613"/>
      <c r="H13" s="613"/>
      <c r="I13" s="613"/>
      <c r="J13" s="613"/>
      <c r="K13" s="613"/>
      <c r="L13" s="613"/>
      <c r="M13" s="613"/>
      <c r="N13" s="613"/>
      <c r="O13" s="613"/>
      <c r="P13" s="613"/>
      <c r="Q13" s="613"/>
      <c r="R13" s="614"/>
    </row>
    <row r="14" spans="3:21" ht="19.5" thickBot="1" x14ac:dyDescent="0.35">
      <c r="C14" s="562"/>
      <c r="D14" s="562"/>
      <c r="E14" s="562"/>
      <c r="F14" s="562"/>
      <c r="G14" s="562"/>
      <c r="H14" s="562"/>
      <c r="I14" s="562"/>
      <c r="J14" s="562"/>
      <c r="K14" s="562"/>
      <c r="L14" s="562"/>
      <c r="M14" s="562"/>
      <c r="N14" s="562"/>
      <c r="O14" s="562"/>
      <c r="P14" s="562"/>
      <c r="Q14" s="562"/>
      <c r="R14" s="562"/>
    </row>
    <row r="15" spans="3:21" ht="33" customHeight="1" thickBot="1" x14ac:dyDescent="0.25">
      <c r="C15" s="615" t="s">
        <v>315</v>
      </c>
      <c r="D15" s="616"/>
      <c r="E15" s="616"/>
      <c r="F15" s="616"/>
      <c r="G15" s="616"/>
      <c r="H15" s="616"/>
      <c r="I15" s="616"/>
      <c r="J15" s="616"/>
      <c r="K15" s="616"/>
      <c r="L15" s="616"/>
      <c r="M15" s="616"/>
      <c r="N15" s="616"/>
      <c r="O15" s="616"/>
      <c r="P15" s="616"/>
      <c r="Q15" s="616"/>
      <c r="R15" s="617"/>
    </row>
    <row r="16" spans="3:21" s="263" customFormat="1" ht="101.25" customHeight="1" thickBot="1" x14ac:dyDescent="0.25">
      <c r="C16" s="618" t="s">
        <v>2</v>
      </c>
      <c r="D16" s="619"/>
      <c r="E16" s="262" t="s">
        <v>316</v>
      </c>
      <c r="F16" s="620" t="s">
        <v>317</v>
      </c>
      <c r="G16" s="620"/>
      <c r="H16" s="620" t="s">
        <v>318</v>
      </c>
      <c r="I16" s="620"/>
      <c r="J16" s="620"/>
      <c r="K16" s="620" t="s">
        <v>319</v>
      </c>
      <c r="L16" s="620"/>
      <c r="M16" s="620"/>
      <c r="N16" s="620"/>
      <c r="O16" s="619" t="s">
        <v>362</v>
      </c>
      <c r="P16" s="619"/>
      <c r="Q16" s="619"/>
      <c r="R16" s="621"/>
      <c r="T16" s="316" t="s">
        <v>363</v>
      </c>
      <c r="U16" s="316" t="s">
        <v>364</v>
      </c>
    </row>
    <row r="17" spans="3:21" ht="354.75" customHeight="1" thickBot="1" x14ac:dyDescent="0.25">
      <c r="C17" s="601" t="s">
        <v>365</v>
      </c>
      <c r="D17" s="602"/>
      <c r="E17" s="603" t="s">
        <v>45</v>
      </c>
      <c r="F17" s="604" t="s">
        <v>321</v>
      </c>
      <c r="G17" s="604"/>
      <c r="H17" s="605" t="s">
        <v>322</v>
      </c>
      <c r="I17" s="605"/>
      <c r="J17" s="605"/>
      <c r="K17" s="596" t="s">
        <v>366</v>
      </c>
      <c r="L17" s="597"/>
      <c r="M17" s="597"/>
      <c r="N17" s="598"/>
      <c r="O17" s="606" t="s">
        <v>367</v>
      </c>
      <c r="P17" s="606"/>
      <c r="Q17" s="606"/>
      <c r="R17" s="607"/>
      <c r="S17" s="317"/>
      <c r="T17" s="318">
        <v>100</v>
      </c>
      <c r="U17" s="318">
        <v>100</v>
      </c>
    </row>
    <row r="18" spans="3:21" ht="337.5" customHeight="1" thickBot="1" x14ac:dyDescent="0.3">
      <c r="C18" s="590"/>
      <c r="D18" s="591"/>
      <c r="E18" s="593"/>
      <c r="F18" s="608" t="s">
        <v>368</v>
      </c>
      <c r="G18" s="608"/>
      <c r="H18" s="595" t="s">
        <v>369</v>
      </c>
      <c r="I18" s="595"/>
      <c r="J18" s="595"/>
      <c r="K18" s="596" t="s">
        <v>370</v>
      </c>
      <c r="L18" s="597"/>
      <c r="M18" s="597"/>
      <c r="N18" s="598"/>
      <c r="O18" s="599" t="s">
        <v>371</v>
      </c>
      <c r="P18" s="599"/>
      <c r="Q18" s="599"/>
      <c r="R18" s="600"/>
      <c r="S18" s="317"/>
      <c r="T18" s="318">
        <v>100</v>
      </c>
      <c r="U18" s="318">
        <v>100</v>
      </c>
    </row>
    <row r="19" spans="3:21" ht="330.75" customHeight="1" thickBot="1" x14ac:dyDescent="0.25">
      <c r="C19" s="588" t="s">
        <v>323</v>
      </c>
      <c r="D19" s="589"/>
      <c r="E19" s="592" t="s">
        <v>44</v>
      </c>
      <c r="F19" s="594" t="s">
        <v>350</v>
      </c>
      <c r="G19" s="594"/>
      <c r="H19" s="595" t="s">
        <v>324</v>
      </c>
      <c r="I19" s="595"/>
      <c r="J19" s="595"/>
      <c r="K19" s="596" t="s">
        <v>372</v>
      </c>
      <c r="L19" s="597"/>
      <c r="M19" s="597"/>
      <c r="N19" s="598"/>
      <c r="O19" s="599" t="s">
        <v>373</v>
      </c>
      <c r="P19" s="599"/>
      <c r="Q19" s="599"/>
      <c r="R19" s="600"/>
      <c r="S19" s="317"/>
      <c r="T19" s="318">
        <v>100</v>
      </c>
      <c r="U19" s="318">
        <v>100</v>
      </c>
    </row>
    <row r="20" spans="3:21" ht="311.25" customHeight="1" thickBot="1" x14ac:dyDescent="0.25">
      <c r="C20" s="590"/>
      <c r="D20" s="591"/>
      <c r="E20" s="593"/>
      <c r="F20" s="594" t="s">
        <v>351</v>
      </c>
      <c r="G20" s="594"/>
      <c r="H20" s="595" t="s">
        <v>325</v>
      </c>
      <c r="I20" s="595"/>
      <c r="J20" s="595"/>
      <c r="K20" s="596" t="s">
        <v>374</v>
      </c>
      <c r="L20" s="597"/>
      <c r="M20" s="597"/>
      <c r="N20" s="598"/>
      <c r="O20" s="599" t="s">
        <v>375</v>
      </c>
      <c r="P20" s="599"/>
      <c r="Q20" s="599"/>
      <c r="R20" s="600"/>
      <c r="S20" s="317"/>
      <c r="T20" s="318">
        <v>100</v>
      </c>
      <c r="U20" s="318">
        <v>50</v>
      </c>
    </row>
    <row r="21" spans="3:21" ht="20.100000000000001" customHeight="1" x14ac:dyDescent="0.3">
      <c r="C21" s="580" t="s">
        <v>326</v>
      </c>
      <c r="D21" s="581"/>
      <c r="E21" s="264"/>
      <c r="F21" s="587"/>
      <c r="G21" s="587"/>
      <c r="H21" s="537"/>
      <c r="I21" s="537"/>
      <c r="J21" s="537"/>
      <c r="K21" s="537"/>
      <c r="L21" s="537"/>
      <c r="M21" s="537"/>
      <c r="N21" s="537"/>
      <c r="O21" s="537"/>
      <c r="P21" s="537"/>
      <c r="Q21" s="537"/>
      <c r="R21" s="582"/>
    </row>
    <row r="22" spans="3:21" ht="20.100000000000001" customHeight="1" x14ac:dyDescent="0.3">
      <c r="C22" s="580" t="s">
        <v>327</v>
      </c>
      <c r="D22" s="581"/>
      <c r="E22" s="264"/>
      <c r="F22" s="537"/>
      <c r="G22" s="537"/>
      <c r="H22" s="537"/>
      <c r="I22" s="537"/>
      <c r="J22" s="537"/>
      <c r="K22" s="537"/>
      <c r="L22" s="537"/>
      <c r="M22" s="537"/>
      <c r="N22" s="537"/>
      <c r="O22" s="537"/>
      <c r="P22" s="537"/>
      <c r="Q22" s="537"/>
      <c r="R22" s="582"/>
    </row>
    <row r="23" spans="3:21" ht="20.100000000000001" customHeight="1" x14ac:dyDescent="0.3">
      <c r="C23" s="580" t="s">
        <v>328</v>
      </c>
      <c r="D23" s="581"/>
      <c r="E23" s="264"/>
      <c r="F23" s="537"/>
      <c r="G23" s="537"/>
      <c r="H23" s="537"/>
      <c r="I23" s="537"/>
      <c r="J23" s="537"/>
      <c r="K23" s="537"/>
      <c r="L23" s="537"/>
      <c r="M23" s="537"/>
      <c r="N23" s="537"/>
      <c r="O23" s="537"/>
      <c r="P23" s="537"/>
      <c r="Q23" s="537"/>
      <c r="R23" s="582"/>
    </row>
    <row r="24" spans="3:21" ht="20.100000000000001" customHeight="1" thickBot="1" x14ac:dyDescent="0.35">
      <c r="C24" s="583" t="s">
        <v>329</v>
      </c>
      <c r="D24" s="584"/>
      <c r="E24" s="265"/>
      <c r="F24" s="585"/>
      <c r="G24" s="585"/>
      <c r="H24" s="585"/>
      <c r="I24" s="585"/>
      <c r="J24" s="585"/>
      <c r="K24" s="585"/>
      <c r="L24" s="585"/>
      <c r="M24" s="585"/>
      <c r="N24" s="585"/>
      <c r="O24" s="585"/>
      <c r="P24" s="585"/>
      <c r="Q24" s="585"/>
      <c r="R24" s="586"/>
    </row>
    <row r="25" spans="3:21" ht="12" customHeight="1" thickBot="1" x14ac:dyDescent="0.35">
      <c r="C25" s="562"/>
      <c r="D25" s="562"/>
      <c r="E25" s="562"/>
      <c r="F25" s="562"/>
      <c r="G25" s="562"/>
      <c r="H25" s="562"/>
      <c r="I25" s="562"/>
      <c r="J25" s="562"/>
      <c r="K25" s="562"/>
      <c r="L25" s="562"/>
      <c r="M25" s="562"/>
      <c r="N25" s="562"/>
      <c r="O25" s="562"/>
      <c r="P25" s="562"/>
      <c r="Q25" s="562"/>
      <c r="R25" s="562"/>
    </row>
    <row r="26" spans="3:21" ht="33" customHeight="1" thickBot="1" x14ac:dyDescent="0.25">
      <c r="C26" s="568" t="s">
        <v>232</v>
      </c>
      <c r="D26" s="569"/>
      <c r="E26" s="569"/>
      <c r="F26" s="569"/>
      <c r="G26" s="569"/>
      <c r="H26" s="569"/>
      <c r="I26" s="569"/>
      <c r="J26" s="569"/>
      <c r="K26" s="569"/>
      <c r="L26" s="569"/>
      <c r="M26" s="569"/>
      <c r="N26" s="569"/>
      <c r="O26" s="569"/>
      <c r="P26" s="569"/>
      <c r="Q26" s="569"/>
      <c r="R26" s="570"/>
    </row>
    <row r="27" spans="3:21" s="271" customFormat="1" ht="75.75" thickBot="1" x14ac:dyDescent="0.25">
      <c r="C27" s="266" t="s">
        <v>330</v>
      </c>
      <c r="D27" s="266" t="s">
        <v>331</v>
      </c>
      <c r="E27" s="267" t="s">
        <v>332</v>
      </c>
      <c r="F27" s="268" t="s">
        <v>333</v>
      </c>
      <c r="G27" s="269" t="s">
        <v>352</v>
      </c>
      <c r="H27" s="269" t="s">
        <v>334</v>
      </c>
      <c r="I27" s="269" t="s">
        <v>335</v>
      </c>
      <c r="J27" s="571" t="s">
        <v>336</v>
      </c>
      <c r="K27" s="572"/>
      <c r="L27" s="573"/>
      <c r="M27" s="571" t="s">
        <v>337</v>
      </c>
      <c r="N27" s="572"/>
      <c r="O27" s="573"/>
      <c r="P27" s="571" t="s">
        <v>320</v>
      </c>
      <c r="Q27" s="572"/>
      <c r="R27" s="574"/>
      <c r="S27" s="270"/>
    </row>
    <row r="28" spans="3:21" s="271" customFormat="1" ht="318" customHeight="1" x14ac:dyDescent="0.2">
      <c r="C28" s="272">
        <v>1</v>
      </c>
      <c r="D28" s="273" t="s">
        <v>105</v>
      </c>
      <c r="E28" s="274" t="s">
        <v>275</v>
      </c>
      <c r="F28" s="275" t="s">
        <v>21</v>
      </c>
      <c r="G28" s="276" t="s">
        <v>277</v>
      </c>
      <c r="H28" s="278" t="s">
        <v>338</v>
      </c>
      <c r="I28" s="277">
        <v>0.33</v>
      </c>
      <c r="J28" s="575" t="s">
        <v>376</v>
      </c>
      <c r="K28" s="575"/>
      <c r="L28" s="575"/>
      <c r="M28" s="576" t="s">
        <v>377</v>
      </c>
      <c r="N28" s="577"/>
      <c r="O28" s="578"/>
      <c r="P28" s="575" t="s">
        <v>378</v>
      </c>
      <c r="Q28" s="575"/>
      <c r="R28" s="579"/>
      <c r="S28" s="254"/>
    </row>
    <row r="29" spans="3:21" s="271" customFormat="1" ht="311.25" customHeight="1" x14ac:dyDescent="0.2">
      <c r="C29" s="279">
        <v>2</v>
      </c>
      <c r="D29" s="280" t="s">
        <v>339</v>
      </c>
      <c r="E29" s="281" t="s">
        <v>294</v>
      </c>
      <c r="F29" s="282" t="s">
        <v>21</v>
      </c>
      <c r="G29" s="283" t="s">
        <v>296</v>
      </c>
      <c r="H29" s="285" t="s">
        <v>340</v>
      </c>
      <c r="I29" s="284">
        <v>0.5</v>
      </c>
      <c r="J29" s="563">
        <v>1</v>
      </c>
      <c r="K29" s="564"/>
      <c r="L29" s="564"/>
      <c r="M29" s="565" t="s">
        <v>379</v>
      </c>
      <c r="N29" s="565"/>
      <c r="O29" s="565"/>
      <c r="P29" s="566" t="s">
        <v>378</v>
      </c>
      <c r="Q29" s="566"/>
      <c r="R29" s="567"/>
    </row>
    <row r="30" spans="3:21" s="271" customFormat="1" ht="48.75" customHeight="1" x14ac:dyDescent="0.2">
      <c r="C30" s="286"/>
      <c r="D30" s="287"/>
      <c r="E30" s="288"/>
      <c r="F30" s="289"/>
      <c r="G30" s="290"/>
      <c r="H30" s="290"/>
      <c r="I30" s="290"/>
      <c r="J30" s="554"/>
      <c r="K30" s="554"/>
      <c r="L30" s="554"/>
      <c r="M30" s="554"/>
      <c r="N30" s="554"/>
      <c r="O30" s="554"/>
      <c r="P30" s="554"/>
      <c r="Q30" s="554"/>
      <c r="R30" s="555"/>
    </row>
    <row r="31" spans="3:21" ht="48.75" customHeight="1" x14ac:dyDescent="0.2">
      <c r="C31" s="286"/>
      <c r="D31" s="287"/>
      <c r="E31" s="288"/>
      <c r="F31" s="289"/>
      <c r="G31" s="312"/>
      <c r="H31" s="312"/>
      <c r="I31" s="312"/>
      <c r="J31" s="554"/>
      <c r="K31" s="554"/>
      <c r="L31" s="554"/>
      <c r="M31" s="554"/>
      <c r="N31" s="554"/>
      <c r="O31" s="554"/>
      <c r="P31" s="554"/>
      <c r="Q31" s="554"/>
      <c r="R31" s="555"/>
    </row>
    <row r="32" spans="3:21" ht="48.75" customHeight="1" x14ac:dyDescent="0.2">
      <c r="C32" s="286"/>
      <c r="D32" s="287"/>
      <c r="E32" s="288"/>
      <c r="F32" s="311"/>
      <c r="G32" s="312"/>
      <c r="H32" s="312"/>
      <c r="I32" s="312"/>
      <c r="J32" s="554"/>
      <c r="K32" s="554"/>
      <c r="L32" s="554"/>
      <c r="M32" s="554"/>
      <c r="N32" s="554"/>
      <c r="O32" s="554"/>
      <c r="P32" s="554"/>
      <c r="Q32" s="554"/>
      <c r="R32" s="555"/>
    </row>
    <row r="33" spans="3:18" ht="48.75" customHeight="1" x14ac:dyDescent="0.2">
      <c r="C33" s="286"/>
      <c r="D33" s="287"/>
      <c r="E33" s="288"/>
      <c r="F33" s="311"/>
      <c r="G33" s="312"/>
      <c r="H33" s="312"/>
      <c r="I33" s="312"/>
      <c r="J33" s="554"/>
      <c r="K33" s="554"/>
      <c r="L33" s="554"/>
      <c r="M33" s="554"/>
      <c r="N33" s="554"/>
      <c r="O33" s="554"/>
      <c r="P33" s="554"/>
      <c r="Q33" s="554"/>
      <c r="R33" s="555"/>
    </row>
    <row r="34" spans="3:18" ht="12" customHeight="1" thickBot="1" x14ac:dyDescent="0.25">
      <c r="C34" s="314"/>
      <c r="D34" s="314"/>
      <c r="E34" s="314"/>
      <c r="F34" s="314"/>
      <c r="G34" s="314"/>
      <c r="H34" s="314"/>
      <c r="I34" s="314"/>
      <c r="J34" s="314"/>
      <c r="K34" s="314"/>
      <c r="L34" s="314"/>
      <c r="M34" s="314"/>
      <c r="N34" s="314"/>
      <c r="O34" s="314"/>
      <c r="P34" s="314"/>
      <c r="Q34" s="314"/>
      <c r="R34" s="314"/>
    </row>
    <row r="35" spans="3:18" s="291" customFormat="1" ht="48.75" customHeight="1" thickBot="1" x14ac:dyDescent="0.4">
      <c r="C35" s="556" t="s">
        <v>341</v>
      </c>
      <c r="D35" s="557"/>
      <c r="E35" s="557"/>
      <c r="F35" s="557"/>
      <c r="G35" s="557"/>
      <c r="H35" s="557"/>
      <c r="I35" s="557"/>
      <c r="J35" s="557"/>
      <c r="K35" s="557"/>
      <c r="L35" s="557"/>
      <c r="M35" s="557"/>
      <c r="N35" s="557"/>
      <c r="O35" s="557"/>
      <c r="P35" s="557"/>
      <c r="Q35" s="557"/>
      <c r="R35" s="558"/>
    </row>
    <row r="36" spans="3:18" ht="107.25" customHeight="1" thickBot="1" x14ac:dyDescent="0.25">
      <c r="C36" s="559"/>
      <c r="D36" s="560"/>
      <c r="E36" s="560"/>
      <c r="F36" s="560"/>
      <c r="G36" s="560"/>
      <c r="H36" s="560"/>
      <c r="I36" s="560"/>
      <c r="J36" s="560"/>
      <c r="K36" s="560"/>
      <c r="L36" s="560"/>
      <c r="M36" s="560"/>
      <c r="N36" s="560"/>
      <c r="O36" s="560"/>
      <c r="P36" s="560"/>
      <c r="Q36" s="560"/>
      <c r="R36" s="561"/>
    </row>
    <row r="37" spans="3:18" ht="19.5" thickBot="1" x14ac:dyDescent="0.35">
      <c r="C37" s="562"/>
      <c r="D37" s="562"/>
      <c r="E37" s="562"/>
      <c r="F37" s="562"/>
      <c r="G37" s="562"/>
      <c r="H37" s="562"/>
      <c r="I37" s="562"/>
      <c r="J37" s="562"/>
      <c r="K37" s="562"/>
      <c r="L37" s="562"/>
      <c r="M37" s="562"/>
      <c r="N37" s="562"/>
      <c r="O37" s="562"/>
      <c r="P37" s="562"/>
      <c r="Q37" s="562"/>
      <c r="R37" s="562"/>
    </row>
    <row r="38" spans="3:18" s="291" customFormat="1" ht="27.95" customHeight="1" x14ac:dyDescent="0.35">
      <c r="C38" s="539" t="s">
        <v>342</v>
      </c>
      <c r="D38" s="540"/>
      <c r="E38" s="540"/>
      <c r="F38" s="540"/>
      <c r="G38" s="540"/>
      <c r="H38" s="540"/>
      <c r="I38" s="540"/>
      <c r="J38" s="540"/>
      <c r="K38" s="540"/>
      <c r="L38" s="540"/>
      <c r="M38" s="540"/>
      <c r="N38" s="540"/>
      <c r="O38" s="540"/>
      <c r="P38" s="540"/>
      <c r="Q38" s="540"/>
      <c r="R38" s="541"/>
    </row>
    <row r="39" spans="3:18" s="292" customFormat="1" ht="27.95" customHeight="1" x14ac:dyDescent="0.35">
      <c r="C39" s="542" t="s">
        <v>343</v>
      </c>
      <c r="D39" s="543"/>
      <c r="E39" s="543"/>
      <c r="F39" s="543"/>
      <c r="G39" s="543"/>
      <c r="H39" s="543"/>
      <c r="I39" s="543"/>
      <c r="J39" s="543"/>
      <c r="K39" s="543"/>
      <c r="L39" s="543"/>
      <c r="M39" s="543"/>
      <c r="N39" s="543"/>
      <c r="O39" s="543"/>
      <c r="P39" s="543"/>
      <c r="Q39" s="543"/>
      <c r="R39" s="544"/>
    </row>
    <row r="40" spans="3:18" s="291" customFormat="1" ht="27.95" customHeight="1" x14ac:dyDescent="0.35">
      <c r="C40" s="293"/>
      <c r="R40" s="294"/>
    </row>
    <row r="41" spans="3:18" s="291" customFormat="1" ht="27.95" customHeight="1" x14ac:dyDescent="0.35">
      <c r="C41" s="293"/>
      <c r="R41" s="294"/>
    </row>
    <row r="42" spans="3:18" s="291" customFormat="1" ht="27.95" customHeight="1" x14ac:dyDescent="0.35">
      <c r="C42" s="295"/>
      <c r="D42" s="296"/>
      <c r="E42" s="296"/>
      <c r="F42" s="296"/>
      <c r="G42" s="296"/>
      <c r="H42" s="296"/>
      <c r="I42" s="296"/>
      <c r="J42" s="296"/>
      <c r="K42" s="296"/>
      <c r="L42" s="296"/>
      <c r="M42" s="296"/>
      <c r="N42" s="296"/>
      <c r="O42" s="296"/>
      <c r="P42" s="296"/>
      <c r="Q42" s="296"/>
      <c r="R42" s="297"/>
    </row>
    <row r="43" spans="3:18" s="292" customFormat="1" ht="27.95" customHeight="1" x14ac:dyDescent="0.35">
      <c r="C43" s="542" t="s">
        <v>344</v>
      </c>
      <c r="D43" s="543"/>
      <c r="E43" s="543"/>
      <c r="F43" s="543"/>
      <c r="G43" s="543"/>
      <c r="H43" s="543"/>
      <c r="I43" s="543"/>
      <c r="J43" s="543"/>
      <c r="K43" s="543"/>
      <c r="L43" s="543"/>
      <c r="M43" s="543"/>
      <c r="N43" s="543"/>
      <c r="O43" s="543"/>
      <c r="P43" s="543"/>
      <c r="Q43" s="543"/>
      <c r="R43" s="544"/>
    </row>
    <row r="44" spans="3:18" s="291" customFormat="1" ht="27.95" customHeight="1" x14ac:dyDescent="0.35">
      <c r="C44" s="293"/>
      <c r="R44" s="294"/>
    </row>
    <row r="45" spans="3:18" s="291" customFormat="1" ht="27.95" customHeight="1" x14ac:dyDescent="0.35">
      <c r="C45" s="293"/>
      <c r="R45" s="294"/>
    </row>
    <row r="46" spans="3:18" s="291" customFormat="1" ht="27.95" customHeight="1" x14ac:dyDescent="0.35">
      <c r="C46" s="295"/>
      <c r="D46" s="296"/>
      <c r="E46" s="296"/>
      <c r="F46" s="296"/>
      <c r="G46" s="296"/>
      <c r="H46" s="296"/>
      <c r="I46" s="296"/>
      <c r="J46" s="296"/>
      <c r="K46" s="296"/>
      <c r="L46" s="296"/>
      <c r="M46" s="296"/>
      <c r="N46" s="296"/>
      <c r="O46" s="296"/>
      <c r="P46" s="296"/>
      <c r="Q46" s="296"/>
      <c r="R46" s="297"/>
    </row>
    <row r="47" spans="3:18" s="292" customFormat="1" ht="27.95" customHeight="1" x14ac:dyDescent="0.35">
      <c r="C47" s="542" t="s">
        <v>380</v>
      </c>
      <c r="D47" s="543"/>
      <c r="E47" s="543"/>
      <c r="F47" s="543"/>
      <c r="G47" s="543"/>
      <c r="H47" s="543"/>
      <c r="I47" s="543"/>
      <c r="J47" s="543"/>
      <c r="K47" s="543"/>
      <c r="L47" s="543"/>
      <c r="M47" s="543"/>
      <c r="N47" s="543"/>
      <c r="O47" s="543"/>
      <c r="P47" s="543"/>
      <c r="Q47" s="543"/>
      <c r="R47" s="544"/>
    </row>
    <row r="48" spans="3:18" s="291" customFormat="1" ht="27.95" customHeight="1" x14ac:dyDescent="0.35">
      <c r="C48" s="545"/>
      <c r="D48" s="546"/>
      <c r="E48" s="546"/>
      <c r="F48" s="546"/>
      <c r="G48" s="546"/>
      <c r="H48" s="546"/>
      <c r="I48" s="546"/>
      <c r="J48" s="546"/>
      <c r="K48" s="546"/>
      <c r="L48" s="546"/>
      <c r="M48" s="546"/>
      <c r="N48" s="546"/>
      <c r="O48" s="546"/>
      <c r="P48" s="546"/>
      <c r="Q48" s="546"/>
      <c r="R48" s="547"/>
    </row>
    <row r="49" spans="3:18" s="291" customFormat="1" ht="27.95" customHeight="1" x14ac:dyDescent="0.35">
      <c r="C49" s="545"/>
      <c r="D49" s="546"/>
      <c r="E49" s="546"/>
      <c r="F49" s="546"/>
      <c r="G49" s="546"/>
      <c r="H49" s="546"/>
      <c r="I49" s="546"/>
      <c r="J49" s="546"/>
      <c r="K49" s="546"/>
      <c r="L49" s="546"/>
      <c r="M49" s="546"/>
      <c r="N49" s="546"/>
      <c r="O49" s="546"/>
      <c r="P49" s="546"/>
      <c r="Q49" s="546"/>
      <c r="R49" s="547"/>
    </row>
    <row r="50" spans="3:18" s="291" customFormat="1" ht="27.95" customHeight="1" x14ac:dyDescent="0.35">
      <c r="C50" s="548"/>
      <c r="D50" s="549"/>
      <c r="E50" s="549"/>
      <c r="F50" s="549"/>
      <c r="G50" s="549"/>
      <c r="H50" s="549"/>
      <c r="I50" s="549"/>
      <c r="J50" s="549"/>
      <c r="K50" s="549"/>
      <c r="L50" s="549"/>
      <c r="M50" s="549"/>
      <c r="N50" s="549"/>
      <c r="O50" s="549"/>
      <c r="P50" s="549"/>
      <c r="Q50" s="549"/>
      <c r="R50" s="550"/>
    </row>
    <row r="51" spans="3:18" s="292" customFormat="1" ht="27.95" customHeight="1" x14ac:dyDescent="0.35">
      <c r="C51" s="551" t="s">
        <v>345</v>
      </c>
      <c r="D51" s="552"/>
      <c r="E51" s="552"/>
      <c r="F51" s="552"/>
      <c r="G51" s="552"/>
      <c r="H51" s="552"/>
      <c r="I51" s="552"/>
      <c r="J51" s="552"/>
      <c r="K51" s="552"/>
      <c r="L51" s="552"/>
      <c r="M51" s="552"/>
      <c r="N51" s="552"/>
      <c r="O51" s="552"/>
      <c r="P51" s="552"/>
      <c r="Q51" s="552"/>
      <c r="R51" s="553"/>
    </row>
    <row r="52" spans="3:18" s="291" customFormat="1" ht="27.95" customHeight="1" x14ac:dyDescent="0.35">
      <c r="C52" s="298"/>
      <c r="D52" s="299"/>
      <c r="G52" s="299"/>
      <c r="I52" s="299"/>
      <c r="J52" s="299"/>
      <c r="K52" s="299"/>
      <c r="L52" s="299"/>
      <c r="M52" s="299"/>
      <c r="N52" s="299"/>
      <c r="O52" s="300"/>
      <c r="P52" s="299"/>
      <c r="Q52" s="299"/>
      <c r="R52" s="301"/>
    </row>
    <row r="53" spans="3:18" s="291" customFormat="1" ht="27.95" customHeight="1" x14ac:dyDescent="0.35">
      <c r="C53" s="298"/>
      <c r="D53" s="299"/>
      <c r="G53" s="299"/>
      <c r="I53" s="299"/>
      <c r="J53" s="299"/>
      <c r="K53" s="299"/>
      <c r="L53" s="299"/>
      <c r="M53" s="299"/>
      <c r="N53" s="299"/>
      <c r="O53" s="300"/>
      <c r="P53" s="299"/>
      <c r="Q53" s="299"/>
      <c r="R53" s="301"/>
    </row>
    <row r="54" spans="3:18" ht="27.95" customHeight="1" thickBot="1" x14ac:dyDescent="0.35">
      <c r="C54" s="302"/>
      <c r="D54" s="303"/>
      <c r="E54" s="304"/>
      <c r="F54" s="304"/>
      <c r="G54" s="303"/>
      <c r="H54" s="304"/>
      <c r="I54" s="303"/>
      <c r="J54" s="303"/>
      <c r="K54" s="303"/>
      <c r="L54" s="303"/>
      <c r="M54" s="303"/>
      <c r="N54" s="303"/>
      <c r="O54" s="305"/>
      <c r="P54" s="303"/>
      <c r="Q54" s="303"/>
      <c r="R54" s="306"/>
    </row>
    <row r="55" spans="3:18" ht="13.5" customHeight="1" x14ac:dyDescent="0.3">
      <c r="C55" s="525"/>
      <c r="D55" s="525"/>
      <c r="E55" s="525"/>
      <c r="F55" s="525"/>
      <c r="G55" s="525"/>
      <c r="H55" s="525"/>
      <c r="I55" s="525"/>
      <c r="J55" s="307"/>
      <c r="K55" s="307"/>
      <c r="L55" s="307"/>
      <c r="M55" s="307"/>
      <c r="N55" s="307"/>
      <c r="O55" s="308"/>
      <c r="P55" s="307"/>
      <c r="Q55" s="307"/>
      <c r="R55" s="307"/>
    </row>
    <row r="56" spans="3:18" ht="13.5" customHeight="1" thickBot="1" x14ac:dyDescent="0.35">
      <c r="C56" s="309"/>
      <c r="D56" s="307"/>
      <c r="E56" s="261"/>
      <c r="F56" s="261"/>
      <c r="G56" s="307"/>
      <c r="H56" s="308"/>
      <c r="I56" s="307"/>
      <c r="J56" s="307"/>
      <c r="K56" s="307"/>
      <c r="L56" s="307"/>
      <c r="M56" s="307"/>
      <c r="N56" s="307"/>
      <c r="O56" s="307"/>
      <c r="P56" s="307"/>
      <c r="Q56" s="307"/>
      <c r="R56" s="307"/>
    </row>
    <row r="57" spans="3:18" s="291" customFormat="1" ht="24.75" customHeight="1" thickBot="1" x14ac:dyDescent="0.4">
      <c r="C57" s="526" t="s">
        <v>346</v>
      </c>
      <c r="D57" s="527"/>
      <c r="E57" s="527"/>
      <c r="F57" s="527"/>
      <c r="G57" s="527"/>
      <c r="H57" s="527"/>
      <c r="I57" s="527"/>
      <c r="J57" s="527"/>
      <c r="K57" s="528"/>
      <c r="L57" s="310"/>
      <c r="M57" s="310"/>
      <c r="N57" s="310"/>
      <c r="O57" s="310"/>
      <c r="P57" s="310"/>
      <c r="Q57" s="310"/>
      <c r="R57" s="310"/>
    </row>
    <row r="58" spans="3:18" s="291" customFormat="1" ht="24" customHeight="1" x14ac:dyDescent="0.35">
      <c r="C58" s="529" t="s">
        <v>347</v>
      </c>
      <c r="D58" s="530"/>
      <c r="E58" s="531"/>
      <c r="F58" s="532" t="s">
        <v>348</v>
      </c>
      <c r="G58" s="533"/>
      <c r="H58" s="533"/>
      <c r="I58" s="533"/>
      <c r="J58" s="533"/>
      <c r="K58" s="534"/>
      <c r="L58" s="310"/>
      <c r="M58" s="310"/>
      <c r="N58" s="310"/>
      <c r="O58" s="310"/>
      <c r="P58" s="535"/>
      <c r="Q58" s="535"/>
      <c r="R58" s="535"/>
    </row>
    <row r="59" spans="3:18" ht="18.75" x14ac:dyDescent="0.3">
      <c r="C59" s="536" t="s">
        <v>349</v>
      </c>
      <c r="D59" s="537"/>
      <c r="E59" s="538"/>
      <c r="F59" s="515"/>
      <c r="G59" s="516"/>
      <c r="H59" s="516"/>
      <c r="I59" s="516"/>
      <c r="J59" s="516"/>
      <c r="K59" s="517"/>
      <c r="L59" s="313"/>
      <c r="M59" s="313"/>
      <c r="N59" s="313"/>
      <c r="O59" s="313"/>
      <c r="P59" s="518"/>
      <c r="Q59" s="518"/>
      <c r="R59" s="518"/>
    </row>
    <row r="60" spans="3:18" ht="18.75" x14ac:dyDescent="0.3">
      <c r="C60" s="512"/>
      <c r="D60" s="513"/>
      <c r="E60" s="514"/>
      <c r="F60" s="515"/>
      <c r="G60" s="516"/>
      <c r="H60" s="516"/>
      <c r="I60" s="516"/>
      <c r="J60" s="516"/>
      <c r="K60" s="517"/>
      <c r="L60" s="313"/>
      <c r="M60" s="313"/>
      <c r="N60" s="313"/>
      <c r="O60" s="313"/>
      <c r="P60" s="518"/>
      <c r="Q60" s="518"/>
      <c r="R60" s="518"/>
    </row>
    <row r="61" spans="3:18" ht="19.5" thickBot="1" x14ac:dyDescent="0.35">
      <c r="C61" s="519"/>
      <c r="D61" s="520"/>
      <c r="E61" s="521"/>
      <c r="F61" s="522"/>
      <c r="G61" s="523"/>
      <c r="H61" s="523"/>
      <c r="I61" s="523"/>
      <c r="J61" s="523"/>
      <c r="K61" s="524"/>
      <c r="L61" s="313"/>
      <c r="M61" s="313"/>
      <c r="N61" s="313"/>
      <c r="O61" s="313"/>
      <c r="P61" s="518"/>
      <c r="Q61" s="518"/>
      <c r="R61" s="518"/>
    </row>
    <row r="62" spans="3:18" ht="18.75" x14ac:dyDescent="0.3">
      <c r="C62" s="261"/>
      <c r="D62" s="261"/>
      <c r="E62" s="261"/>
      <c r="F62" s="261"/>
      <c r="G62" s="261"/>
      <c r="H62" s="261"/>
      <c r="I62" s="261"/>
      <c r="J62" s="261"/>
      <c r="K62" s="261"/>
      <c r="L62" s="261"/>
      <c r="M62" s="261"/>
      <c r="N62" s="261"/>
      <c r="O62" s="261"/>
      <c r="P62" s="261"/>
      <c r="Q62" s="261"/>
      <c r="R62" s="261"/>
    </row>
    <row r="63" spans="3:18" ht="18.75" x14ac:dyDescent="0.3">
      <c r="C63" s="511"/>
      <c r="D63" s="511"/>
      <c r="E63" s="511"/>
      <c r="F63" s="511"/>
      <c r="G63" s="511"/>
      <c r="H63" s="511"/>
      <c r="I63" s="511"/>
      <c r="J63" s="511"/>
      <c r="K63" s="511"/>
      <c r="L63" s="261"/>
      <c r="M63" s="261"/>
      <c r="N63" s="261"/>
      <c r="O63" s="261"/>
      <c r="P63" s="261"/>
      <c r="Q63" s="261"/>
      <c r="R63" s="261"/>
    </row>
    <row r="64" spans="3:18" x14ac:dyDescent="0.2">
      <c r="C64" s="315"/>
    </row>
    <row r="65" spans="3:3" ht="12.75" customHeight="1" x14ac:dyDescent="0.2"/>
    <row r="66" spans="3:3" x14ac:dyDescent="0.2">
      <c r="C66" s="315"/>
    </row>
  </sheetData>
  <mergeCells count="112">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 ref="C11:R11"/>
    <mergeCell ref="C12:R12"/>
    <mergeCell ref="C13:R13"/>
    <mergeCell ref="C14:R14"/>
    <mergeCell ref="C15:R15"/>
    <mergeCell ref="C16:D16"/>
    <mergeCell ref="F16:G16"/>
    <mergeCell ref="H16:J16"/>
    <mergeCell ref="K16:N16"/>
    <mergeCell ref="O16:R16"/>
    <mergeCell ref="C17:D18"/>
    <mergeCell ref="E17:E18"/>
    <mergeCell ref="F17:G17"/>
    <mergeCell ref="H17:J17"/>
    <mergeCell ref="K17:N17"/>
    <mergeCell ref="O17:R17"/>
    <mergeCell ref="F18:G18"/>
    <mergeCell ref="H18:J18"/>
    <mergeCell ref="K18:N18"/>
    <mergeCell ref="O18:R18"/>
    <mergeCell ref="C19:D20"/>
    <mergeCell ref="E19:E20"/>
    <mergeCell ref="F19:G19"/>
    <mergeCell ref="H19:J19"/>
    <mergeCell ref="K19:N19"/>
    <mergeCell ref="O19:R19"/>
    <mergeCell ref="F20:G20"/>
    <mergeCell ref="H20:J20"/>
    <mergeCell ref="K20:N20"/>
    <mergeCell ref="O20:R20"/>
    <mergeCell ref="C21:D21"/>
    <mergeCell ref="F21:G21"/>
    <mergeCell ref="H21:J21"/>
    <mergeCell ref="K21:N21"/>
    <mergeCell ref="O21:R21"/>
    <mergeCell ref="C22:D22"/>
    <mergeCell ref="F22:G22"/>
    <mergeCell ref="H22:J22"/>
    <mergeCell ref="K22:N22"/>
    <mergeCell ref="O22:R22"/>
    <mergeCell ref="C25:R25"/>
    <mergeCell ref="C26:R26"/>
    <mergeCell ref="J27:L27"/>
    <mergeCell ref="M27:O27"/>
    <mergeCell ref="P27:R27"/>
    <mergeCell ref="J28:L28"/>
    <mergeCell ref="M28:O28"/>
    <mergeCell ref="P28:R28"/>
    <mergeCell ref="C23:D23"/>
    <mergeCell ref="F23:G23"/>
    <mergeCell ref="H23:J23"/>
    <mergeCell ref="K23:N23"/>
    <mergeCell ref="O23:R23"/>
    <mergeCell ref="C24:D24"/>
    <mergeCell ref="F24:G24"/>
    <mergeCell ref="H24:J24"/>
    <mergeCell ref="K24:N24"/>
    <mergeCell ref="O24:R24"/>
    <mergeCell ref="J31:L31"/>
    <mergeCell ref="M31:O31"/>
    <mergeCell ref="P31:R31"/>
    <mergeCell ref="J32:L32"/>
    <mergeCell ref="M32:O32"/>
    <mergeCell ref="P32:R32"/>
    <mergeCell ref="J29:L29"/>
    <mergeCell ref="M29:O29"/>
    <mergeCell ref="P29:R29"/>
    <mergeCell ref="J30:L30"/>
    <mergeCell ref="M30:O30"/>
    <mergeCell ref="P30:R30"/>
    <mergeCell ref="C38:R38"/>
    <mergeCell ref="C39:R39"/>
    <mergeCell ref="C43:R43"/>
    <mergeCell ref="C47:R47"/>
    <mergeCell ref="C48:R50"/>
    <mergeCell ref="C51:R51"/>
    <mergeCell ref="J33:L33"/>
    <mergeCell ref="M33:O33"/>
    <mergeCell ref="P33:R33"/>
    <mergeCell ref="C35:R35"/>
    <mergeCell ref="C36:R36"/>
    <mergeCell ref="C37:R37"/>
    <mergeCell ref="C63:K63"/>
    <mergeCell ref="C60:E60"/>
    <mergeCell ref="F60:K60"/>
    <mergeCell ref="P60:R60"/>
    <mergeCell ref="C61:E61"/>
    <mergeCell ref="F61:K61"/>
    <mergeCell ref="P61:R61"/>
    <mergeCell ref="C55:I55"/>
    <mergeCell ref="C57:K57"/>
    <mergeCell ref="C58:E58"/>
    <mergeCell ref="F58:K58"/>
    <mergeCell ref="P58:R58"/>
    <mergeCell ref="C59:E59"/>
    <mergeCell ref="F59:K59"/>
    <mergeCell ref="P59:R59"/>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60" zoomScaleNormal="60" zoomScalePageLayoutView="60" workbookViewId="0">
      <selection activeCell="E17" sqref="E17"/>
    </sheetView>
  </sheetViews>
  <sheetFormatPr baseColWidth="10" defaultColWidth="11.42578125" defaultRowHeight="15" x14ac:dyDescent="0.25"/>
  <cols>
    <col min="1" max="1" width="3.140625" customWidth="1"/>
    <col min="2" max="2" width="35.5703125" style="41" customWidth="1"/>
    <col min="3" max="3" width="12.85546875" style="41" customWidth="1"/>
    <col min="4" max="4" width="36.42578125" style="41" customWidth="1"/>
    <col min="5" max="8" width="44.42578125" style="41" customWidth="1"/>
    <col min="9" max="9" width="49" style="41" customWidth="1"/>
    <col min="10" max="10" width="3.140625" customWidth="1"/>
  </cols>
  <sheetData>
    <row r="1" spans="1:13" s="77" customFormat="1" ht="12.75" x14ac:dyDescent="0.2">
      <c r="B1" s="78"/>
      <c r="H1" s="79"/>
      <c r="I1" s="79"/>
    </row>
    <row r="2" spans="1:13" s="80" customFormat="1" ht="62.25" customHeight="1" x14ac:dyDescent="0.2">
      <c r="A2" s="77"/>
      <c r="B2" s="361"/>
      <c r="C2" s="362" t="s">
        <v>51</v>
      </c>
      <c r="D2" s="362"/>
      <c r="E2" s="362"/>
      <c r="F2" s="362"/>
      <c r="G2" s="362"/>
      <c r="H2" s="362"/>
      <c r="I2" s="362"/>
      <c r="J2" s="77"/>
      <c r="K2" s="77"/>
      <c r="L2" s="77"/>
      <c r="M2" s="77"/>
    </row>
    <row r="3" spans="1:13" s="80" customFormat="1" ht="24" customHeight="1" x14ac:dyDescent="0.2">
      <c r="A3" s="77"/>
      <c r="B3" s="361"/>
      <c r="C3" s="363" t="s">
        <v>52</v>
      </c>
      <c r="D3" s="363"/>
      <c r="E3" s="363"/>
      <c r="F3" s="363"/>
      <c r="G3" s="363" t="s">
        <v>53</v>
      </c>
      <c r="H3" s="363"/>
      <c r="I3" s="363"/>
      <c r="J3" s="77"/>
      <c r="K3" s="77"/>
      <c r="L3" s="77"/>
      <c r="M3" s="77"/>
    </row>
    <row r="4" spans="1:13" s="80" customFormat="1" ht="24" customHeight="1" x14ac:dyDescent="0.2">
      <c r="A4" s="77"/>
      <c r="B4" s="361"/>
      <c r="C4" s="364" t="s">
        <v>54</v>
      </c>
      <c r="D4" s="364"/>
      <c r="E4" s="364"/>
      <c r="F4" s="364"/>
      <c r="G4" s="364"/>
      <c r="H4" s="364"/>
      <c r="I4" s="364"/>
      <c r="J4" s="77"/>
      <c r="K4" s="77"/>
      <c r="L4" s="77"/>
      <c r="M4" s="77"/>
    </row>
    <row r="5" spans="1:13" s="80" customFormat="1" ht="18.75" customHeight="1" x14ac:dyDescent="0.25">
      <c r="A5" s="77"/>
      <c r="B5" s="360"/>
      <c r="C5" s="360"/>
      <c r="D5" s="360"/>
      <c r="E5" s="360"/>
      <c r="F5" s="360"/>
      <c r="G5" s="360"/>
      <c r="H5" s="360"/>
      <c r="I5" s="360"/>
      <c r="J5" s="77"/>
      <c r="K5" s="77"/>
      <c r="L5" s="77"/>
      <c r="M5" s="77"/>
    </row>
    <row r="6" spans="1:13" ht="20.25" x14ac:dyDescent="0.25">
      <c r="B6" s="365" t="s">
        <v>144</v>
      </c>
      <c r="C6" s="366"/>
      <c r="D6" s="366"/>
      <c r="E6" s="366"/>
      <c r="F6" s="366"/>
      <c r="G6" s="366"/>
      <c r="H6" s="366"/>
      <c r="I6" s="367"/>
    </row>
    <row r="7" spans="1:13" s="41" customFormat="1" ht="27.75" customHeight="1" x14ac:dyDescent="0.25">
      <c r="B7" s="65" t="s">
        <v>56</v>
      </c>
      <c r="C7" s="412" t="e">
        <f>+'1. RIESGOS SIGNIFICATIVOS'!D12:P12</f>
        <v>#VALUE!</v>
      </c>
      <c r="D7" s="413"/>
      <c r="E7" s="413"/>
      <c r="F7" s="413"/>
      <c r="G7" s="413"/>
      <c r="H7" s="413"/>
      <c r="I7" s="414"/>
    </row>
    <row r="8" spans="1:13" s="41" customFormat="1" ht="49.5" customHeight="1" x14ac:dyDescent="0.25">
      <c r="B8" s="65" t="s">
        <v>58</v>
      </c>
      <c r="C8" s="412" t="e">
        <f>+'1. RIESGOS SIGNIFICATIVOS'!D13:P13</f>
        <v>#VALUE!</v>
      </c>
      <c r="D8" s="413"/>
      <c r="E8" s="413"/>
      <c r="F8" s="413"/>
      <c r="G8" s="413"/>
      <c r="H8" s="413"/>
      <c r="I8" s="414"/>
    </row>
    <row r="9" spans="1:13" s="41" customFormat="1" ht="28.5" customHeight="1" x14ac:dyDescent="0.25">
      <c r="B9" s="142" t="s">
        <v>87</v>
      </c>
      <c r="C9" s="443" t="e">
        <f>+'1. RIESGOS SIGNIFICATIVOS'!D23:L23</f>
        <v>#VALUE!</v>
      </c>
      <c r="D9" s="386"/>
      <c r="E9" s="386"/>
      <c r="F9" s="386"/>
      <c r="G9" s="387"/>
      <c r="H9" s="138" t="s">
        <v>145</v>
      </c>
      <c r="I9" s="131">
        <f>+'1. RIESGOS SIGNIFICATIVOS'!P23</f>
        <v>41231</v>
      </c>
    </row>
    <row r="10" spans="1:13" ht="47.25" customHeight="1" x14ac:dyDescent="0.25">
      <c r="B10" s="374" t="str">
        <f>+'1. RIESGOS SIGNIFICATIVOS'!B14:J14</f>
        <v>DEL MAPA DE RIESGOS</v>
      </c>
      <c r="C10" s="375"/>
      <c r="D10" s="390"/>
      <c r="E10" s="374" t="s">
        <v>146</v>
      </c>
      <c r="F10" s="375"/>
      <c r="G10" s="375"/>
      <c r="H10" s="375"/>
      <c r="I10" s="390"/>
    </row>
    <row r="11" spans="1:13" ht="78" customHeight="1" x14ac:dyDescent="0.25">
      <c r="B11" s="69" t="s">
        <v>133</v>
      </c>
      <c r="C11" s="70" t="s">
        <v>111</v>
      </c>
      <c r="D11" s="71" t="s">
        <v>134</v>
      </c>
      <c r="E11" s="87" t="s">
        <v>147</v>
      </c>
      <c r="F11" s="143" t="s">
        <v>148</v>
      </c>
      <c r="G11" s="87" t="s">
        <v>149</v>
      </c>
      <c r="H11" s="143" t="s">
        <v>150</v>
      </c>
      <c r="I11" s="143" t="s">
        <v>151</v>
      </c>
    </row>
    <row r="12" spans="1:13" ht="102" customHeight="1" x14ac:dyDescent="0.25">
      <c r="B12" s="66" t="str">
        <f>+'1. RIESGOS SIGNIFICATIVOS'!C17</f>
        <v>INADECUADO SEGUIMIENTO PROCESAL DE LOS EXPEDIENTES JUDICIALES.</v>
      </c>
      <c r="C12" s="67" t="str">
        <f>+'1. RIESGOS SIGNIFICATIVOS'!F17</f>
        <v>Corrupción</v>
      </c>
      <c r="D12" s="68" t="str">
        <f>+'1. RIESGOS SIGNIFICATIVOS'!J17</f>
        <v>El profesional especializado de la OAJ revisará trimestralmente el cumplimiento  de las actuaciones y términos  procesales, a través de un informe de control y seguimiento, donde  se dará cuenta del monitoreo semanal a cada uno de los procesos judicales en los que intervenga la UAERMV.  En caso de encontrar incumplimiento en las actuaciones o términos procesales por parte de los apoderados, se informará al/la Jede de la OAJ por medio de correo electrónico, para que requiera al abogado  y adelante las actuaciones a que haya lugar. Como evidencia se tiene el informe trimestral, el cual estará acompañado de una base de datos con los movimientos semanales de cada proceso y el agendamiento de las actuaciones procesales en un calendario virtual compartido por la oficina.</v>
      </c>
      <c r="E12" s="57"/>
      <c r="F12" s="53"/>
      <c r="G12" s="46"/>
      <c r="H12" s="45"/>
      <c r="I12" s="54"/>
    </row>
    <row r="13" spans="1:13" ht="102" customHeight="1" x14ac:dyDescent="0.25">
      <c r="B13" s="51"/>
      <c r="C13" s="52"/>
      <c r="D13" s="63"/>
      <c r="E13" s="58"/>
      <c r="F13" s="61"/>
      <c r="G13" s="48"/>
      <c r="H13" s="47"/>
      <c r="I13" s="55"/>
    </row>
    <row r="14" spans="1:13" ht="102" customHeight="1" x14ac:dyDescent="0.25">
      <c r="B14" s="51"/>
      <c r="C14" s="52"/>
      <c r="D14" s="63"/>
      <c r="E14" s="58"/>
      <c r="F14" s="56"/>
      <c r="G14" s="48"/>
      <c r="H14" s="47"/>
      <c r="I14" s="55"/>
    </row>
    <row r="15" spans="1:13" ht="102" customHeight="1" x14ac:dyDescent="0.25">
      <c r="B15" s="51"/>
      <c r="C15" s="52"/>
      <c r="D15" s="60"/>
      <c r="E15" s="58"/>
      <c r="F15" s="56"/>
      <c r="G15" s="48"/>
      <c r="H15" s="47"/>
      <c r="I15" s="55"/>
    </row>
    <row r="16" spans="1:13" ht="102" customHeight="1" x14ac:dyDescent="0.25">
      <c r="B16" s="51"/>
      <c r="C16" s="52"/>
      <c r="D16" s="60"/>
      <c r="E16" s="58"/>
      <c r="F16" s="53"/>
      <c r="G16" s="48"/>
      <c r="H16" s="47"/>
      <c r="I16" s="55"/>
    </row>
    <row r="17" spans="2:9" ht="102" customHeight="1" x14ac:dyDescent="0.25">
      <c r="B17" s="51"/>
      <c r="C17" s="52"/>
      <c r="D17" s="60"/>
      <c r="E17" s="58"/>
      <c r="F17" s="56"/>
      <c r="G17" s="58"/>
      <c r="H17" s="56"/>
      <c r="I17" s="55"/>
    </row>
    <row r="18" spans="2:9" ht="102" customHeight="1" x14ac:dyDescent="0.25">
      <c r="B18" s="51"/>
      <c r="C18" s="52"/>
      <c r="D18" s="62"/>
      <c r="E18" s="58"/>
      <c r="F18" s="59"/>
      <c r="G18" s="48"/>
      <c r="H18" s="47"/>
      <c r="I18" s="55"/>
    </row>
    <row r="19" spans="2:9" s="41" customFormat="1" ht="126.75" customHeight="1" x14ac:dyDescent="0.25">
      <c r="B19" s="139" t="s">
        <v>86</v>
      </c>
      <c r="C19" s="443"/>
      <c r="D19" s="386"/>
      <c r="E19" s="386"/>
      <c r="F19" s="386"/>
      <c r="G19" s="386"/>
      <c r="H19" s="386"/>
      <c r="I19" s="387"/>
    </row>
    <row r="21" spans="2:9" s="44" customFormat="1" ht="37.5" customHeight="1" x14ac:dyDescent="0.25">
      <c r="B21" s="140" t="s">
        <v>87</v>
      </c>
      <c r="C21" s="443"/>
      <c r="D21" s="386"/>
      <c r="E21" s="386"/>
      <c r="F21" s="386"/>
      <c r="G21" s="387"/>
      <c r="H21" s="138" t="s">
        <v>145</v>
      </c>
      <c r="I21" s="131"/>
    </row>
    <row r="22" spans="2:9" s="44" customFormat="1" ht="37.5" customHeight="1" x14ac:dyDescent="0.25">
      <c r="B22" s="139" t="s">
        <v>88</v>
      </c>
      <c r="C22" s="397" t="s">
        <v>152</v>
      </c>
      <c r="D22" s="397"/>
      <c r="E22" s="381"/>
      <c r="F22" s="381"/>
      <c r="G22" s="138" t="s">
        <v>129</v>
      </c>
      <c r="H22" s="381"/>
      <c r="I22" s="381"/>
    </row>
  </sheetData>
  <mergeCells count="17">
    <mergeCell ref="C21:G21"/>
    <mergeCell ref="C22:D22"/>
    <mergeCell ref="E22:F22"/>
    <mergeCell ref="H22:I22"/>
    <mergeCell ref="C2:I2"/>
    <mergeCell ref="C3:F3"/>
    <mergeCell ref="C4:I4"/>
    <mergeCell ref="B2:B4"/>
    <mergeCell ref="C19:I19"/>
    <mergeCell ref="G3:I3"/>
    <mergeCell ref="B5:I5"/>
    <mergeCell ref="C7:I7"/>
    <mergeCell ref="C8:I8"/>
    <mergeCell ref="C9:G9"/>
    <mergeCell ref="B6:I6"/>
    <mergeCell ref="B10:D10"/>
    <mergeCell ref="E10:I10"/>
  </mergeCells>
  <dataValidations count="1">
    <dataValidation type="list" allowBlank="1" showInputMessage="1" showErrorMessage="1" sqref="G12:G18 E12:E18">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1F1BB601-1464-4DE8-8EE0-D57E211F2FEA}">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7a094bdd-a36f-422c-aad8-60d4e7e2607b"/>
    <ds:schemaRef ds:uri="http://purl.org/dc/dcmitype/"/>
    <ds:schemaRef ds:uri="http://schemas.microsoft.com/office/2006/metadata/properties"/>
    <ds:schemaRef ds:uri="http://purl.org/dc/terms/"/>
    <ds:schemaRef ds:uri="1d5d787f-d619-4ed2-ae72-20f7b97ca2d2"/>
    <ds:schemaRef ds:uri="http://www.w3.org/XML/1998/namespace"/>
  </ds:schemaRefs>
</ds:datastoreItem>
</file>

<file path=customXml/itemProps3.xml><?xml version="1.0" encoding="utf-8"?>
<ds:datastoreItem xmlns:ds="http://schemas.openxmlformats.org/officeDocument/2006/customXml" ds:itemID="{87F143BC-EBC1-42DC-A099-7824B3772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RIESGOS Y CONTROLES</vt:lpstr>
      <vt:lpstr>1. RIESGOS SIGNIFICATIVOS</vt:lpstr>
      <vt:lpstr>Hoja2</vt:lpstr>
      <vt:lpstr>2. DISEÑO CONTROL</vt:lpstr>
      <vt:lpstr>3. EJECUCIÓN CONTROL</vt:lpstr>
      <vt:lpstr>4.SOLIDEZ CONTROL</vt:lpstr>
      <vt:lpstr>5. Mapa de Riesgos </vt:lpstr>
      <vt:lpstr>Hoja3</vt:lpstr>
      <vt:lpstr>4- SOLIDEZ CONTROL</vt:lpstr>
      <vt:lpstr>Hoja1</vt:lpstr>
      <vt:lpstr>'1. RIESGOS SIGNIFICATIVOS'!Área_de_impresión</vt:lpstr>
      <vt:lpstr>'2. DISEÑO CONTROL'!Área_de_impresión</vt:lpstr>
      <vt:lpstr>'3. EJECUCIÓN CONTROL'!Área_de_impresión</vt:lpstr>
      <vt:lpstr>'4- SOLIDEZ CONTROL'!Área_de_impresión</vt:lpstr>
      <vt:lpstr>'4.SOLIDEZ CONTROL'!Área_de_impresión</vt:lpstr>
      <vt:lpstr>Hoja1!Área_de_impresión</vt:lpstr>
      <vt:lpstr>'RIESGOS Y CONTROLES'!Área_de_impresión</vt:lpstr>
      <vt:lpstr>Hoja1!Títulos_a_imprimir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German Hernando Agudelo Cely</cp:lastModifiedBy>
  <cp:revision/>
  <dcterms:created xsi:type="dcterms:W3CDTF">2017-05-23T23:17:53Z</dcterms:created>
  <dcterms:modified xsi:type="dcterms:W3CDTF">2022-01-13T00:49:25Z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