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 - uaermv\equipo 119\INFORME EJECUTIVO\CUENTA ANUAL 2019\4. FORMULARIOS\CBN-1009 ok\"/>
    </mc:Choice>
  </mc:AlternateContent>
  <xr:revisionPtr revIDLastSave="11" documentId="13_ncr:1_{45AFD5B7-646A-44F3-96BA-2310E1AB626E}" xr6:coauthVersionLast="45" xr6:coauthVersionMax="45" xr10:uidLastSave="{BBFEC85F-F7FB-41C6-BE36-D5E33C9E4FC1}"/>
  <bookViews>
    <workbookView xWindow="-120" yWindow="-120" windowWidth="29040" windowHeight="15840" xr2:uid="{00B4A02B-9012-45AC-BB64-127B91B788E6}"/>
  </bookViews>
  <sheets>
    <sheet name="BG1 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#N/A</definedName>
    <definedName name="ACREEDORES" localSheetId="0">#N/A</definedName>
    <definedName name="ACREEDORES">#N/A</definedName>
    <definedName name="ACTIVO" localSheetId="0">#N/A</definedName>
    <definedName name="ACTIVO">#N/A</definedName>
    <definedName name="ACTIVOS_ADQUIRIDOS_DE_INSTITUCIONES_INSCRITAS" localSheetId="0">#N/A</definedName>
    <definedName name="ACTIVOS_ADQUIRIDOS_DE_INSTITUCIONES_INSCRITAS">#N/A</definedName>
    <definedName name="AGOTAMIENTO" localSheetId="0">#N/A</definedName>
    <definedName name="AGOTAMIENTO">#N/A</definedName>
    <definedName name="AGOTAMIENTO_ACUMULADO_DE_RECURSOS_NO_RENOVABLES__CR___1684_AGOTAMIENTO_ACUMULADO" localSheetId="0">#N/A</definedName>
    <definedName name="AGOTAMIENTO_ACUMULADO_DE_RECURSOS_NO_RENOVABLES__CR___1684_AGOTAMIENTO_ACUMULADO">#N/A</definedName>
    <definedName name="AJUSTE_DE_EJERCICIOS_ANTERIORES" localSheetId="0">#N/A</definedName>
    <definedName name="AJUSTE_DE_EJERCICIOS_ANTERIORES">#N/A</definedName>
    <definedName name="AJUSTES_POR_INFLACION" localSheetId="0">#N/A</definedName>
    <definedName name="AJUSTES_POR_INFLACION">#N/A</definedName>
    <definedName name="AMORTIZACION_ACUMULADA_DE_BIENES_ENTREGADOS_A_TERCEROS_CR" localSheetId="0">#N/A</definedName>
    <definedName name="AMORTIZACION_ACUMULADA_DE_BIENES_ENTREGADOS_A_TERCEROS_CR">#N/A</definedName>
    <definedName name="AMORTIZACION_ACUMULADA_DE_INTANGIBLES__CR" localSheetId="0">#N/A</definedName>
    <definedName name="AMORTIZACION_ACUMULADA_DE_INTANGIBLES__CR">#N/A</definedName>
    <definedName name="AMORTIZACION_ACUMULADA_DE_INVERSIONES_DE_RECURSOS_NO_RENOVABLES__CR" localSheetId="0">#N/A</definedName>
    <definedName name="AMORTIZACION_ACUMULADA_DE_INVERSIONES_DE_RECURSOS_NO_RENOVABLES__CR">#N/A</definedName>
    <definedName name="AMORTIZACION_ACUMULADA_DE_RECURSOS_RENOVABLES__CR" localSheetId="0">#N/A</definedName>
    <definedName name="AMORTIZACION_ACUMULADA_DE_RECURSOS_RENOVABLES__CR">#N/A</definedName>
    <definedName name="APORTES_POR_COBRAR_A_ENTIDADES_AFILIADAS" localSheetId="0">#N/A</definedName>
    <definedName name="APORTES_POR_COBRAR_A_ENTIDADES_AFILIADAS">#N/A</definedName>
    <definedName name="APORTES_POR_PAGAR_A_AFILIADOS" localSheetId="0">#N/A</definedName>
    <definedName name="APORTES_POR_PAGAR_A_AFILIADOS">#N/A</definedName>
    <definedName name="_xlnm.Print_Area" localSheetId="0">'BG1 '!$A$1:$L$104</definedName>
    <definedName name="AVANCES_Y_ANTICIPOS_ENTREGADOS" localSheetId="0">#N/A</definedName>
    <definedName name="AVANCES_Y_ANTICIPOS_ENTREGADOS">#N/A</definedName>
    <definedName name="AVANCES_Y_ANTICIPOS_RECIBIDOS" localSheetId="0">#N/A</definedName>
    <definedName name="AVANCES_Y_ANTICIPOS_RECIBIDOS">#N/A</definedName>
    <definedName name="BANCOS_Y_CORPORACIONES" localSheetId="0">#N/A</definedName>
    <definedName name="BANCOS_Y_CORPORACIONES">#N/A</definedName>
    <definedName name="BIENES_COMERCIALIZADOS" localSheetId="0">#N/A</definedName>
    <definedName name="BIENES_COMERCIALIZADOS">#N/A</definedName>
    <definedName name="BIENES_DE_ARTE_Y_CULTURA" localSheetId="0">#N/A</definedName>
    <definedName name="BIENES_DE_ARTE_Y_CULTURA">#N/A</definedName>
    <definedName name="BIENES_DE_BENEFICIO_Y_USO_PUBLICO_EN_CONSTRUCCION" localSheetId="0">#N/A</definedName>
    <definedName name="BIENES_DE_BENEFICIO_Y_USO_PUBLICO_EN_CONSTRUCCION">#N/A</definedName>
    <definedName name="BIENES_DE_USO_PUBLICO" localSheetId="0">#N/A</definedName>
    <definedName name="BIENES_DE_USO_PUBLICO">#N/A</definedName>
    <definedName name="BIENES_ENTREGADOS_A_TERCEROS" localSheetId="0">#N/A</definedName>
    <definedName name="BIENES_ENTREGADOS_A_TERCEROS">#N/A</definedName>
    <definedName name="BIENES_ENTREGADOS_EN_CUSTODIA" localSheetId="0">#N/A</definedName>
    <definedName name="BIENES_ENTREGADOS_EN_CUSTODIA">#N/A</definedName>
    <definedName name="BIENES_HISTORICOS_Y_CULTURALES" localSheetId="0">#N/A</definedName>
    <definedName name="BIENES_HISTORICOS_Y_CULTURALES">#N/A</definedName>
    <definedName name="BIENES_MUEBLES_EN_BODEGA" localSheetId="0">#N/A</definedName>
    <definedName name="BIENES_MUEBLES_EN_BODEGA">#N/A</definedName>
    <definedName name="BIENES_PRODUCIDOS" localSheetId="0">#N/A</definedName>
    <definedName name="BIENES_PRODUCIDOS">#N/A</definedName>
    <definedName name="BIENES_RECIBIDOS_EN_ARRENDAMIENTO_FINANCIERO" localSheetId="0">#N/A</definedName>
    <definedName name="BIENES_RECIBIDOS_EN_ARRENDAMIENTO_FINANCIERO">#N/A</definedName>
    <definedName name="BIENES_RECIBIDOS_EN_CUSTODIA" localSheetId="0">#N/A</definedName>
    <definedName name="BIENES_RECIBIDOS_EN_CUSTODIA">#N/A</definedName>
    <definedName name="BIENES_RECIBIDOS_EN_DACION_DE_PAGO" localSheetId="0">#N/A</definedName>
    <definedName name="BIENES_RECIBIDOS_EN_DACION_DE_PAGO">#N/A</definedName>
    <definedName name="BONOS" localSheetId="0">#N/A</definedName>
    <definedName name="BONOS">#N/A</definedName>
    <definedName name="BONOS_Y_TITULOS_PENSIONALES" localSheetId="0">#N/A</definedName>
    <definedName name="BONOS_Y_TITULOS_PENSIONALES">#N/A</definedName>
    <definedName name="CAJA" localSheetId="0">#N/A</definedName>
    <definedName name="CAJA">#N/A</definedName>
    <definedName name="CAPITAL_AUTORIZADO_Y_PAGADO" localSheetId="0">#N/A</definedName>
    <definedName name="CAPITAL_AUTORIZADO_Y_PAGADO">#N/A</definedName>
    <definedName name="CAPITAL_FISCAL" localSheetId="0">#N/A</definedName>
    <definedName name="CAPITAL_FISCAL">#N/A</definedName>
    <definedName name="CAPITAL_GARANTIA_EMITIDO" localSheetId="0">#N/A</definedName>
    <definedName name="CAPITAL_GARANTIA_EMITIDO">#N/A</definedName>
    <definedName name="CAPITAL_GARANTIA_OTORGADO" localSheetId="0">#N/A</definedName>
    <definedName name="CAPITAL_GARANTIA_OTORGADO">#N/A</definedName>
    <definedName name="CARGOS_DIFERIDOS" localSheetId="0">#N/A</definedName>
    <definedName name="CARGOS_DIFERIDOS">#N/A</definedName>
    <definedName name="CIERRE_DE_INGRESOS__GASTOS_Y_COSTOS" localSheetId="0">#N/A</definedName>
    <definedName name="CIERRE_DE_INGRESOS__GASTOS_Y_COSTOS">#N/A</definedName>
    <definedName name="CONSTRUCCIONES_EN_CURSO" localSheetId="0">#N/A</definedName>
    <definedName name="CONSTRUCCIONES_EN_CURSO">#N/A</definedName>
    <definedName name="CONTRATISTAS" localSheetId="0">#N/A</definedName>
    <definedName name="CONTRATISTAS">#N/A</definedName>
    <definedName name="CONTRATOS_DE_ARRENDAMIENTO_FINANCIERO" localSheetId="0">#N/A</definedName>
    <definedName name="CONTRATOS_DE_ARRENDAMIENTO_FINANCIERO">#N/A</definedName>
    <definedName name="CORRECCION_MONETARIA" localSheetId="0">#N/A</definedName>
    <definedName name="CORRECCION_MONETARIA">#N/A</definedName>
    <definedName name="COSTOS_DE_SERVICIOS" localSheetId="0">#N/A</definedName>
    <definedName name="COSTOS_DE_SERVICIOS">#N/A</definedName>
    <definedName name="CREDITOS_DIFERIDOS" localSheetId="0">#N/A</definedName>
    <definedName name="CREDITOS_DIFERIDOS">#N/A</definedName>
    <definedName name="CREDITOS_JUDICIALES" localSheetId="0">#N/A</definedName>
    <definedName name="CREDITOS_JUDICIALES">#N/A</definedName>
    <definedName name="CUENTAS_DE_ORDEN_ACREEDORAS_FIDUCIARIAS" localSheetId="0">#N/A</definedName>
    <definedName name="CUENTAS_DE_ORDEN_ACREEDORAS_FIDUCIARIAS">#N/A</definedName>
    <definedName name="CUENTAS_DE_ORDEN_DEUDORAS_FIDUCIARIAS" localSheetId="0">#N/A</definedName>
    <definedName name="CUENTAS_DE_ORDEN_DEUDORAS_FIDUCIARIAS">#N/A</definedName>
    <definedName name="CUENTAS_POR_COBRAR" localSheetId="0">#N/A</definedName>
    <definedName name="CUENTAS_POR_COBRAR">#N/A</definedName>
    <definedName name="DE_RENTA_FIJA" localSheetId="0">#N/A</definedName>
    <definedName name="DE_RENTA_FIJA">#N/A</definedName>
    <definedName name="DE_RENTA_VARIABLE" localSheetId="0">#N/A</definedName>
    <definedName name="DE_RENTA_VARIABLE">#N/A</definedName>
    <definedName name="DEPOSITOS_ENTREGADOS" localSheetId="0">#N/A</definedName>
    <definedName name="DEPOSITOS_ENTREGADOS">#N/A</definedName>
    <definedName name="DEPOSITOS_RECIBIDOS_DE_TERCEROS" localSheetId="0">#N/A</definedName>
    <definedName name="DEPOSITOS_RECIBIDOS_DE_TERCEROS">#N/A</definedName>
    <definedName name="DEPRECIACION" localSheetId="0">#N/A</definedName>
    <definedName name="DEPRECIACION">#N/A</definedName>
    <definedName name="DEPRECIACION_ACUMULADA__CR" localSheetId="0">#N/A</definedName>
    <definedName name="DEPRECIACION_ACUMULADA__CR">#N/A</definedName>
    <definedName name="DEPRECIACION_DIFERIDA" localSheetId="0">#N/A</definedName>
    <definedName name="DEPRECIACION_DIFERIDA">#N/A</definedName>
    <definedName name="DERECHOS_CONTINGENTES_POR_CONTRA__CR" localSheetId="0">#N/A</definedName>
    <definedName name="DERECHOS_CONTINGENTES_POR_CONTRA__CR">#N/A</definedName>
    <definedName name="DEUDORAS_DE_CONTROL_POR_CONTRA__CR" localSheetId="0">#N/A</definedName>
    <definedName name="DEUDORAS_DE_CONTROL_POR_CONTRA__CR">#N/A</definedName>
    <definedName name="DEUDORAS_FIDUCIARIAS_POR_CONTRA__CR" localSheetId="0">#N/A</definedName>
    <definedName name="DEUDORAS_FIDUCIARIAS_POR_CONTRA__CR">#N/A</definedName>
    <definedName name="DEUDORAS_FISCALES_POR_CONTRA__CR" localSheetId="0">#N/A</definedName>
    <definedName name="DEUDORAS_FISCALES_POR_CONTRA__CR">#N/A</definedName>
    <definedName name="DEVOLUCIONES__REBAJAS_Y_DESCUENTOS_EN_VENTA_DE__SERVICIOS__DB" localSheetId="0">#N/A</definedName>
    <definedName name="DEVOLUCIONES__REBAJAS_Y_DESCUENTOS_EN_VENTA_DE__SERVICIOS__DB">#N/A</definedName>
    <definedName name="DEVOLUCIONES__REBAJAS_Y_DESCUENTOS_EN_VENTA_DE_BIENES__DB" localSheetId="0">#N/A</definedName>
    <definedName name="DEVOLUCIONES__REBAJAS_Y_DESCUENTOS_EN_VENTA_DE_BIENES__DB">#N/A</definedName>
    <definedName name="DEYAÇ" localSheetId="0">#N/A</definedName>
    <definedName name="DEYAÇ">#N/A</definedName>
    <definedName name="DIVIDENDOS_Y_PARTICIPACIONES_DECRETADOS" localSheetId="0">#N/A</definedName>
    <definedName name="DIVIDENDOS_Y_PARTICIPACIONES_DECRETADOS">#N/A</definedName>
    <definedName name="EDIFICACIONES" localSheetId="0">#N/A</definedName>
    <definedName name="EDIFICACIONES">#N/A</definedName>
    <definedName name="EN_PODER_DE_TERCEROS" localSheetId="0">#N/A</definedName>
    <definedName name="EN_PODER_DE_TERCEROS">#N/A</definedName>
    <definedName name="EN_TRANSITO" localSheetId="0">#N/A</definedName>
    <definedName name="EN_TRANSITO">#N/A</definedName>
    <definedName name="EQUIPO_CIENTIFICO" localSheetId="0">#N/A</definedName>
    <definedName name="EQUIPO_CIENTIFICO">#N/A</definedName>
    <definedName name="EQUIPO_DE_TRANSPORTE__TRACCION_Y_ELEVACION" localSheetId="0">#N/A</definedName>
    <definedName name="EQUIPO_DE_TRANSPORTE__TRACCION_Y_ELEVACION">#N/A</definedName>
    <definedName name="EQUIPOS_DE_COMUNICACION_Y_COMPUTACION" localSheetId="0">#N/A</definedName>
    <definedName name="EQUIPOS_DE_COMUNICACION_Y_COMPUTACION">#N/A</definedName>
    <definedName name="EQUIPOS_Y_MATERIALES_EN_DEPOSITO" localSheetId="0">#N/A</definedName>
    <definedName name="EQUIPOS_Y_MATERIALES_EN_DEPOSITO">#N/A</definedName>
    <definedName name="EXTERNA" localSheetId="0">#N/A</definedName>
    <definedName name="EXTERNA">#N/A</definedName>
    <definedName name="EXTRAORDINARIOS" localSheetId="0">#N/A</definedName>
    <definedName name="EXTRAORDINARIOS">#N/A</definedName>
    <definedName name="FINANCIEROS" localSheetId="0">#N/A</definedName>
    <definedName name="FINANCIEROS">#N/A</definedName>
    <definedName name="FONDOS_INTERBANCARIOS_COMPRADOS_Y_PACTOS_DE_RECOMPRA" localSheetId="0">#N/A</definedName>
    <definedName name="FONDOS_INTERBANCARIOS_COMPRADOS_Y_PACTOS_DE_RECOMPRA">#N/A</definedName>
    <definedName name="GASTOS_FINANCIEROS_POR_PAGAR" localSheetId="0">#N/A</definedName>
    <definedName name="GASTOS_FINANCIEROS_POR_PAGAR">#N/A</definedName>
    <definedName name="GASTOS_PAGADOS_POR_ANTICIPADO" localSheetId="0">#N/A</definedName>
    <definedName name="GASTOS_PAGADOS_POR_ANTICIPADO">#N/A</definedName>
    <definedName name="GENERALES" localSheetId="0">#N/A</definedName>
    <definedName name="GENERALES">#N/A</definedName>
    <definedName name="HECTOR" localSheetId="0">#N/A</definedName>
    <definedName name="HECTOR">#N/A</definedName>
    <definedName name="IMPUESTOS__CONTRIBUCIONES_Y_TASAS_POR_PAGAR" localSheetId="0">#N/A</definedName>
    <definedName name="IMPUESTOS__CONTRIBUCIONES_Y_TASAS_POR_PAGAR">#N/A</definedName>
    <definedName name="IMPUESTOS_AL_VALOR_AGREGADO_IVA" localSheetId="0">#N/A</definedName>
    <definedName name="IMPUESTOS_AL_VALOR_AGREGADO_IVA">#N/A</definedName>
    <definedName name="INGRESOS" localSheetId="0">#N/A</definedName>
    <definedName name="INGRESOS">#N/A</definedName>
    <definedName name="INGRESOS_RECIBIDOS_POR_ANTICIPADO" localSheetId="0">#N/A</definedName>
    <definedName name="INGRESOS_RECIBIDOS_POR_ANTICIPADO">#N/A</definedName>
    <definedName name="INTANGIBLES" localSheetId="0">#N/A</definedName>
    <definedName name="INTANGIBLES">#N/A</definedName>
    <definedName name="INTERNA" localSheetId="0">#N/A</definedName>
    <definedName name="INTERNA">#N/A</definedName>
    <definedName name="INVERSIONES_EN_EXPLOTACION_DE_RECURSOS_NO_RENOVABLES" localSheetId="0">#N/A</definedName>
    <definedName name="INVERSIONES_EN_EXPLOTACION_DE_RECURSOS_NO_RENOVABLES">#N/A</definedName>
    <definedName name="JUDITH" localSheetId="0">#N/A</definedName>
    <definedName name="JUDITH">#N/A</definedName>
    <definedName name="JUDY" localSheetId="0">#N/A</definedName>
    <definedName name="JUDY">#N/A</definedName>
    <definedName name="JUEGOS_DE_SUERTE_Y_AZAR" localSheetId="0">#N/A</definedName>
    <definedName name="JUEGOS_DE_SUERTE_Y_AZAR">#N/A</definedName>
    <definedName name="MAQUINARIA__PLANTA_Y_EQUIPO_EN_MONTAJE" localSheetId="0">#N/A</definedName>
    <definedName name="MAQUINARIA__PLANTA_Y_EQUIPO_EN_MONTAJE">#N/A</definedName>
    <definedName name="MAQUINARIA__PLANTA_Y_EQUIPO_EN_TRANSITO" localSheetId="0">#N/A</definedName>
    <definedName name="MAQUINARIA__PLANTA_Y_EQUIPO_EN_TRANSITO">#N/A</definedName>
    <definedName name="MAQUINARIA_Y_EQUIPO" localSheetId="0">#N/A</definedName>
    <definedName name="MAQUINARIA_Y_EQUIPO">#N/A</definedName>
    <definedName name="MERCANCIAS_EN_EXISTENCIA" localSheetId="0">#N/A</definedName>
    <definedName name="MERCANCIAS_EN_EXISTENCIA">#N/A</definedName>
    <definedName name="MERCANCIAS_PROCESADAS" localSheetId="0">#N/A</definedName>
    <definedName name="MERCANCIAS_PROCESADAS">#N/A</definedName>
    <definedName name="MUEBLES__ENSERES_Y_EQUIPOS_DE_OFICINA" localSheetId="0">#N/A</definedName>
    <definedName name="MUEBLES__ENSERES_Y_EQUIPOS_DE_OFICINA">#N/A</definedName>
    <definedName name="NO_TRIBUTARIOS" localSheetId="0">#N/A</definedName>
    <definedName name="NO_TRIBUTARIOS">#N/A</definedName>
    <definedName name="OBRAS_Y_MEJORAS_EN_PROPIEDAD_AJENA" localSheetId="0">#N/A</definedName>
    <definedName name="OBRAS_Y_MEJORAS_EN_PROPIEDAD_AJENA">#N/A</definedName>
    <definedName name="OPERACIONES_DE_BANCA_CENTRAL" localSheetId="0">#N/A</definedName>
    <definedName name="OPERACIONES_DE_BANCA_CENTRAL">#N/A</definedName>
    <definedName name="OPERACIONES_DE_CAPTACION_Y_SERVICIOS_FINANCIEROS" localSheetId="0">#N/A</definedName>
    <definedName name="OPERACIONES_DE_CAPTACION_Y_SERVICIOS_FINANCIEROS">#N/A</definedName>
    <definedName name="OTRAS_CUENTAS_ACREEDORAS_DE_CONTROL" localSheetId="0">#N/A</definedName>
    <definedName name="OTRAS_CUENTAS_ACREEDORAS_DE_CONTROL">#N/A</definedName>
    <definedName name="OTRAS_CUENTAS_DEUDORAS_DE_CONTROL" localSheetId="0">#N/A</definedName>
    <definedName name="OTRAS_CUENTAS_DEUDORAS_DE_CONTROL">#N/A</definedName>
    <definedName name="OTRAS_CUENTAS_POR_PAGAR" localSheetId="0">#N/A</definedName>
    <definedName name="OTRAS_CUENTAS_POR_PAGAR">#N/A</definedName>
    <definedName name="OTRAS_RESPONSABILIDADES_CONTINGENTES" localSheetId="0">#N/A</definedName>
    <definedName name="OTRAS_RESPONSABILIDADES_CONTINGENTES">#N/A</definedName>
    <definedName name="OTRAS_TRANSFERENCIAS_GIRADAS" localSheetId="0">#N/A</definedName>
    <definedName name="OTRAS_TRANSFERENCIAS_GIRADAS">#N/A</definedName>
    <definedName name="OTRAS_TRANSFERENCIAS_RECIBIDAS" localSheetId="0">#N/A</definedName>
    <definedName name="OTRAS_TRANSFERENCIAS_RECIBIDAS">#N/A</definedName>
    <definedName name="OTROS_BONOS_Y_TITULOS_EMITIDOS" localSheetId="0">#N/A</definedName>
    <definedName name="OTROS_BONOS_Y_TITULOS_EMITIDOS">#N/A</definedName>
    <definedName name="OTROS_DERECHOS_CONTINGENTES" localSheetId="0">#N/A</definedName>
    <definedName name="OTROS_DERECHOS_CONTINGENTES">#N/A</definedName>
    <definedName name="OTROS_DEUDORES" localSheetId="0">#N/A</definedName>
    <definedName name="OTROS_DEUDORES">#N/A</definedName>
    <definedName name="OTROS_SERVICIOS" localSheetId="0">#N/A</definedName>
    <definedName name="OTROS_SERVICIOS">#N/A</definedName>
    <definedName name="PASIVO" localSheetId="0">#N/A</definedName>
    <definedName name="PASIVO">#N/A</definedName>
    <definedName name="PATRIMONIO_O_BIENES_FIDEICOMITIDOS" localSheetId="0">#N/A</definedName>
    <definedName name="PATRIMONIO_O_BIENES_FIDEICOMITIDOS">#N/A</definedName>
    <definedName name="PATRIMONIO_PUBLICO_INCORPORADO" localSheetId="0">#N/A</definedName>
    <definedName name="PATRIMONIO_PUBLICO_INCORPORADO">#N/A</definedName>
    <definedName name="PENSIONES_DE_JUBILACION" localSheetId="0">#N/A</definedName>
    <definedName name="PENSIONES_DE_JUBILACION">#N/A</definedName>
    <definedName name="PENSIONES_POR_PAGAR" localSheetId="0">#N/A</definedName>
    <definedName name="PENSIONES_POR_PAGAR">#N/A</definedName>
    <definedName name="pino" localSheetId="0">#N/A</definedName>
    <definedName name="pino">#N/A</definedName>
    <definedName name="PLANTAS_Y_DUCTOS" localSheetId="0">#N/A</definedName>
    <definedName name="PLANTAS_Y_DUCTOS">#N/A</definedName>
    <definedName name="PRESTAMOS_CONCEDIDOS" localSheetId="0">#N/A</definedName>
    <definedName name="PRESTAMOS_CONCEDIDOS">#N/A</definedName>
    <definedName name="PRIMA_EN_COLOCACION_DE_ACCIONES__CUOTAS_O_PARTES_DE_INTERES_SOCIAL" localSheetId="0">#N/A</definedName>
    <definedName name="PRIMA_EN_COLOCACION_DE_ACCIONES__CUOTAS_O_PARTES_DE_INTERES_SOCIAL">#N/A</definedName>
    <definedName name="PRINCIPAL_Y_SUBALTERNA" localSheetId="0">#N/A</definedName>
    <definedName name="PRINCIPAL_Y_SUBALTERNA">#N/A</definedName>
    <definedName name="PRODUCTOS_EN_PROCESO" localSheetId="0">#N/A</definedName>
    <definedName name="PRODUCTOS_EN_PROCESO">#N/A</definedName>
    <definedName name="PROVEEDORES" localSheetId="0">#N/A</definedName>
    <definedName name="PROVEEDORES">#N/A</definedName>
    <definedName name="PROVISION__PARA_BIENES_RECIBIDOS_EN_PAGO__CR" localSheetId="0">#N/A</definedName>
    <definedName name="PROVISION__PARA_BIENES_RECIBIDOS_EN_PAGO__CR">#N/A</definedName>
    <definedName name="PROVISION_BIENES_DE_ARTE_Y_CULTURA__CR" localSheetId="0">#N/A</definedName>
    <definedName name="PROVISION_BIENES_DE_ARTE_Y_CULTURA__CR">#N/A</definedName>
    <definedName name="PROVISION_PARA_CONTINGENCIAS" localSheetId="0">#N/A</definedName>
    <definedName name="PROVISION_PARA_CONTINGENCIAS">#N/A</definedName>
    <definedName name="PROVISION_PARA_DEUDORES__CR" localSheetId="0">#N/A</definedName>
    <definedName name="PROVISION_PARA_DEUDORES__CR">#N/A</definedName>
    <definedName name="PROVISION_PARA_OBLIGACIONES_FISCALES" localSheetId="0">#N/A</definedName>
    <definedName name="PROVISION_PARA_OBLIGACIONES_FISCALES">#N/A</definedName>
    <definedName name="PROVISION_PARA_PRESTACIONES_SOCIALES" localSheetId="0">#N/A</definedName>
    <definedName name="PROVISION_PARA_PRESTACIONES_SOCIALES">#N/A</definedName>
    <definedName name="PROVISION_PARA_PROTECCION_DE_INVENTARIOS__CR" localSheetId="0">#N/A</definedName>
    <definedName name="PROVISION_PARA_PROTECCION_DE_INVENTARIOS__CR">#N/A</definedName>
    <definedName name="PROVISION_PARA_PROTECCION_DE_INVERSIONES__CR" localSheetId="0">#N/A</definedName>
    <definedName name="PROVISION_PARA_PROTECCION_DE_INVERSIONES__CR">#N/A</definedName>
    <definedName name="PROVISION_PARA_RENTAS_POR_COBRAR__CR" localSheetId="0">#N/A</definedName>
    <definedName name="PROVISION_PARA_RENTAS_POR_COBRAR__CR">#N/A</definedName>
    <definedName name="PROVISION_PARA_SEGUROS" localSheetId="0">#N/A</definedName>
    <definedName name="PROVISION_PARA_SEGUROS">#N/A</definedName>
    <definedName name="PROVISIONES" localSheetId="0">#N/A</definedName>
    <definedName name="PROVISIONES">#N/A</definedName>
    <definedName name="PROVISIONES__CR" localSheetId="0">#N/A</definedName>
    <definedName name="PROVISIONES__CR">#N/A</definedName>
    <definedName name="PROVISIONES_DIVERSAS" localSheetId="0">#N/A</definedName>
    <definedName name="PROVISIONES_DIVERSAS">#N/A</definedName>
    <definedName name="RECAUDOS_A_FAVOR_DE_TERCEROS" localSheetId="0">#N/A</definedName>
    <definedName name="RECAUDOS_A_FAVOR_DE_TERCEROS">#N/A</definedName>
    <definedName name="RECURSOS_NO_RENOVABLES" localSheetId="0">#N/A</definedName>
    <definedName name="RECURSOS_NO_RENOVABLES">#N/A</definedName>
    <definedName name="RECURSOS_RENOVABLES" localSheetId="0">#N/A</definedName>
    <definedName name="RECURSOS_RENOVABLES">#N/A</definedName>
    <definedName name="REDES__LINEAS_Y_CABLES" localSheetId="0">#N/A</definedName>
    <definedName name="REDES__LINEAS_Y_CABLES">#N/A</definedName>
    <definedName name="RENTAS_PARAFISCALES" localSheetId="0">#N/A</definedName>
    <definedName name="RENTAS_PARAFISCALES">#N/A</definedName>
    <definedName name="RESERVAS" localSheetId="0">#N/A</definedName>
    <definedName name="RESERVAS">#N/A</definedName>
    <definedName name="RESPONSABILIDADES" localSheetId="0">#N/A</definedName>
    <definedName name="RESPONSABILIDADES">#N/A</definedName>
    <definedName name="RESULTADO_DEL_EJERCICIO" localSheetId="0">#N/A</definedName>
    <definedName name="RESULTADO_DEL_EJERCICIO">#N/A</definedName>
    <definedName name="RESULTADOS_DEL_EJERCICIO" localSheetId="0">#N/A</definedName>
    <definedName name="RESULTADOS_DEL_EJERCICIO">#N/A</definedName>
    <definedName name="REVALORIZACION_DEL_PATRIMONIO" localSheetId="0">#N/A</definedName>
    <definedName name="REVALORIZACION_DEL_PATRIMONIO">#N/A</definedName>
    <definedName name="REVALORIZACION_HACIENDA_PUBLICA" localSheetId="0">#N/A</definedName>
    <definedName name="REVALORIZACION_HACIENDA_PUBLICA">#N/A</definedName>
    <definedName name="SALARIOS_Y_PRESTACIONES_SOCIALES" localSheetId="0">#N/A</definedName>
    <definedName name="SALARIOS_Y_PRESTACIONES_SOCIALES">#N/A</definedName>
    <definedName name="SEMOVIENTES" localSheetId="0">#N/A</definedName>
    <definedName name="SEMOVIENTES">#N/A</definedName>
    <definedName name="SERVICIOS_DE_ACUEDUCTO__ALCANTARILLADO_Y_ASEO" localSheetId="0">#N/A</definedName>
    <definedName name="SERVICIOS_DE_ACUEDUCTO__ALCANTARILLADO_Y_ASEO">#N/A</definedName>
    <definedName name="SERVICIOS_DE_ENERGIA" localSheetId="0">#N/A</definedName>
    <definedName name="SERVICIOS_DE_ENERGIA">#N/A</definedName>
    <definedName name="SERVICIOS_DE_GAS" localSheetId="0">#N/A</definedName>
    <definedName name="SERVICIOS_DE_GAS">#N/A</definedName>
    <definedName name="SERVICIOS_DE_SALUD_Y_DE_PREVISION_SOCIAL" localSheetId="0">#N/A</definedName>
    <definedName name="SERVICIOS_DE_SALUD_Y_DE_PREVISION_SOCIAL">#N/A</definedName>
    <definedName name="SERVICIOS_DE_SEGUROS_Y_REASEGUROS" localSheetId="0">#N/A</definedName>
    <definedName name="SERVICIOS_DE_SEGUROS_Y_REASEGUROS">#N/A</definedName>
    <definedName name="SERVICIOS_DE_TELECOMUNICACIONES" localSheetId="0">#N/A</definedName>
    <definedName name="SERVICIOS_DE_TELECOMUNICACIONES">#N/A</definedName>
    <definedName name="SERVICIOS_DE_TRANSITO_Y_TRANSPORTE" localSheetId="0">#N/A</definedName>
    <definedName name="SERVICIOS_DE_TRANSITO_Y_TRANSPORTE">#N/A</definedName>
    <definedName name="SERVICIOS_EDUCATIVOS" localSheetId="0">#N/A</definedName>
    <definedName name="SERVICIOS_EDUCATIVOS">#N/A</definedName>
    <definedName name="SERVICIOS_FINANCIEROS" localSheetId="0">#N/A</definedName>
    <definedName name="SERVICIOS_FINANCIEROS">#N/A</definedName>
    <definedName name="SERVICIOS_HOTELEROS" localSheetId="0">#N/A</definedName>
    <definedName name="SERVICIOS_HOTELEROS">#N/A</definedName>
    <definedName name="SERVICIOS_PERSONALES" localSheetId="0">#N/A</definedName>
    <definedName name="SERVICIOS_PERSONALES">#N/A</definedName>
    <definedName name="SUPERAVIT_POR_DONACION" localSheetId="0">#N/A</definedName>
    <definedName name="SUPERAVIT_POR_DONACION">#N/A</definedName>
    <definedName name="SUPERAVIT_POR_VALORIZACION" localSheetId="0">#N/A</definedName>
    <definedName name="SUPERAVIT_POR_VALORIZACION">#N/A</definedName>
    <definedName name="TERRENOS" localSheetId="0">#N/A</definedName>
    <definedName name="TERRENOS">#N/A</definedName>
    <definedName name="_xlnm.Print_Titles" localSheetId="0">'BG1 '!$1:$9</definedName>
    <definedName name="TITULOS_DE_REGULACION_MONETARIA_Y_CAMBIARIA" localSheetId="0">#N/A</definedName>
    <definedName name="TITULOS_DE_REGULACION_MONETARIA_Y_CAMBIARIA">#N/A</definedName>
    <definedName name="TITULOS_EMITIDOS_POR_EL_TESORO_NACIONAL" localSheetId="0">#N/A</definedName>
    <definedName name="TITULOS_EMITIDOS_POR_EL_TESORO_NACIONAL">#N/A</definedName>
    <definedName name="TRANSFERENCIAS_AL_EXTERIOR" localSheetId="0">#N/A</definedName>
    <definedName name="TRANSFERENCIAS_AL_EXTERIOR">#N/A</definedName>
    <definedName name="TRANSFERENCIAS_INTERGUBERNAMENTALES_GIRADAS" localSheetId="0">#N/A</definedName>
    <definedName name="TRANSFERENCIAS_INTERGUBERNAMENTALES_GIRADAS">#N/A</definedName>
    <definedName name="TRANSFERENCIAS_INTERGUBERNAMENTALES_RECIBIDAS" localSheetId="0">#N/A</definedName>
    <definedName name="TRANSFERENCIAS_INTERGUBERNAMENTALES_RECIBIDAS">#N/A</definedName>
    <definedName name="TRIBUTARIOS" localSheetId="0">#N/A</definedName>
    <definedName name="TRIBUTARIOS">#N/A</definedName>
    <definedName name="UTILIDAD_O_PERDIDA_DE_EJERCICIOS_ANTERIORES" localSheetId="0">#N/A</definedName>
    <definedName name="UTILIDAD_O_PERDIDA_DE_EJERCICIOS_ANTERIORES">#N/A</definedName>
    <definedName name="VALORIZACIONES" localSheetId="0">#N/A</definedName>
    <definedName name="VALORIZACIONES">#N/A</definedName>
    <definedName name="VIGENCIA_ANTERIOR" localSheetId="0">#N/A</definedName>
    <definedName name="VIGENCIA_ANTERIOR">#N/A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" i="2" l="1"/>
  <c r="C88" i="2"/>
  <c r="C87" i="2"/>
  <c r="J86" i="2"/>
  <c r="C86" i="2"/>
  <c r="J85" i="2"/>
  <c r="E85" i="2"/>
  <c r="C85" i="2"/>
  <c r="E69" i="2"/>
  <c r="E62" i="2"/>
  <c r="C69" i="2"/>
  <c r="C68" i="2"/>
  <c r="C67" i="2"/>
  <c r="C66" i="2"/>
  <c r="C65" i="2"/>
  <c r="C64" i="2"/>
  <c r="C62" i="2"/>
  <c r="C59" i="2"/>
  <c r="K58" i="2"/>
  <c r="L57" i="2"/>
  <c r="J57" i="2"/>
  <c r="E57" i="2"/>
  <c r="C57" i="2"/>
  <c r="J56" i="2"/>
  <c r="C55" i="2"/>
  <c r="J54" i="2"/>
  <c r="C54" i="2"/>
  <c r="J53" i="2"/>
  <c r="C53" i="2"/>
  <c r="L52" i="2"/>
  <c r="L70" i="2"/>
  <c r="C52" i="2"/>
  <c r="C51" i="2"/>
  <c r="C50" i="2"/>
  <c r="C49" i="2"/>
  <c r="C48" i="2"/>
  <c r="C47" i="2"/>
  <c r="L46" i="2"/>
  <c r="L42" i="2"/>
  <c r="L32" i="2"/>
  <c r="L48" i="2"/>
  <c r="J46" i="2"/>
  <c r="J42" i="2"/>
  <c r="C46" i="2"/>
  <c r="J45" i="2"/>
  <c r="J44" i="2"/>
  <c r="E44" i="2"/>
  <c r="K42" i="2"/>
  <c r="K13" i="2"/>
  <c r="I42" i="2"/>
  <c r="C42" i="2"/>
  <c r="E41" i="2"/>
  <c r="C41" i="2"/>
  <c r="J40" i="2"/>
  <c r="J38" i="2"/>
  <c r="C40" i="2"/>
  <c r="E39" i="2"/>
  <c r="C39" i="2"/>
  <c r="L38" i="2"/>
  <c r="I38" i="2"/>
  <c r="J36" i="2"/>
  <c r="J34" i="2"/>
  <c r="E35" i="2"/>
  <c r="E32" i="2"/>
  <c r="C35" i="2"/>
  <c r="L34" i="2"/>
  <c r="I34" i="2"/>
  <c r="I24" i="2"/>
  <c r="C34" i="2"/>
  <c r="C32" i="2"/>
  <c r="B32" i="2"/>
  <c r="J30" i="2"/>
  <c r="J28" i="2"/>
  <c r="L28" i="2"/>
  <c r="E28" i="2"/>
  <c r="C28" i="2"/>
  <c r="C27" i="2"/>
  <c r="J26" i="2"/>
  <c r="J24" i="2"/>
  <c r="C26" i="2"/>
  <c r="E25" i="2"/>
  <c r="C25" i="2"/>
  <c r="C23" i="2"/>
  <c r="L24" i="2"/>
  <c r="B23" i="2"/>
  <c r="J22" i="2"/>
  <c r="J21" i="2"/>
  <c r="J20" i="2"/>
  <c r="J19" i="2"/>
  <c r="J15" i="2"/>
  <c r="C19" i="2"/>
  <c r="J18" i="2"/>
  <c r="C18" i="2"/>
  <c r="J17" i="2"/>
  <c r="C17" i="2"/>
  <c r="K16" i="2"/>
  <c r="L15" i="2"/>
  <c r="L13" i="2"/>
  <c r="I15" i="2"/>
  <c r="E15" i="2"/>
  <c r="B15" i="2"/>
  <c r="E9" i="2"/>
  <c r="L9" i="2"/>
  <c r="C9" i="2"/>
  <c r="J9" i="2"/>
  <c r="A3" i="2"/>
  <c r="J32" i="2"/>
  <c r="J48" i="2"/>
  <c r="C44" i="2"/>
  <c r="C15" i="2"/>
  <c r="E37" i="2"/>
  <c r="E30" i="2"/>
  <c r="E72" i="2"/>
  <c r="C37" i="2"/>
  <c r="C30" i="2"/>
  <c r="J13" i="2"/>
  <c r="E23" i="2"/>
  <c r="E13" i="2"/>
  <c r="K69" i="2"/>
  <c r="L72" i="2"/>
  <c r="C13" i="2"/>
  <c r="C12" i="2"/>
  <c r="C72" i="2"/>
  <c r="J55" i="2"/>
  <c r="J52" i="2"/>
  <c r="J70" i="2"/>
  <c r="J72" i="2"/>
  <c r="J84" i="2"/>
</calcChain>
</file>

<file path=xl/sharedStrings.xml><?xml version="1.0" encoding="utf-8"?>
<sst xmlns="http://schemas.openxmlformats.org/spreadsheetml/2006/main" count="84" uniqueCount="80">
  <si>
    <t>BOGOTA DISTRITO CAPITAL</t>
  </si>
  <si>
    <t>ESTADO DE SITUACION FINANCIERA</t>
  </si>
  <si>
    <t>A 31 de Diciembre de 2019</t>
  </si>
  <si>
    <t>(Cifras en Pesos)</t>
  </si>
  <si>
    <t>ACTIVO</t>
  </si>
  <si>
    <t>PASIVO</t>
  </si>
  <si>
    <t>ACTIVO CORRIENTE</t>
  </si>
  <si>
    <t>PASIVO CORRIENTE</t>
  </si>
  <si>
    <t xml:space="preserve">CAJAS MENORES </t>
  </si>
  <si>
    <t>ADQUISICIÓN DE BIENES Y SERVICIOS NACIONALES</t>
  </si>
  <si>
    <t>DEPÓSITOS EN INSTITUCIONES FINANCIERAS</t>
  </si>
  <si>
    <t>RECURSOS A FAVOR DE TERCEROS</t>
  </si>
  <si>
    <t>EFECTIVO DE USO RESTRINGIDO</t>
  </si>
  <si>
    <t>DESCUENTOS DE NÓMINA</t>
  </si>
  <si>
    <t>RETENCIÓN EN LA FUENTE E IMPUESTO DE TIMBRE</t>
  </si>
  <si>
    <t>OTRAS CUENTAS POR PAGAR</t>
  </si>
  <si>
    <t>CUENTAS POR PAGAR A COSTO AMORTIZADO</t>
  </si>
  <si>
    <t>PLAN DE ACTIVOS PARA BENEFICIOS A LOS EMPLEADOS A LARGO PLAZO</t>
  </si>
  <si>
    <t>AVANCES Y ANTICIPOS ENTREGADOS</t>
  </si>
  <si>
    <t>BENEFICIOS A LOS EMPLEADOS A CORTO PLAZO</t>
  </si>
  <si>
    <t>RECURSOS ENTREGADOS EN ADMINISTRACIÓN</t>
  </si>
  <si>
    <t>VALORIZACIONES</t>
  </si>
  <si>
    <t>OTROS PASIVOS</t>
  </si>
  <si>
    <t>ACTIVO NO CORRIENTE</t>
  </si>
  <si>
    <t>RECURSOS RECIBIDOS EN ADMINISTRACIÓN</t>
  </si>
  <si>
    <t>PASIVO NO CORRIENTE</t>
  </si>
  <si>
    <t>INVERSIONES DE ADMINISTRACIÓN DE LIQUIDEZ AL COSTO</t>
  </si>
  <si>
    <t>DETERIORO ACUMULADO DE INVERSIONES (CR)</t>
  </si>
  <si>
    <t>BENEFICIOS A LOS EMPLEADOS A LARGO PLAZO</t>
  </si>
  <si>
    <t>CUENTAS POR COBRAR</t>
  </si>
  <si>
    <t>CONTRIBUCIONES, TASAS E INGRESOS NO TRIBUTARIOS</t>
  </si>
  <si>
    <t>OTRAS CUENTAS POR COBRAR</t>
  </si>
  <si>
    <t>LITIGIOS Y DEMANDAS</t>
  </si>
  <si>
    <t>CUENTAS POR COBRAR DE DIFÍCIL RECAUDO</t>
  </si>
  <si>
    <t>DETERIORO ACUMULADO DE CUENTAS POR COBRAR (CR)</t>
  </si>
  <si>
    <t>PROPIEDADES, PLANTA Y EQUIPO</t>
  </si>
  <si>
    <t>INGRESOS RECIBIDOS POR ANTICIPADO</t>
  </si>
  <si>
    <t>TERRENOS</t>
  </si>
  <si>
    <t>CRÉDITOS DIFERIDOS</t>
  </si>
  <si>
    <t>BIENES MUEBLES EN BODEGA</t>
  </si>
  <si>
    <t>PROPIEDADES, PLANTA Y EQUIPO NO EXPLOTADOS</t>
  </si>
  <si>
    <t>TOTAL PASIVO</t>
  </si>
  <si>
    <t>EDIFICACIONES</t>
  </si>
  <si>
    <t>MAQUINARIA Y EQUIPO</t>
  </si>
  <si>
    <t>EQUIPO MÉDICO Y CIENTÍFICO</t>
  </si>
  <si>
    <t>PATRIMONIO</t>
  </si>
  <si>
    <t>MUEBLES, ENSERES Y EQUIPO DE OFICINA</t>
  </si>
  <si>
    <t>PATRIMONIO DE LAS ENTIDADES DE GOBIERNO</t>
  </si>
  <si>
    <t>EQUIPOS DE COMUNICACIÓN Y COMPUTACIÓN</t>
  </si>
  <si>
    <t>CAPITAL FISCAL</t>
  </si>
  <si>
    <t>EQUIPOS DE TRANSPORTE, TRACCIÓN Y ELEVACIÓN</t>
  </si>
  <si>
    <t>RESULTADOS DE EJERCICIOS ANTERIORES</t>
  </si>
  <si>
    <t>DEPRECIACIÓN ACUMULADA DE PROPIEDADES, PLANTA Y EQUIPO (CR)</t>
  </si>
  <si>
    <t>RESULTADO DEL EJERCICIO</t>
  </si>
  <si>
    <t xml:space="preserve"> </t>
  </si>
  <si>
    <t>IMPACTOS POR LA TRANSICIÓN AL NUEVO MARCO DE REGULACIÓN</t>
  </si>
  <si>
    <t>BIENES DE BENEFICIO Y USO PÚBLICO E HISTÓRICOS Y CULTURALES</t>
  </si>
  <si>
    <t>GANANCIAS O PÉRDIDAS EN INVERSIONES DE ADMINISTRACIÓN DE LIQUIDEZ A VALOR DE MERCADO CON CAMBIOS EN EL PATRIMONIO RECLASIFICADAS A LAS CATEGORÍAS DEL COSTO AMORTIZADO O DEL COSTO</t>
  </si>
  <si>
    <t>BIENES DE USO PÚBLICO EN CONSTRUCCIÓN</t>
  </si>
  <si>
    <t>OTROS ACTIVOS</t>
  </si>
  <si>
    <t>BIENES Y SERVICIOS PAGADOS POR ANTICIPADO</t>
  </si>
  <si>
    <t>ACTIVOS INTANGIBLES</t>
  </si>
  <si>
    <t>AMORTIZACIÓN ACUMULADA DE ACTIVOS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</si>
  <si>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</si>
  <si>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</si>
  <si>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</si>
  <si>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</si>
  <si>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</si>
  <si>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</si>
  <si>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PASIVOS CONTINGENTES</t>
  </si>
  <si>
    <t>DEUDORAS DE CONTROL</t>
  </si>
  <si>
    <t>ACREEDORASDE CONTROL</t>
  </si>
  <si>
    <t>DEUDORAS POR CONTRA (CR)</t>
  </si>
  <si>
    <t>ACREEDORAS POR CONTRA (DB)</t>
  </si>
  <si>
    <t>ALVARO SANDOVAL REYES</t>
  </si>
  <si>
    <t xml:space="preserve">Representante Legal </t>
  </si>
  <si>
    <t>DEYANIRA QUINTERO HERNANDEZ</t>
  </si>
  <si>
    <t>Contador  37976-T</t>
  </si>
  <si>
    <t>MARTHA PATRICIA AGUILAR COPETE</t>
  </si>
  <si>
    <t>Secretaria General (  E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</si>
</sst>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;@"/>
    <numFmt numFmtId="165" formatCode="[$-C0A]d\-mmm\-yyyy;@"/>
    <numFmt numFmtId="166" formatCode="_(* #,##0.00_);_(* \(#,##0.00\);_(* &quot;-&quot;??_);_(@_)"/>
  </numFmts>
  <fonts count="3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i/>
      <sz val="18"/>
      <name val="Arial"/>
      <family val="2"/>
    </font>
    <font>
      <b/>
      <sz val="22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0"/>
      <name val="Arial"/>
      <family val="2"/>
    </font>
    <font>
      <sz val="18"/>
      <color indexed="39"/>
      <name val="Arial"/>
      <family val="2"/>
    </font>
    <font>
      <b/>
      <sz val="20"/>
      <color rgb="FFFF000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b/>
      <sz val="16"/>
      <color indexed="39"/>
      <name val="Arial"/>
      <family val="2"/>
    </font>
    <font>
      <sz val="16"/>
      <color theme="1"/>
      <name val="Arial"/>
      <family val="2"/>
    </font>
    <font>
      <sz val="14"/>
      <color indexed="1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8"/>
      <name val="Arial"/>
      <family val="2"/>
    </font>
    <font>
      <sz val="18"/>
      <color indexed="10"/>
      <name val="Arial"/>
      <family val="2"/>
    </font>
    <font>
      <sz val="1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166" fontId="0" fillId="3" borderId="0" xfId="1" applyFont="1" applyFill="1" applyBorder="1"/>
    <xf numFmtId="0" fontId="1" fillId="2" borderId="1" xfId="2" applyFont="1" applyFill="1" applyBorder="1" applyAlignment="1">
      <alignment horizontal="centerContinuous"/>
    </xf>
    <xf numFmtId="0" fontId="2" fillId="2" borderId="2" xfId="2" applyFill="1" applyBorder="1" applyAlignment="1">
      <alignment horizontal="centerContinuous" wrapText="1"/>
    </xf>
    <xf numFmtId="0" fontId="2" fillId="2" borderId="2" xfId="2" applyFill="1" applyBorder="1" applyAlignment="1">
      <alignment horizontal="centerContinuous"/>
    </xf>
    <xf numFmtId="0" fontId="3" fillId="2" borderId="3" xfId="2" applyFont="1" applyFill="1" applyBorder="1" applyAlignment="1">
      <alignment horizontal="centerContinuous"/>
    </xf>
    <xf numFmtId="0" fontId="2" fillId="3" borderId="0" xfId="2" applyFill="1"/>
    <xf numFmtId="0" fontId="2" fillId="0" borderId="0" xfId="2"/>
    <xf numFmtId="0" fontId="1" fillId="2" borderId="6" xfId="2" applyFont="1" applyFill="1" applyBorder="1" applyAlignment="1">
      <alignment horizontal="centerContinuous"/>
    </xf>
    <xf numFmtId="0" fontId="2" fillId="2" borderId="7" xfId="2" applyFill="1" applyBorder="1" applyAlignment="1">
      <alignment horizontal="centerContinuous" wrapText="1"/>
    </xf>
    <xf numFmtId="49" fontId="2" fillId="2" borderId="7" xfId="2" applyNumberFormat="1" applyFill="1" applyBorder="1" applyAlignment="1">
      <alignment horizontal="centerContinuous"/>
    </xf>
    <xf numFmtId="0" fontId="2" fillId="2" borderId="7" xfId="2" applyFill="1" applyBorder="1" applyAlignment="1">
      <alignment horizontal="centerContinuous"/>
    </xf>
    <xf numFmtId="0" fontId="3" fillId="2" borderId="8" xfId="2" applyFont="1" applyFill="1" applyBorder="1" applyAlignment="1">
      <alignment horizontal="centerContinuous"/>
    </xf>
    <xf numFmtId="0" fontId="5" fillId="4" borderId="0" xfId="2" applyFont="1" applyFill="1" applyAlignment="1">
      <alignment horizontal="left"/>
    </xf>
    <xf numFmtId="0" fontId="2" fillId="4" borderId="0" xfId="2" applyFill="1" applyAlignment="1">
      <alignment wrapText="1"/>
    </xf>
    <xf numFmtId="0" fontId="1" fillId="4" borderId="0" xfId="2" applyFont="1" applyFill="1" applyAlignment="1">
      <alignment horizontal="center"/>
    </xf>
    <xf numFmtId="0" fontId="2" fillId="4" borderId="0" xfId="2" applyFill="1"/>
    <xf numFmtId="0" fontId="6" fillId="4" borderId="0" xfId="2" applyFont="1" applyFill="1" applyAlignment="1">
      <alignment horizontal="left"/>
    </xf>
    <xf numFmtId="0" fontId="7" fillId="4" borderId="0" xfId="2" applyFont="1" applyFill="1" applyAlignment="1">
      <alignment wrapText="1"/>
    </xf>
    <xf numFmtId="165" fontId="8" fillId="4" borderId="0" xfId="2" applyNumberFormat="1" applyFont="1" applyFill="1" applyAlignment="1">
      <alignment horizontal="center"/>
    </xf>
    <xf numFmtId="165" fontId="8" fillId="5" borderId="0" xfId="2" applyNumberFormat="1" applyFont="1" applyFill="1" applyAlignment="1">
      <alignment horizontal="center"/>
    </xf>
    <xf numFmtId="0" fontId="8" fillId="4" borderId="0" xfId="2" applyFont="1" applyFill="1" applyAlignment="1">
      <alignment horizontal="center"/>
    </xf>
    <xf numFmtId="0" fontId="7" fillId="4" borderId="0" xfId="2" applyFont="1" applyFill="1"/>
    <xf numFmtId="0" fontId="7" fillId="3" borderId="0" xfId="2" applyFont="1" applyFill="1"/>
    <xf numFmtId="165" fontId="8" fillId="0" borderId="0" xfId="2" applyNumberFormat="1" applyFont="1" applyAlignment="1">
      <alignment horizontal="center"/>
    </xf>
    <xf numFmtId="1" fontId="8" fillId="4" borderId="0" xfId="2" applyNumberFormat="1" applyFont="1" applyFill="1" applyAlignment="1">
      <alignment horizontal="left"/>
    </xf>
    <xf numFmtId="0" fontId="8" fillId="4" borderId="0" xfId="2" applyFont="1" applyFill="1" applyAlignment="1">
      <alignment horizontal="left" wrapText="1"/>
    </xf>
    <xf numFmtId="3" fontId="7" fillId="4" borderId="0" xfId="2" applyNumberFormat="1" applyFont="1" applyFill="1" applyAlignment="1">
      <alignment horizontal="right"/>
    </xf>
    <xf numFmtId="3" fontId="7" fillId="0" borderId="0" xfId="2" applyNumberFormat="1" applyFont="1" applyAlignment="1">
      <alignment horizontal="right"/>
    </xf>
    <xf numFmtId="0" fontId="7" fillId="4" borderId="0" xfId="2" applyFont="1" applyFill="1" applyAlignment="1">
      <alignment horizontal="right"/>
    </xf>
    <xf numFmtId="0" fontId="8" fillId="4" borderId="0" xfId="2" applyFont="1" applyFill="1" applyAlignment="1">
      <alignment horizontal="left"/>
    </xf>
    <xf numFmtId="3" fontId="7" fillId="5" borderId="0" xfId="2" applyNumberFormat="1" applyFont="1" applyFill="1" applyAlignment="1">
      <alignment horizontal="right"/>
    </xf>
    <xf numFmtId="0" fontId="7" fillId="6" borderId="0" xfId="2" applyFont="1" applyFill="1" applyAlignment="1">
      <alignment horizontal="right"/>
    </xf>
    <xf numFmtId="1" fontId="7" fillId="4" borderId="0" xfId="2" applyNumberFormat="1" applyFont="1" applyFill="1" applyAlignment="1">
      <alignment horizontal="left"/>
    </xf>
    <xf numFmtId="3" fontId="9" fillId="7" borderId="0" xfId="2" applyNumberFormat="1" applyFont="1" applyFill="1" applyAlignment="1">
      <alignment horizontal="right"/>
    </xf>
    <xf numFmtId="3" fontId="10" fillId="4" borderId="0" xfId="2" applyNumberFormat="1" applyFont="1" applyFill="1"/>
    <xf numFmtId="0" fontId="11" fillId="4" borderId="0" xfId="2" applyFont="1" applyFill="1" applyAlignment="1">
      <alignment horizontal="left" wrapText="1"/>
    </xf>
    <xf numFmtId="3" fontId="12" fillId="4" borderId="0" xfId="2" applyNumberFormat="1" applyFont="1" applyFill="1"/>
    <xf numFmtId="3" fontId="12" fillId="0" borderId="0" xfId="2" applyNumberFormat="1" applyFont="1"/>
    <xf numFmtId="3" fontId="8" fillId="4" borderId="0" xfId="2" applyNumberFormat="1" applyFont="1" applyFill="1" applyAlignment="1">
      <alignment horizontal="right"/>
    </xf>
    <xf numFmtId="0" fontId="8" fillId="6" borderId="0" xfId="2" applyFont="1" applyFill="1" applyAlignment="1">
      <alignment horizontal="right"/>
    </xf>
    <xf numFmtId="1" fontId="13" fillId="4" borderId="0" xfId="2" applyNumberFormat="1" applyFont="1" applyFill="1" applyAlignment="1">
      <alignment horizontal="left"/>
    </xf>
    <xf numFmtId="0" fontId="14" fillId="4" borderId="0" xfId="2" applyFont="1" applyFill="1" applyAlignment="1">
      <alignment horizontal="left" wrapText="1"/>
    </xf>
    <xf numFmtId="3" fontId="2" fillId="4" borderId="0" xfId="2" applyNumberFormat="1" applyFill="1" applyAlignment="1">
      <alignment horizontal="right"/>
    </xf>
    <xf numFmtId="3" fontId="2" fillId="0" borderId="0" xfId="2" applyNumberFormat="1" applyAlignment="1">
      <alignment horizontal="right"/>
    </xf>
    <xf numFmtId="0" fontId="14" fillId="4" borderId="0" xfId="2" applyFont="1" applyFill="1" applyAlignment="1">
      <alignment horizontal="left"/>
    </xf>
    <xf numFmtId="0" fontId="2" fillId="6" borderId="0" xfId="2" applyFill="1" applyAlignment="1">
      <alignment horizontal="right"/>
    </xf>
    <xf numFmtId="0" fontId="15" fillId="4" borderId="0" xfId="2" applyFont="1" applyFill="1" applyAlignment="1">
      <alignment horizontal="left"/>
    </xf>
    <xf numFmtId="0" fontId="15" fillId="4" borderId="0" xfId="2" applyFont="1" applyFill="1" applyAlignment="1">
      <alignment horizontal="left" wrapText="1"/>
    </xf>
    <xf numFmtId="3" fontId="15" fillId="0" borderId="0" xfId="2" applyNumberFormat="1" applyFont="1"/>
    <xf numFmtId="3" fontId="15" fillId="5" borderId="0" xfId="2" applyNumberFormat="1" applyFont="1" applyFill="1"/>
    <xf numFmtId="0" fontId="16" fillId="4" borderId="0" xfId="2" applyFont="1" applyFill="1" applyAlignment="1">
      <alignment horizontal="left"/>
    </xf>
    <xf numFmtId="0" fontId="16" fillId="4" borderId="0" xfId="2" applyFont="1" applyFill="1" applyAlignment="1">
      <alignment horizontal="left" wrapText="1"/>
    </xf>
    <xf numFmtId="3" fontId="15" fillId="4" borderId="0" xfId="2" applyNumberFormat="1" applyFont="1" applyFill="1"/>
    <xf numFmtId="0" fontId="17" fillId="3" borderId="0" xfId="2" applyFont="1" applyFill="1"/>
    <xf numFmtId="0" fontId="2" fillId="0" borderId="0" xfId="2" applyAlignment="1">
      <alignment wrapText="1"/>
    </xf>
    <xf numFmtId="0" fontId="13" fillId="3" borderId="0" xfId="2" applyFont="1" applyFill="1"/>
    <xf numFmtId="0" fontId="13" fillId="4" borderId="0" xfId="2" applyFont="1" applyFill="1" applyAlignment="1">
      <alignment horizontal="left"/>
    </xf>
    <xf numFmtId="0" fontId="13" fillId="4" borderId="0" xfId="2" applyFont="1" applyFill="1" applyAlignment="1">
      <alignment horizontal="left" wrapText="1"/>
    </xf>
    <xf numFmtId="3" fontId="13" fillId="4" borderId="0" xfId="2" applyNumberFormat="1" applyFont="1" applyFill="1"/>
    <xf numFmtId="3" fontId="13" fillId="0" borderId="0" xfId="2" applyNumberFormat="1" applyFont="1"/>
    <xf numFmtId="3" fontId="13" fillId="4" borderId="9" xfId="2" applyNumberFormat="1" applyFont="1" applyFill="1" applyBorder="1"/>
    <xf numFmtId="0" fontId="14" fillId="3" borderId="0" xfId="2" applyFont="1" applyFill="1"/>
    <xf numFmtId="0" fontId="13" fillId="0" borderId="0" xfId="2" applyFont="1" applyAlignment="1">
      <alignment wrapText="1"/>
    </xf>
    <xf numFmtId="0" fontId="18" fillId="3" borderId="0" xfId="2" applyFont="1" applyFill="1"/>
    <xf numFmtId="0" fontId="13" fillId="3" borderId="0" xfId="2" applyFont="1" applyFill="1" applyAlignment="1">
      <alignment wrapText="1"/>
    </xf>
    <xf numFmtId="0" fontId="19" fillId="3" borderId="0" xfId="2" applyFont="1" applyFill="1"/>
    <xf numFmtId="0" fontId="2" fillId="3" borderId="0" xfId="2" applyFill="1" applyAlignment="1">
      <alignment wrapText="1"/>
    </xf>
    <xf numFmtId="3" fontId="13" fillId="4" borderId="0" xfId="2" applyNumberFormat="1" applyFont="1" applyFill="1" applyProtection="1">
      <protection locked="0"/>
    </xf>
    <xf numFmtId="0" fontId="18" fillId="3" borderId="0" xfId="2" applyFont="1" applyFill="1" applyAlignment="1">
      <alignment wrapText="1"/>
    </xf>
    <xf numFmtId="0" fontId="20" fillId="4" borderId="0" xfId="2" applyFont="1" applyFill="1" applyAlignment="1">
      <alignment horizontal="left"/>
    </xf>
    <xf numFmtId="3" fontId="13" fillId="4" borderId="9" xfId="2" applyNumberFormat="1" applyFont="1" applyFill="1" applyBorder="1" applyProtection="1">
      <protection locked="0"/>
    </xf>
    <xf numFmtId="0" fontId="13" fillId="0" borderId="0" xfId="2" applyFont="1"/>
    <xf numFmtId="0" fontId="21" fillId="4" borderId="0" xfId="2" applyFont="1" applyFill="1" applyAlignment="1">
      <alignment horizontal="left"/>
    </xf>
    <xf numFmtId="0" fontId="21" fillId="4" borderId="0" xfId="2" applyFont="1" applyFill="1" applyAlignment="1">
      <alignment horizontal="left" wrapText="1"/>
    </xf>
    <xf numFmtId="3" fontId="21" fillId="4" borderId="0" xfId="2" applyNumberFormat="1" applyFont="1" applyFill="1"/>
    <xf numFmtId="0" fontId="13" fillId="3" borderId="0" xfId="2" applyFont="1" applyFill="1" applyAlignment="1">
      <alignment horizontal="left"/>
    </xf>
    <xf numFmtId="3" fontId="22" fillId="4" borderId="0" xfId="2" applyNumberFormat="1" applyFont="1" applyFill="1"/>
    <xf numFmtId="3" fontId="22" fillId="4" borderId="9" xfId="2" applyNumberFormat="1" applyFont="1" applyFill="1" applyBorder="1"/>
    <xf numFmtId="0" fontId="19" fillId="0" borderId="0" xfId="2" applyFont="1"/>
    <xf numFmtId="3" fontId="13" fillId="0" borderId="0" xfId="2" applyNumberFormat="1" applyFont="1" applyProtection="1">
      <protection locked="0"/>
    </xf>
    <xf numFmtId="0" fontId="12" fillId="4" borderId="0" xfId="2" applyFont="1" applyFill="1" applyAlignment="1">
      <alignment horizontal="left" wrapText="1"/>
    </xf>
    <xf numFmtId="3" fontId="15" fillId="4" borderId="0" xfId="2" applyNumberFormat="1" applyFont="1" applyFill="1" applyAlignment="1">
      <alignment horizontal="right" wrapText="1"/>
    </xf>
    <xf numFmtId="3" fontId="19" fillId="3" borderId="0" xfId="2" applyNumberFormat="1" applyFont="1" applyFill="1"/>
    <xf numFmtId="0" fontId="22" fillId="4" borderId="0" xfId="2" applyFont="1" applyFill="1" applyAlignment="1">
      <alignment horizontal="left"/>
    </xf>
    <xf numFmtId="0" fontId="22" fillId="4" borderId="0" xfId="2" applyFont="1" applyFill="1" applyAlignment="1">
      <alignment horizontal="left" wrapText="1"/>
    </xf>
    <xf numFmtId="0" fontId="13" fillId="4" borderId="0" xfId="2" applyFont="1" applyFill="1"/>
    <xf numFmtId="0" fontId="23" fillId="3" borderId="0" xfId="2" applyFont="1" applyFill="1"/>
    <xf numFmtId="0" fontId="23" fillId="3" borderId="0" xfId="2" applyFont="1" applyFill="1" applyAlignment="1">
      <alignment wrapText="1"/>
    </xf>
    <xf numFmtId="0" fontId="10" fillId="4" borderId="0" xfId="2" applyFont="1" applyFill="1" applyAlignment="1">
      <alignment horizontal="left"/>
    </xf>
    <xf numFmtId="0" fontId="17" fillId="3" borderId="0" xfId="2" applyFont="1" applyFill="1" applyAlignment="1">
      <alignment wrapText="1"/>
    </xf>
    <xf numFmtId="0" fontId="24" fillId="8" borderId="0" xfId="2" applyFont="1" applyFill="1" applyAlignment="1" applyProtection="1">
      <alignment horizontal="center"/>
      <protection locked="0"/>
    </xf>
    <xf numFmtId="0" fontId="25" fillId="8" borderId="0" xfId="2" applyFont="1" applyFill="1" applyAlignment="1" applyProtection="1">
      <alignment horizontal="center"/>
      <protection locked="0"/>
    </xf>
    <xf numFmtId="0" fontId="26" fillId="8" borderId="0" xfId="2" applyFont="1" applyFill="1" applyAlignment="1" applyProtection="1">
      <alignment horizontal="center"/>
      <protection locked="0"/>
    </xf>
    <xf numFmtId="3" fontId="25" fillId="8" borderId="0" xfId="2" applyNumberFormat="1" applyFont="1" applyFill="1" applyAlignment="1" applyProtection="1">
      <alignment horizontal="center"/>
      <protection locked="0"/>
    </xf>
    <xf numFmtId="0" fontId="25" fillId="3" borderId="0" xfId="2" applyFont="1" applyFill="1" applyAlignment="1" applyProtection="1">
      <alignment horizontal="center"/>
      <protection locked="0"/>
    </xf>
    <xf numFmtId="0" fontId="2" fillId="3" borderId="0" xfId="2" applyFill="1" applyProtection="1">
      <protection locked="0"/>
    </xf>
    <xf numFmtId="0" fontId="2" fillId="3" borderId="0" xfId="2" applyFill="1" applyAlignment="1" applyProtection="1">
      <alignment wrapText="1"/>
      <protection locked="0"/>
    </xf>
    <xf numFmtId="49" fontId="25" fillId="0" borderId="0" xfId="2" applyNumberFormat="1" applyFont="1" applyAlignment="1" applyProtection="1">
      <alignment horizontal="center"/>
      <protection locked="0"/>
    </xf>
    <xf numFmtId="0" fontId="2" fillId="3" borderId="0" xfId="2" applyFill="1" applyAlignment="1">
      <alignment horizontal="left"/>
    </xf>
    <xf numFmtId="3" fontId="12" fillId="4" borderId="10" xfId="2" applyNumberFormat="1" applyFont="1" applyFill="1" applyBorder="1"/>
    <xf numFmtId="49" fontId="25" fillId="8" borderId="0" xfId="2" applyNumberFormat="1" applyFont="1" applyFill="1" applyAlignment="1" applyProtection="1">
      <alignment horizontal="center"/>
      <protection locked="0"/>
    </xf>
    <xf numFmtId="3" fontId="2" fillId="0" borderId="0" xfId="2" applyNumberFormat="1"/>
    <xf numFmtId="3" fontId="11" fillId="4" borderId="0" xfId="2" applyNumberFormat="1" applyFont="1" applyFill="1"/>
    <xf numFmtId="3" fontId="13" fillId="5" borderId="0" xfId="2" applyNumberFormat="1" applyFont="1" applyFill="1"/>
    <xf numFmtId="3" fontId="2" fillId="3" borderId="0" xfId="2" applyNumberFormat="1" applyFill="1"/>
    <xf numFmtId="3" fontId="27" fillId="0" borderId="0" xfId="2" applyNumberFormat="1" applyFont="1"/>
    <xf numFmtId="0" fontId="12" fillId="4" borderId="0" xfId="2" applyFont="1" applyFill="1" applyAlignment="1">
      <alignment horizontal="left"/>
    </xf>
    <xf numFmtId="0" fontId="10" fillId="4" borderId="0" xfId="2" applyFont="1" applyFill="1" applyAlignment="1">
      <alignment horizontal="left" wrapText="1"/>
    </xf>
    <xf numFmtId="0" fontId="28" fillId="4" borderId="0" xfId="2" applyFont="1" applyFill="1" applyAlignment="1">
      <alignment horizontal="left" wrapText="1"/>
    </xf>
    <xf numFmtId="0" fontId="28" fillId="4" borderId="0" xfId="2" applyFont="1" applyFill="1" applyAlignment="1">
      <alignment horizontal="left"/>
    </xf>
    <xf numFmtId="3" fontId="28" fillId="4" borderId="9" xfId="2" applyNumberFormat="1" applyFont="1" applyFill="1" applyBorder="1" applyProtection="1">
      <protection locked="0"/>
    </xf>
    <xf numFmtId="3" fontId="28" fillId="4" borderId="0" xfId="2" applyNumberFormat="1" applyFont="1" applyFill="1" applyProtection="1">
      <protection locked="0"/>
    </xf>
    <xf numFmtId="3" fontId="29" fillId="0" borderId="9" xfId="2" applyNumberFormat="1" applyFont="1" applyBorder="1"/>
    <xf numFmtId="3" fontId="29" fillId="0" borderId="0" xfId="2" applyNumberFormat="1" applyFont="1"/>
    <xf numFmtId="0" fontId="2" fillId="5" borderId="0" xfId="2" applyFill="1"/>
    <xf numFmtId="0" fontId="24" fillId="8" borderId="0" xfId="2" applyFont="1" applyFill="1" applyAlignment="1" applyProtection="1">
      <alignment horizontal="center" wrapText="1"/>
      <protection locked="0"/>
    </xf>
    <xf numFmtId="0" fontId="13" fillId="5" borderId="0" xfId="2" applyFont="1" applyFill="1"/>
    <xf numFmtId="3" fontId="25" fillId="8" borderId="0" xfId="2" applyNumberFormat="1" applyFont="1" applyFill="1" applyAlignment="1" applyProtection="1">
      <alignment horizontal="right"/>
      <protection locked="0"/>
    </xf>
    <xf numFmtId="3" fontId="25" fillId="8" borderId="0" xfId="2" applyNumberFormat="1" applyFont="1" applyFill="1" applyAlignment="1" applyProtection="1">
      <alignment horizontal="right" wrapText="1"/>
      <protection locked="0"/>
    </xf>
    <xf numFmtId="0" fontId="26" fillId="8" borderId="0" xfId="2" applyFont="1" applyFill="1" applyAlignment="1" applyProtection="1">
      <alignment horizontal="centerContinuous"/>
      <protection locked="0"/>
    </xf>
    <xf numFmtId="49" fontId="25" fillId="8" borderId="0" xfId="2" applyNumberFormat="1" applyFont="1" applyFill="1" applyAlignment="1" applyProtection="1">
      <alignment horizontal="center"/>
      <protection locked="0"/>
    </xf>
    <xf numFmtId="0" fontId="25" fillId="3" borderId="0" xfId="2" applyFont="1" applyFill="1" applyAlignment="1" applyProtection="1">
      <alignment horizontal="center"/>
      <protection locked="0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164" fontId="4" fillId="2" borderId="4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4" fontId="4" fillId="2" borderId="5" xfId="2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EBCE08B1-2182-40FA-A2BE-06AD1BFFD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deyanira_quintero_umv_gov_co/Documents/BACKUP%2016092019/Desktop/BACKUP%2030052017%20EQUIP%20ANTIG/UAERMV2019/ESTADOS%20CONTABLES%202019/ESTADOS%20CONTABLES%202019/TRIMESTRE%204/OCT-DIC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eyanira.quintero\Desktop\BACKUP%2030052017%20EQUIP%20ANTIG\UAERMV2017\ESTADOS%20CONTABLES\4%20TRIMESTRE%20ACTUBRE%20DICIEMBRE%202017\MATRIZ%20ABRIL%20-JUNIO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eyanira.quintero\Desktop\BACKUP%2030052017%20EQUIP%20ANTIG\UAERMV2018\ESTADOS%20CONTABLES%202018\TRIMESTRE%201\MATRIZ%20%20ENERO%20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eyanira.quintero\Desktop\BACKUP%2030052017%20EQUIP%20ANTIG\UAERMV2018\ESTADOS%20CONTABLES%202018\TRIMESTRE%204\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  <sheetName val="NOVIEMBRE"/>
      <sheetName val="OCTUBRE"/>
      <sheetName val="CGN-2005-001"/>
      <sheetName val="CGN-2005-002"/>
      <sheetName val="DDC-2007-100"/>
      <sheetName val="ACTIVIDAD "/>
      <sheetName val="BG1"/>
      <sheetName val="ESTCAMBIOS "/>
      <sheetName val="FLUJO EFECTIVO"/>
      <sheetName val="VARIACIONES 06"/>
      <sheetName val="VARIACIONES"/>
      <sheetName val="Hoja6"/>
      <sheetName val="Hoja2"/>
      <sheetName val="Hoja4"/>
      <sheetName val="Hoja1"/>
      <sheetName val="BGENERAL"/>
      <sheetName val="Hoja3"/>
      <sheetName val="ACTIVIDAD PRUEB"/>
      <sheetName val="Hoja5"/>
    </sheetNames>
    <sheetDataSet>
      <sheetData sheetId="0"/>
      <sheetData sheetId="1"/>
      <sheetData sheetId="2"/>
      <sheetData sheetId="3">
        <row r="3">
          <cell r="B3" t="str">
            <v>UNIDAD ADMINISTRATIVA ESPECIAL DE REHABILITACION Y MANTENIMIENTO VIAL</v>
          </cell>
        </row>
        <row r="14">
          <cell r="B14" t="str">
            <v>EFECTIVO Y EQUIVALENTES AL EFECTIVO</v>
          </cell>
        </row>
        <row r="17">
          <cell r="G17">
            <v>0</v>
          </cell>
        </row>
        <row r="36">
          <cell r="G36">
            <v>3758013969</v>
          </cell>
        </row>
        <row r="63">
          <cell r="G63">
            <v>18266275321</v>
          </cell>
        </row>
        <row r="79">
          <cell r="B79" t="str">
            <v>INVERSIONES E INSTRUMENTOS DERIVADOS</v>
          </cell>
        </row>
        <row r="222">
          <cell r="H222">
            <v>485642514</v>
          </cell>
        </row>
        <row r="297">
          <cell r="H297">
            <v>0</v>
          </cell>
        </row>
        <row r="299">
          <cell r="H299">
            <v>0</v>
          </cell>
        </row>
        <row r="418">
          <cell r="H418">
            <v>0</v>
          </cell>
        </row>
        <row r="420">
          <cell r="H420">
            <v>0</v>
          </cell>
        </row>
        <row r="615">
          <cell r="H615">
            <v>1175161720</v>
          </cell>
        </row>
        <row r="677">
          <cell r="H677">
            <v>-843606513</v>
          </cell>
        </row>
        <row r="802">
          <cell r="H802">
            <v>0</v>
          </cell>
        </row>
        <row r="1266">
          <cell r="H1266">
            <v>11188067695</v>
          </cell>
        </row>
        <row r="1311">
          <cell r="H1311">
            <v>18430828</v>
          </cell>
        </row>
        <row r="1331">
          <cell r="H1331">
            <v>2052218411</v>
          </cell>
        </row>
        <row r="1343">
          <cell r="H1343">
            <v>1885299535</v>
          </cell>
        </row>
        <row r="1416">
          <cell r="H1416">
            <v>32405187625</v>
          </cell>
        </row>
        <row r="1435">
          <cell r="H1435">
            <v>1102440081</v>
          </cell>
        </row>
        <row r="1447">
          <cell r="H1447">
            <v>471760026</v>
          </cell>
        </row>
        <row r="1453">
          <cell r="H1453">
            <v>587643698</v>
          </cell>
        </row>
        <row r="1461">
          <cell r="H1461">
            <v>21811792289</v>
          </cell>
        </row>
        <row r="1503">
          <cell r="F1503">
            <v>-35015074489</v>
          </cell>
        </row>
        <row r="1555">
          <cell r="H1555">
            <v>145051912378</v>
          </cell>
        </row>
        <row r="1686">
          <cell r="B1686" t="str">
            <v>OTROS ACTIVOS</v>
          </cell>
        </row>
        <row r="1694">
          <cell r="G1694">
            <v>0</v>
          </cell>
          <cell r="H1694">
            <v>51060376</v>
          </cell>
        </row>
        <row r="1721">
          <cell r="H1721">
            <v>3487316000</v>
          </cell>
        </row>
        <row r="1738">
          <cell r="G1738">
            <v>1426618834</v>
          </cell>
        </row>
        <row r="1756">
          <cell r="G1756">
            <v>47926323950</v>
          </cell>
          <cell r="H1756">
            <v>0</v>
          </cell>
        </row>
        <row r="1895">
          <cell r="H1895">
            <v>308360026</v>
          </cell>
        </row>
        <row r="1908">
          <cell r="H1908">
            <v>-221112563</v>
          </cell>
        </row>
        <row r="1979">
          <cell r="G1979">
            <v>0</v>
          </cell>
        </row>
        <row r="2174">
          <cell r="J2174">
            <v>0</v>
          </cell>
        </row>
        <row r="2180">
          <cell r="B2180" t="str">
            <v>CUENTAS POR PAGAR</v>
          </cell>
        </row>
        <row r="2181">
          <cell r="G2181">
            <v>4744943255</v>
          </cell>
        </row>
        <row r="2206">
          <cell r="G2206">
            <v>7418276707</v>
          </cell>
        </row>
        <row r="2283">
          <cell r="G2283">
            <v>60284000</v>
          </cell>
        </row>
        <row r="2377">
          <cell r="G2377">
            <v>1075204555</v>
          </cell>
        </row>
        <row r="2533">
          <cell r="G2533">
            <v>45213726</v>
          </cell>
        </row>
        <row r="2584">
          <cell r="B2584" t="str">
            <v>BENEFICIOS A LOS EMPLEADOS</v>
          </cell>
        </row>
        <row r="2606">
          <cell r="G2606">
            <v>2740946874</v>
          </cell>
        </row>
        <row r="2634">
          <cell r="H2634">
            <v>1772505206</v>
          </cell>
        </row>
        <row r="2745">
          <cell r="B2745" t="str">
            <v>PROVISIONES</v>
          </cell>
        </row>
        <row r="2746">
          <cell r="H2746">
            <v>902840831</v>
          </cell>
        </row>
        <row r="2833">
          <cell r="B2833" t="str">
            <v>OTROS PASIVOS</v>
          </cell>
        </row>
        <row r="2839">
          <cell r="G2839">
            <v>181320730549</v>
          </cell>
          <cell r="H2839">
            <v>18053819100</v>
          </cell>
        </row>
        <row r="2877">
          <cell r="H2877">
            <v>62772538</v>
          </cell>
        </row>
        <row r="2897">
          <cell r="H2897">
            <v>0</v>
          </cell>
        </row>
        <row r="2973">
          <cell r="H2973">
            <v>14362894332</v>
          </cell>
        </row>
        <row r="2992">
          <cell r="H2992">
            <v>31446035524</v>
          </cell>
        </row>
        <row r="3073">
          <cell r="H3073">
            <v>0</v>
          </cell>
        </row>
        <row r="3131">
          <cell r="H3131">
            <v>0</v>
          </cell>
        </row>
        <row r="5989">
          <cell r="F5989">
            <v>3703145686</v>
          </cell>
        </row>
        <row r="6050">
          <cell r="H6050">
            <v>2948168110</v>
          </cell>
        </row>
        <row r="6216">
          <cell r="H6216">
            <v>-6651313796</v>
          </cell>
        </row>
        <row r="6260">
          <cell r="H6260">
            <v>10903230605</v>
          </cell>
        </row>
        <row r="6466">
          <cell r="H6466">
            <v>-10903230605</v>
          </cell>
        </row>
      </sheetData>
      <sheetData sheetId="4"/>
      <sheetData sheetId="5"/>
      <sheetData sheetId="6">
        <row r="9">
          <cell r="F9">
            <v>43465</v>
          </cell>
        </row>
        <row r="117">
          <cell r="D117">
            <v>-6626735486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>
            <v>43830</v>
          </cell>
        </row>
      </sheetData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MAYO"/>
      <sheetName val="ABRIL"/>
      <sheetName val="CGN-2005-001"/>
      <sheetName val="CGN-2005-002"/>
      <sheetName val="DDC-2007-100"/>
      <sheetName val="BGENERAL"/>
      <sheetName val="ACTIVIDAD"/>
      <sheetName val="ESTCAMBIOS"/>
      <sheetName val="BG"/>
      <sheetName val="VARIACIONES"/>
      <sheetName val="Hoja1"/>
      <sheetName val="depre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UNIDAD ADMINISTRATIVA ESPECIAL DE REHABILITACION Y MANTENIMIENTO VIAL</v>
          </cell>
        </row>
        <row r="11">
          <cell r="G11">
            <v>84192948012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CGN-2005-002"/>
      <sheetName val="DDC-2007-100"/>
      <sheetName val="BGENERAL"/>
      <sheetName val="ACTIVIDAD "/>
      <sheetName val="BG1"/>
      <sheetName val="BG"/>
      <sheetName val="ESTCAMBIOS"/>
      <sheetName val="Hoja2"/>
      <sheetName val="Hoja4"/>
      <sheetName val="Hoja1"/>
      <sheetName val="Hoja3"/>
      <sheetName val="ACTIVIDAD PRUEB"/>
    </sheetNames>
    <sheetDataSet>
      <sheetData sheetId="0" refreshError="1">
        <row r="299">
          <cell r="H299">
            <v>0</v>
          </cell>
        </row>
        <row r="1981">
          <cell r="I1981">
            <v>0</v>
          </cell>
        </row>
        <row r="2899">
          <cell r="H2899">
            <v>0</v>
          </cell>
        </row>
        <row r="3133">
          <cell r="H31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CGN-2005-002"/>
      <sheetName val="DDC-2007-100"/>
      <sheetName val="BG1"/>
      <sheetName val="ACTIVIDAD "/>
      <sheetName val="Hoja1"/>
      <sheetName val="BGENERAL"/>
      <sheetName val="ESTCAMBIOS "/>
      <sheetName val="Hoja5"/>
      <sheetName val="Hoja9"/>
      <sheetName val="Hoja7"/>
      <sheetName val="CGN-2005-001 (2)"/>
    </sheetNames>
    <sheetDataSet>
      <sheetData sheetId="0" refreshError="1">
        <row r="2975">
          <cell r="F2975">
            <v>14362894332</v>
          </cell>
        </row>
        <row r="5990">
          <cell r="F5990">
            <v>0</v>
          </cell>
        </row>
        <row r="6261">
          <cell r="F62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872B-6417-49B2-BA25-D00F4FFB3710}">
  <dimension ref="A1:IS104"/>
  <sheetViews>
    <sheetView showGridLines="0" tabSelected="1" zoomScale="55" zoomScaleNormal="55" zoomScaleSheetLayoutView="40" workbookViewId="0">
      <selection activeCell="F10" sqref="F10"/>
    </sheetView>
  </sheetViews>
  <sheetFormatPr baseColWidth="10" defaultColWidth="11.42578125" defaultRowHeight="12.75" x14ac:dyDescent="0.2"/>
  <cols>
    <col min="1" max="1" width="9.140625" style="7" customWidth="1"/>
    <col min="2" max="2" width="98.7109375" style="55" customWidth="1"/>
    <col min="3" max="3" width="31.140625" style="7" bestFit="1" customWidth="1"/>
    <col min="4" max="4" width="9" style="7" customWidth="1"/>
    <col min="5" max="5" width="31.5703125" style="7" customWidth="1"/>
    <col min="6" max="6" width="25.140625" style="7" bestFit="1" customWidth="1"/>
    <col min="7" max="7" width="3.85546875" style="7" customWidth="1"/>
    <col min="8" max="8" width="8.7109375" style="7" customWidth="1"/>
    <col min="9" max="9" width="93.42578125" style="55" customWidth="1"/>
    <col min="10" max="10" width="31.140625" style="7" bestFit="1" customWidth="1"/>
    <col min="11" max="11" width="2.85546875" style="7" customWidth="1"/>
    <col min="12" max="12" width="36.140625" style="7" customWidth="1"/>
    <col min="13" max="13" width="29.85546875" style="7" bestFit="1" customWidth="1"/>
    <col min="14" max="14" width="28" style="7" customWidth="1"/>
    <col min="15" max="15" width="11.5703125" style="7" bestFit="1" customWidth="1"/>
    <col min="16" max="16" width="27.28515625" style="7" customWidth="1"/>
    <col min="17" max="256" width="11.42578125" style="7"/>
    <col min="257" max="257" width="9.140625" style="7" customWidth="1"/>
    <col min="258" max="258" width="98.7109375" style="7" customWidth="1"/>
    <col min="259" max="259" width="31.140625" style="7" bestFit="1" customWidth="1"/>
    <col min="260" max="260" width="9" style="7" customWidth="1"/>
    <col min="261" max="261" width="31.5703125" style="7" customWidth="1"/>
    <col min="262" max="262" width="25.140625" style="7" bestFit="1" customWidth="1"/>
    <col min="263" max="263" width="3.85546875" style="7" customWidth="1"/>
    <col min="264" max="264" width="8.7109375" style="7" customWidth="1"/>
    <col min="265" max="265" width="93.42578125" style="7" customWidth="1"/>
    <col min="266" max="266" width="31.140625" style="7" bestFit="1" customWidth="1"/>
    <col min="267" max="267" width="2.85546875" style="7" customWidth="1"/>
    <col min="268" max="268" width="36.140625" style="7" customWidth="1"/>
    <col min="269" max="269" width="29.85546875" style="7" bestFit="1" customWidth="1"/>
    <col min="270" max="270" width="28" style="7" customWidth="1"/>
    <col min="271" max="271" width="11.5703125" style="7" bestFit="1" customWidth="1"/>
    <col min="272" max="272" width="27.28515625" style="7" customWidth="1"/>
    <col min="273" max="512" width="11.42578125" style="7"/>
    <col min="513" max="513" width="9.140625" style="7" customWidth="1"/>
    <col min="514" max="514" width="98.7109375" style="7" customWidth="1"/>
    <col min="515" max="515" width="31.140625" style="7" bestFit="1" customWidth="1"/>
    <col min="516" max="516" width="9" style="7" customWidth="1"/>
    <col min="517" max="517" width="31.5703125" style="7" customWidth="1"/>
    <col min="518" max="518" width="25.140625" style="7" bestFit="1" customWidth="1"/>
    <col min="519" max="519" width="3.85546875" style="7" customWidth="1"/>
    <col min="520" max="520" width="8.7109375" style="7" customWidth="1"/>
    <col min="521" max="521" width="93.42578125" style="7" customWidth="1"/>
    <col min="522" max="522" width="31.140625" style="7" bestFit="1" customWidth="1"/>
    <col min="523" max="523" width="2.85546875" style="7" customWidth="1"/>
    <col min="524" max="524" width="36.140625" style="7" customWidth="1"/>
    <col min="525" max="525" width="29.85546875" style="7" bestFit="1" customWidth="1"/>
    <col min="526" max="526" width="28" style="7" customWidth="1"/>
    <col min="527" max="527" width="11.5703125" style="7" bestFit="1" customWidth="1"/>
    <col min="528" max="528" width="27.28515625" style="7" customWidth="1"/>
    <col min="529" max="768" width="11.42578125" style="7"/>
    <col min="769" max="769" width="9.140625" style="7" customWidth="1"/>
    <col min="770" max="770" width="98.7109375" style="7" customWidth="1"/>
    <col min="771" max="771" width="31.140625" style="7" bestFit="1" customWidth="1"/>
    <col min="772" max="772" width="9" style="7" customWidth="1"/>
    <col min="773" max="773" width="31.5703125" style="7" customWidth="1"/>
    <col min="774" max="774" width="25.140625" style="7" bestFit="1" customWidth="1"/>
    <col min="775" max="775" width="3.85546875" style="7" customWidth="1"/>
    <col min="776" max="776" width="8.7109375" style="7" customWidth="1"/>
    <col min="777" max="777" width="93.42578125" style="7" customWidth="1"/>
    <col min="778" max="778" width="31.140625" style="7" bestFit="1" customWidth="1"/>
    <col min="779" max="779" width="2.85546875" style="7" customWidth="1"/>
    <col min="780" max="780" width="36.140625" style="7" customWidth="1"/>
    <col min="781" max="781" width="29.85546875" style="7" bestFit="1" customWidth="1"/>
    <col min="782" max="782" width="28" style="7" customWidth="1"/>
    <col min="783" max="783" width="11.5703125" style="7" bestFit="1" customWidth="1"/>
    <col min="784" max="784" width="27.28515625" style="7" customWidth="1"/>
    <col min="785" max="1024" width="11.42578125" style="7"/>
    <col min="1025" max="1025" width="9.140625" style="7" customWidth="1"/>
    <col min="1026" max="1026" width="98.7109375" style="7" customWidth="1"/>
    <col min="1027" max="1027" width="31.140625" style="7" bestFit="1" customWidth="1"/>
    <col min="1028" max="1028" width="9" style="7" customWidth="1"/>
    <col min="1029" max="1029" width="31.5703125" style="7" customWidth="1"/>
    <col min="1030" max="1030" width="25.140625" style="7" bestFit="1" customWidth="1"/>
    <col min="1031" max="1031" width="3.85546875" style="7" customWidth="1"/>
    <col min="1032" max="1032" width="8.7109375" style="7" customWidth="1"/>
    <col min="1033" max="1033" width="93.42578125" style="7" customWidth="1"/>
    <col min="1034" max="1034" width="31.140625" style="7" bestFit="1" customWidth="1"/>
    <col min="1035" max="1035" width="2.85546875" style="7" customWidth="1"/>
    <col min="1036" max="1036" width="36.140625" style="7" customWidth="1"/>
    <col min="1037" max="1037" width="29.85546875" style="7" bestFit="1" customWidth="1"/>
    <col min="1038" max="1038" width="28" style="7" customWidth="1"/>
    <col min="1039" max="1039" width="11.5703125" style="7" bestFit="1" customWidth="1"/>
    <col min="1040" max="1040" width="27.28515625" style="7" customWidth="1"/>
    <col min="1041" max="1280" width="11.42578125" style="7"/>
    <col min="1281" max="1281" width="9.140625" style="7" customWidth="1"/>
    <col min="1282" max="1282" width="98.7109375" style="7" customWidth="1"/>
    <col min="1283" max="1283" width="31.140625" style="7" bestFit="1" customWidth="1"/>
    <col min="1284" max="1284" width="9" style="7" customWidth="1"/>
    <col min="1285" max="1285" width="31.5703125" style="7" customWidth="1"/>
    <col min="1286" max="1286" width="25.140625" style="7" bestFit="1" customWidth="1"/>
    <col min="1287" max="1287" width="3.85546875" style="7" customWidth="1"/>
    <col min="1288" max="1288" width="8.7109375" style="7" customWidth="1"/>
    <col min="1289" max="1289" width="93.42578125" style="7" customWidth="1"/>
    <col min="1290" max="1290" width="31.140625" style="7" bestFit="1" customWidth="1"/>
    <col min="1291" max="1291" width="2.85546875" style="7" customWidth="1"/>
    <col min="1292" max="1292" width="36.140625" style="7" customWidth="1"/>
    <col min="1293" max="1293" width="29.85546875" style="7" bestFit="1" customWidth="1"/>
    <col min="1294" max="1294" width="28" style="7" customWidth="1"/>
    <col min="1295" max="1295" width="11.5703125" style="7" bestFit="1" customWidth="1"/>
    <col min="1296" max="1296" width="27.28515625" style="7" customWidth="1"/>
    <col min="1297" max="1536" width="11.42578125" style="7"/>
    <col min="1537" max="1537" width="9.140625" style="7" customWidth="1"/>
    <col min="1538" max="1538" width="98.7109375" style="7" customWidth="1"/>
    <col min="1539" max="1539" width="31.140625" style="7" bestFit="1" customWidth="1"/>
    <col min="1540" max="1540" width="9" style="7" customWidth="1"/>
    <col min="1541" max="1541" width="31.5703125" style="7" customWidth="1"/>
    <col min="1542" max="1542" width="25.140625" style="7" bestFit="1" customWidth="1"/>
    <col min="1543" max="1543" width="3.85546875" style="7" customWidth="1"/>
    <col min="1544" max="1544" width="8.7109375" style="7" customWidth="1"/>
    <col min="1545" max="1545" width="93.42578125" style="7" customWidth="1"/>
    <col min="1546" max="1546" width="31.140625" style="7" bestFit="1" customWidth="1"/>
    <col min="1547" max="1547" width="2.85546875" style="7" customWidth="1"/>
    <col min="1548" max="1548" width="36.140625" style="7" customWidth="1"/>
    <col min="1549" max="1549" width="29.85546875" style="7" bestFit="1" customWidth="1"/>
    <col min="1550" max="1550" width="28" style="7" customWidth="1"/>
    <col min="1551" max="1551" width="11.5703125" style="7" bestFit="1" customWidth="1"/>
    <col min="1552" max="1552" width="27.28515625" style="7" customWidth="1"/>
    <col min="1553" max="1792" width="11.42578125" style="7"/>
    <col min="1793" max="1793" width="9.140625" style="7" customWidth="1"/>
    <col min="1794" max="1794" width="98.7109375" style="7" customWidth="1"/>
    <col min="1795" max="1795" width="31.140625" style="7" bestFit="1" customWidth="1"/>
    <col min="1796" max="1796" width="9" style="7" customWidth="1"/>
    <col min="1797" max="1797" width="31.5703125" style="7" customWidth="1"/>
    <col min="1798" max="1798" width="25.140625" style="7" bestFit="1" customWidth="1"/>
    <col min="1799" max="1799" width="3.85546875" style="7" customWidth="1"/>
    <col min="1800" max="1800" width="8.7109375" style="7" customWidth="1"/>
    <col min="1801" max="1801" width="93.42578125" style="7" customWidth="1"/>
    <col min="1802" max="1802" width="31.140625" style="7" bestFit="1" customWidth="1"/>
    <col min="1803" max="1803" width="2.85546875" style="7" customWidth="1"/>
    <col min="1804" max="1804" width="36.140625" style="7" customWidth="1"/>
    <col min="1805" max="1805" width="29.85546875" style="7" bestFit="1" customWidth="1"/>
    <col min="1806" max="1806" width="28" style="7" customWidth="1"/>
    <col min="1807" max="1807" width="11.5703125" style="7" bestFit="1" customWidth="1"/>
    <col min="1808" max="1808" width="27.28515625" style="7" customWidth="1"/>
    <col min="1809" max="2048" width="11.42578125" style="7"/>
    <col min="2049" max="2049" width="9.140625" style="7" customWidth="1"/>
    <col min="2050" max="2050" width="98.7109375" style="7" customWidth="1"/>
    <col min="2051" max="2051" width="31.140625" style="7" bestFit="1" customWidth="1"/>
    <col min="2052" max="2052" width="9" style="7" customWidth="1"/>
    <col min="2053" max="2053" width="31.5703125" style="7" customWidth="1"/>
    <col min="2054" max="2054" width="25.140625" style="7" bestFit="1" customWidth="1"/>
    <col min="2055" max="2055" width="3.85546875" style="7" customWidth="1"/>
    <col min="2056" max="2056" width="8.7109375" style="7" customWidth="1"/>
    <col min="2057" max="2057" width="93.42578125" style="7" customWidth="1"/>
    <col min="2058" max="2058" width="31.140625" style="7" bestFit="1" customWidth="1"/>
    <col min="2059" max="2059" width="2.85546875" style="7" customWidth="1"/>
    <col min="2060" max="2060" width="36.140625" style="7" customWidth="1"/>
    <col min="2061" max="2061" width="29.85546875" style="7" bestFit="1" customWidth="1"/>
    <col min="2062" max="2062" width="28" style="7" customWidth="1"/>
    <col min="2063" max="2063" width="11.5703125" style="7" bestFit="1" customWidth="1"/>
    <col min="2064" max="2064" width="27.28515625" style="7" customWidth="1"/>
    <col min="2065" max="2304" width="11.42578125" style="7"/>
    <col min="2305" max="2305" width="9.140625" style="7" customWidth="1"/>
    <col min="2306" max="2306" width="98.7109375" style="7" customWidth="1"/>
    <col min="2307" max="2307" width="31.140625" style="7" bestFit="1" customWidth="1"/>
    <col min="2308" max="2308" width="9" style="7" customWidth="1"/>
    <col min="2309" max="2309" width="31.5703125" style="7" customWidth="1"/>
    <col min="2310" max="2310" width="25.140625" style="7" bestFit="1" customWidth="1"/>
    <col min="2311" max="2311" width="3.85546875" style="7" customWidth="1"/>
    <col min="2312" max="2312" width="8.7109375" style="7" customWidth="1"/>
    <col min="2313" max="2313" width="93.42578125" style="7" customWidth="1"/>
    <col min="2314" max="2314" width="31.140625" style="7" bestFit="1" customWidth="1"/>
    <col min="2315" max="2315" width="2.85546875" style="7" customWidth="1"/>
    <col min="2316" max="2316" width="36.140625" style="7" customWidth="1"/>
    <col min="2317" max="2317" width="29.85546875" style="7" bestFit="1" customWidth="1"/>
    <col min="2318" max="2318" width="28" style="7" customWidth="1"/>
    <col min="2319" max="2319" width="11.5703125" style="7" bestFit="1" customWidth="1"/>
    <col min="2320" max="2320" width="27.28515625" style="7" customWidth="1"/>
    <col min="2321" max="2560" width="11.42578125" style="7"/>
    <col min="2561" max="2561" width="9.140625" style="7" customWidth="1"/>
    <col min="2562" max="2562" width="98.7109375" style="7" customWidth="1"/>
    <col min="2563" max="2563" width="31.140625" style="7" bestFit="1" customWidth="1"/>
    <col min="2564" max="2564" width="9" style="7" customWidth="1"/>
    <col min="2565" max="2565" width="31.5703125" style="7" customWidth="1"/>
    <col min="2566" max="2566" width="25.140625" style="7" bestFit="1" customWidth="1"/>
    <col min="2567" max="2567" width="3.85546875" style="7" customWidth="1"/>
    <col min="2568" max="2568" width="8.7109375" style="7" customWidth="1"/>
    <col min="2569" max="2569" width="93.42578125" style="7" customWidth="1"/>
    <col min="2570" max="2570" width="31.140625" style="7" bestFit="1" customWidth="1"/>
    <col min="2571" max="2571" width="2.85546875" style="7" customWidth="1"/>
    <col min="2572" max="2572" width="36.140625" style="7" customWidth="1"/>
    <col min="2573" max="2573" width="29.85546875" style="7" bestFit="1" customWidth="1"/>
    <col min="2574" max="2574" width="28" style="7" customWidth="1"/>
    <col min="2575" max="2575" width="11.5703125" style="7" bestFit="1" customWidth="1"/>
    <col min="2576" max="2576" width="27.28515625" style="7" customWidth="1"/>
    <col min="2577" max="2816" width="11.42578125" style="7"/>
    <col min="2817" max="2817" width="9.140625" style="7" customWidth="1"/>
    <col min="2818" max="2818" width="98.7109375" style="7" customWidth="1"/>
    <col min="2819" max="2819" width="31.140625" style="7" bestFit="1" customWidth="1"/>
    <col min="2820" max="2820" width="9" style="7" customWidth="1"/>
    <col min="2821" max="2821" width="31.5703125" style="7" customWidth="1"/>
    <col min="2822" max="2822" width="25.140625" style="7" bestFit="1" customWidth="1"/>
    <col min="2823" max="2823" width="3.85546875" style="7" customWidth="1"/>
    <col min="2824" max="2824" width="8.7109375" style="7" customWidth="1"/>
    <col min="2825" max="2825" width="93.42578125" style="7" customWidth="1"/>
    <col min="2826" max="2826" width="31.140625" style="7" bestFit="1" customWidth="1"/>
    <col min="2827" max="2827" width="2.85546875" style="7" customWidth="1"/>
    <col min="2828" max="2828" width="36.140625" style="7" customWidth="1"/>
    <col min="2829" max="2829" width="29.85546875" style="7" bestFit="1" customWidth="1"/>
    <col min="2830" max="2830" width="28" style="7" customWidth="1"/>
    <col min="2831" max="2831" width="11.5703125" style="7" bestFit="1" customWidth="1"/>
    <col min="2832" max="2832" width="27.28515625" style="7" customWidth="1"/>
    <col min="2833" max="3072" width="11.42578125" style="7"/>
    <col min="3073" max="3073" width="9.140625" style="7" customWidth="1"/>
    <col min="3074" max="3074" width="98.7109375" style="7" customWidth="1"/>
    <col min="3075" max="3075" width="31.140625" style="7" bestFit="1" customWidth="1"/>
    <col min="3076" max="3076" width="9" style="7" customWidth="1"/>
    <col min="3077" max="3077" width="31.5703125" style="7" customWidth="1"/>
    <col min="3078" max="3078" width="25.140625" style="7" bestFit="1" customWidth="1"/>
    <col min="3079" max="3079" width="3.85546875" style="7" customWidth="1"/>
    <col min="3080" max="3080" width="8.7109375" style="7" customWidth="1"/>
    <col min="3081" max="3081" width="93.42578125" style="7" customWidth="1"/>
    <col min="3082" max="3082" width="31.140625" style="7" bestFit="1" customWidth="1"/>
    <col min="3083" max="3083" width="2.85546875" style="7" customWidth="1"/>
    <col min="3084" max="3084" width="36.140625" style="7" customWidth="1"/>
    <col min="3085" max="3085" width="29.85546875" style="7" bestFit="1" customWidth="1"/>
    <col min="3086" max="3086" width="28" style="7" customWidth="1"/>
    <col min="3087" max="3087" width="11.5703125" style="7" bestFit="1" customWidth="1"/>
    <col min="3088" max="3088" width="27.28515625" style="7" customWidth="1"/>
    <col min="3089" max="3328" width="11.42578125" style="7"/>
    <col min="3329" max="3329" width="9.140625" style="7" customWidth="1"/>
    <col min="3330" max="3330" width="98.7109375" style="7" customWidth="1"/>
    <col min="3331" max="3331" width="31.140625" style="7" bestFit="1" customWidth="1"/>
    <col min="3332" max="3332" width="9" style="7" customWidth="1"/>
    <col min="3333" max="3333" width="31.5703125" style="7" customWidth="1"/>
    <col min="3334" max="3334" width="25.140625" style="7" bestFit="1" customWidth="1"/>
    <col min="3335" max="3335" width="3.85546875" style="7" customWidth="1"/>
    <col min="3336" max="3336" width="8.7109375" style="7" customWidth="1"/>
    <col min="3337" max="3337" width="93.42578125" style="7" customWidth="1"/>
    <col min="3338" max="3338" width="31.140625" style="7" bestFit="1" customWidth="1"/>
    <col min="3339" max="3339" width="2.85546875" style="7" customWidth="1"/>
    <col min="3340" max="3340" width="36.140625" style="7" customWidth="1"/>
    <col min="3341" max="3341" width="29.85546875" style="7" bestFit="1" customWidth="1"/>
    <col min="3342" max="3342" width="28" style="7" customWidth="1"/>
    <col min="3343" max="3343" width="11.5703125" style="7" bestFit="1" customWidth="1"/>
    <col min="3344" max="3344" width="27.28515625" style="7" customWidth="1"/>
    <col min="3345" max="3584" width="11.42578125" style="7"/>
    <col min="3585" max="3585" width="9.140625" style="7" customWidth="1"/>
    <col min="3586" max="3586" width="98.7109375" style="7" customWidth="1"/>
    <col min="3587" max="3587" width="31.140625" style="7" bestFit="1" customWidth="1"/>
    <col min="3588" max="3588" width="9" style="7" customWidth="1"/>
    <col min="3589" max="3589" width="31.5703125" style="7" customWidth="1"/>
    <col min="3590" max="3590" width="25.140625" style="7" bestFit="1" customWidth="1"/>
    <col min="3591" max="3591" width="3.85546875" style="7" customWidth="1"/>
    <col min="3592" max="3592" width="8.7109375" style="7" customWidth="1"/>
    <col min="3593" max="3593" width="93.42578125" style="7" customWidth="1"/>
    <col min="3594" max="3594" width="31.140625" style="7" bestFit="1" customWidth="1"/>
    <col min="3595" max="3595" width="2.85546875" style="7" customWidth="1"/>
    <col min="3596" max="3596" width="36.140625" style="7" customWidth="1"/>
    <col min="3597" max="3597" width="29.85546875" style="7" bestFit="1" customWidth="1"/>
    <col min="3598" max="3598" width="28" style="7" customWidth="1"/>
    <col min="3599" max="3599" width="11.5703125" style="7" bestFit="1" customWidth="1"/>
    <col min="3600" max="3600" width="27.28515625" style="7" customWidth="1"/>
    <col min="3601" max="3840" width="11.42578125" style="7"/>
    <col min="3841" max="3841" width="9.140625" style="7" customWidth="1"/>
    <col min="3842" max="3842" width="98.7109375" style="7" customWidth="1"/>
    <col min="3843" max="3843" width="31.140625" style="7" bestFit="1" customWidth="1"/>
    <col min="3844" max="3844" width="9" style="7" customWidth="1"/>
    <col min="3845" max="3845" width="31.5703125" style="7" customWidth="1"/>
    <col min="3846" max="3846" width="25.140625" style="7" bestFit="1" customWidth="1"/>
    <col min="3847" max="3847" width="3.85546875" style="7" customWidth="1"/>
    <col min="3848" max="3848" width="8.7109375" style="7" customWidth="1"/>
    <col min="3849" max="3849" width="93.42578125" style="7" customWidth="1"/>
    <col min="3850" max="3850" width="31.140625" style="7" bestFit="1" customWidth="1"/>
    <col min="3851" max="3851" width="2.85546875" style="7" customWidth="1"/>
    <col min="3852" max="3852" width="36.140625" style="7" customWidth="1"/>
    <col min="3853" max="3853" width="29.85546875" style="7" bestFit="1" customWidth="1"/>
    <col min="3854" max="3854" width="28" style="7" customWidth="1"/>
    <col min="3855" max="3855" width="11.5703125" style="7" bestFit="1" customWidth="1"/>
    <col min="3856" max="3856" width="27.28515625" style="7" customWidth="1"/>
    <col min="3857" max="4096" width="11.42578125" style="7"/>
    <col min="4097" max="4097" width="9.140625" style="7" customWidth="1"/>
    <col min="4098" max="4098" width="98.7109375" style="7" customWidth="1"/>
    <col min="4099" max="4099" width="31.140625" style="7" bestFit="1" customWidth="1"/>
    <col min="4100" max="4100" width="9" style="7" customWidth="1"/>
    <col min="4101" max="4101" width="31.5703125" style="7" customWidth="1"/>
    <col min="4102" max="4102" width="25.140625" style="7" bestFit="1" customWidth="1"/>
    <col min="4103" max="4103" width="3.85546875" style="7" customWidth="1"/>
    <col min="4104" max="4104" width="8.7109375" style="7" customWidth="1"/>
    <col min="4105" max="4105" width="93.42578125" style="7" customWidth="1"/>
    <col min="4106" max="4106" width="31.140625" style="7" bestFit="1" customWidth="1"/>
    <col min="4107" max="4107" width="2.85546875" style="7" customWidth="1"/>
    <col min="4108" max="4108" width="36.140625" style="7" customWidth="1"/>
    <col min="4109" max="4109" width="29.85546875" style="7" bestFit="1" customWidth="1"/>
    <col min="4110" max="4110" width="28" style="7" customWidth="1"/>
    <col min="4111" max="4111" width="11.5703125" style="7" bestFit="1" customWidth="1"/>
    <col min="4112" max="4112" width="27.28515625" style="7" customWidth="1"/>
    <col min="4113" max="4352" width="11.42578125" style="7"/>
    <col min="4353" max="4353" width="9.140625" style="7" customWidth="1"/>
    <col min="4354" max="4354" width="98.7109375" style="7" customWidth="1"/>
    <col min="4355" max="4355" width="31.140625" style="7" bestFit="1" customWidth="1"/>
    <col min="4356" max="4356" width="9" style="7" customWidth="1"/>
    <col min="4357" max="4357" width="31.5703125" style="7" customWidth="1"/>
    <col min="4358" max="4358" width="25.140625" style="7" bestFit="1" customWidth="1"/>
    <col min="4359" max="4359" width="3.85546875" style="7" customWidth="1"/>
    <col min="4360" max="4360" width="8.7109375" style="7" customWidth="1"/>
    <col min="4361" max="4361" width="93.42578125" style="7" customWidth="1"/>
    <col min="4362" max="4362" width="31.140625" style="7" bestFit="1" customWidth="1"/>
    <col min="4363" max="4363" width="2.85546875" style="7" customWidth="1"/>
    <col min="4364" max="4364" width="36.140625" style="7" customWidth="1"/>
    <col min="4365" max="4365" width="29.85546875" style="7" bestFit="1" customWidth="1"/>
    <col min="4366" max="4366" width="28" style="7" customWidth="1"/>
    <col min="4367" max="4367" width="11.5703125" style="7" bestFit="1" customWidth="1"/>
    <col min="4368" max="4368" width="27.28515625" style="7" customWidth="1"/>
    <col min="4369" max="4608" width="11.42578125" style="7"/>
    <col min="4609" max="4609" width="9.140625" style="7" customWidth="1"/>
    <col min="4610" max="4610" width="98.7109375" style="7" customWidth="1"/>
    <col min="4611" max="4611" width="31.140625" style="7" bestFit="1" customWidth="1"/>
    <col min="4612" max="4612" width="9" style="7" customWidth="1"/>
    <col min="4613" max="4613" width="31.5703125" style="7" customWidth="1"/>
    <col min="4614" max="4614" width="25.140625" style="7" bestFit="1" customWidth="1"/>
    <col min="4615" max="4615" width="3.85546875" style="7" customWidth="1"/>
    <col min="4616" max="4616" width="8.7109375" style="7" customWidth="1"/>
    <col min="4617" max="4617" width="93.42578125" style="7" customWidth="1"/>
    <col min="4618" max="4618" width="31.140625" style="7" bestFit="1" customWidth="1"/>
    <col min="4619" max="4619" width="2.85546875" style="7" customWidth="1"/>
    <col min="4620" max="4620" width="36.140625" style="7" customWidth="1"/>
    <col min="4621" max="4621" width="29.85546875" style="7" bestFit="1" customWidth="1"/>
    <col min="4622" max="4622" width="28" style="7" customWidth="1"/>
    <col min="4623" max="4623" width="11.5703125" style="7" bestFit="1" customWidth="1"/>
    <col min="4624" max="4624" width="27.28515625" style="7" customWidth="1"/>
    <col min="4625" max="4864" width="11.42578125" style="7"/>
    <col min="4865" max="4865" width="9.140625" style="7" customWidth="1"/>
    <col min="4866" max="4866" width="98.7109375" style="7" customWidth="1"/>
    <col min="4867" max="4867" width="31.140625" style="7" bestFit="1" customWidth="1"/>
    <col min="4868" max="4868" width="9" style="7" customWidth="1"/>
    <col min="4869" max="4869" width="31.5703125" style="7" customWidth="1"/>
    <col min="4870" max="4870" width="25.140625" style="7" bestFit="1" customWidth="1"/>
    <col min="4871" max="4871" width="3.85546875" style="7" customWidth="1"/>
    <col min="4872" max="4872" width="8.7109375" style="7" customWidth="1"/>
    <col min="4873" max="4873" width="93.42578125" style="7" customWidth="1"/>
    <col min="4874" max="4874" width="31.140625" style="7" bestFit="1" customWidth="1"/>
    <col min="4875" max="4875" width="2.85546875" style="7" customWidth="1"/>
    <col min="4876" max="4876" width="36.140625" style="7" customWidth="1"/>
    <col min="4877" max="4877" width="29.85546875" style="7" bestFit="1" customWidth="1"/>
    <col min="4878" max="4878" width="28" style="7" customWidth="1"/>
    <col min="4879" max="4879" width="11.5703125" style="7" bestFit="1" customWidth="1"/>
    <col min="4880" max="4880" width="27.28515625" style="7" customWidth="1"/>
    <col min="4881" max="5120" width="11.42578125" style="7"/>
    <col min="5121" max="5121" width="9.140625" style="7" customWidth="1"/>
    <col min="5122" max="5122" width="98.7109375" style="7" customWidth="1"/>
    <col min="5123" max="5123" width="31.140625" style="7" bestFit="1" customWidth="1"/>
    <col min="5124" max="5124" width="9" style="7" customWidth="1"/>
    <col min="5125" max="5125" width="31.5703125" style="7" customWidth="1"/>
    <col min="5126" max="5126" width="25.140625" style="7" bestFit="1" customWidth="1"/>
    <col min="5127" max="5127" width="3.85546875" style="7" customWidth="1"/>
    <col min="5128" max="5128" width="8.7109375" style="7" customWidth="1"/>
    <col min="5129" max="5129" width="93.42578125" style="7" customWidth="1"/>
    <col min="5130" max="5130" width="31.140625" style="7" bestFit="1" customWidth="1"/>
    <col min="5131" max="5131" width="2.85546875" style="7" customWidth="1"/>
    <col min="5132" max="5132" width="36.140625" style="7" customWidth="1"/>
    <col min="5133" max="5133" width="29.85546875" style="7" bestFit="1" customWidth="1"/>
    <col min="5134" max="5134" width="28" style="7" customWidth="1"/>
    <col min="5135" max="5135" width="11.5703125" style="7" bestFit="1" customWidth="1"/>
    <col min="5136" max="5136" width="27.28515625" style="7" customWidth="1"/>
    <col min="5137" max="5376" width="11.42578125" style="7"/>
    <col min="5377" max="5377" width="9.140625" style="7" customWidth="1"/>
    <col min="5378" max="5378" width="98.7109375" style="7" customWidth="1"/>
    <col min="5379" max="5379" width="31.140625" style="7" bestFit="1" customWidth="1"/>
    <col min="5380" max="5380" width="9" style="7" customWidth="1"/>
    <col min="5381" max="5381" width="31.5703125" style="7" customWidth="1"/>
    <col min="5382" max="5382" width="25.140625" style="7" bestFit="1" customWidth="1"/>
    <col min="5383" max="5383" width="3.85546875" style="7" customWidth="1"/>
    <col min="5384" max="5384" width="8.7109375" style="7" customWidth="1"/>
    <col min="5385" max="5385" width="93.42578125" style="7" customWidth="1"/>
    <col min="5386" max="5386" width="31.140625" style="7" bestFit="1" customWidth="1"/>
    <col min="5387" max="5387" width="2.85546875" style="7" customWidth="1"/>
    <col min="5388" max="5388" width="36.140625" style="7" customWidth="1"/>
    <col min="5389" max="5389" width="29.85546875" style="7" bestFit="1" customWidth="1"/>
    <col min="5390" max="5390" width="28" style="7" customWidth="1"/>
    <col min="5391" max="5391" width="11.5703125" style="7" bestFit="1" customWidth="1"/>
    <col min="5392" max="5392" width="27.28515625" style="7" customWidth="1"/>
    <col min="5393" max="5632" width="11.42578125" style="7"/>
    <col min="5633" max="5633" width="9.140625" style="7" customWidth="1"/>
    <col min="5634" max="5634" width="98.7109375" style="7" customWidth="1"/>
    <col min="5635" max="5635" width="31.140625" style="7" bestFit="1" customWidth="1"/>
    <col min="5636" max="5636" width="9" style="7" customWidth="1"/>
    <col min="5637" max="5637" width="31.5703125" style="7" customWidth="1"/>
    <col min="5638" max="5638" width="25.140625" style="7" bestFit="1" customWidth="1"/>
    <col min="5639" max="5639" width="3.85546875" style="7" customWidth="1"/>
    <col min="5640" max="5640" width="8.7109375" style="7" customWidth="1"/>
    <col min="5641" max="5641" width="93.42578125" style="7" customWidth="1"/>
    <col min="5642" max="5642" width="31.140625" style="7" bestFit="1" customWidth="1"/>
    <col min="5643" max="5643" width="2.85546875" style="7" customWidth="1"/>
    <col min="5644" max="5644" width="36.140625" style="7" customWidth="1"/>
    <col min="5645" max="5645" width="29.85546875" style="7" bestFit="1" customWidth="1"/>
    <col min="5646" max="5646" width="28" style="7" customWidth="1"/>
    <col min="5647" max="5647" width="11.5703125" style="7" bestFit="1" customWidth="1"/>
    <col min="5648" max="5648" width="27.28515625" style="7" customWidth="1"/>
    <col min="5649" max="5888" width="11.42578125" style="7"/>
    <col min="5889" max="5889" width="9.140625" style="7" customWidth="1"/>
    <col min="5890" max="5890" width="98.7109375" style="7" customWidth="1"/>
    <col min="5891" max="5891" width="31.140625" style="7" bestFit="1" customWidth="1"/>
    <col min="5892" max="5892" width="9" style="7" customWidth="1"/>
    <col min="5893" max="5893" width="31.5703125" style="7" customWidth="1"/>
    <col min="5894" max="5894" width="25.140625" style="7" bestFit="1" customWidth="1"/>
    <col min="5895" max="5895" width="3.85546875" style="7" customWidth="1"/>
    <col min="5896" max="5896" width="8.7109375" style="7" customWidth="1"/>
    <col min="5897" max="5897" width="93.42578125" style="7" customWidth="1"/>
    <col min="5898" max="5898" width="31.140625" style="7" bestFit="1" customWidth="1"/>
    <col min="5899" max="5899" width="2.85546875" style="7" customWidth="1"/>
    <col min="5900" max="5900" width="36.140625" style="7" customWidth="1"/>
    <col min="5901" max="5901" width="29.85546875" style="7" bestFit="1" customWidth="1"/>
    <col min="5902" max="5902" width="28" style="7" customWidth="1"/>
    <col min="5903" max="5903" width="11.5703125" style="7" bestFit="1" customWidth="1"/>
    <col min="5904" max="5904" width="27.28515625" style="7" customWidth="1"/>
    <col min="5905" max="6144" width="11.42578125" style="7"/>
    <col min="6145" max="6145" width="9.140625" style="7" customWidth="1"/>
    <col min="6146" max="6146" width="98.7109375" style="7" customWidth="1"/>
    <col min="6147" max="6147" width="31.140625" style="7" bestFit="1" customWidth="1"/>
    <col min="6148" max="6148" width="9" style="7" customWidth="1"/>
    <col min="6149" max="6149" width="31.5703125" style="7" customWidth="1"/>
    <col min="6150" max="6150" width="25.140625" style="7" bestFit="1" customWidth="1"/>
    <col min="6151" max="6151" width="3.85546875" style="7" customWidth="1"/>
    <col min="6152" max="6152" width="8.7109375" style="7" customWidth="1"/>
    <col min="6153" max="6153" width="93.42578125" style="7" customWidth="1"/>
    <col min="6154" max="6154" width="31.140625" style="7" bestFit="1" customWidth="1"/>
    <col min="6155" max="6155" width="2.85546875" style="7" customWidth="1"/>
    <col min="6156" max="6156" width="36.140625" style="7" customWidth="1"/>
    <col min="6157" max="6157" width="29.85546875" style="7" bestFit="1" customWidth="1"/>
    <col min="6158" max="6158" width="28" style="7" customWidth="1"/>
    <col min="6159" max="6159" width="11.5703125" style="7" bestFit="1" customWidth="1"/>
    <col min="6160" max="6160" width="27.28515625" style="7" customWidth="1"/>
    <col min="6161" max="6400" width="11.42578125" style="7"/>
    <col min="6401" max="6401" width="9.140625" style="7" customWidth="1"/>
    <col min="6402" max="6402" width="98.7109375" style="7" customWidth="1"/>
    <col min="6403" max="6403" width="31.140625" style="7" bestFit="1" customWidth="1"/>
    <col min="6404" max="6404" width="9" style="7" customWidth="1"/>
    <col min="6405" max="6405" width="31.5703125" style="7" customWidth="1"/>
    <col min="6406" max="6406" width="25.140625" style="7" bestFit="1" customWidth="1"/>
    <col min="6407" max="6407" width="3.85546875" style="7" customWidth="1"/>
    <col min="6408" max="6408" width="8.7109375" style="7" customWidth="1"/>
    <col min="6409" max="6409" width="93.42578125" style="7" customWidth="1"/>
    <col min="6410" max="6410" width="31.140625" style="7" bestFit="1" customWidth="1"/>
    <col min="6411" max="6411" width="2.85546875" style="7" customWidth="1"/>
    <col min="6412" max="6412" width="36.140625" style="7" customWidth="1"/>
    <col min="6413" max="6413" width="29.85546875" style="7" bestFit="1" customWidth="1"/>
    <col min="6414" max="6414" width="28" style="7" customWidth="1"/>
    <col min="6415" max="6415" width="11.5703125" style="7" bestFit="1" customWidth="1"/>
    <col min="6416" max="6416" width="27.28515625" style="7" customWidth="1"/>
    <col min="6417" max="6656" width="11.42578125" style="7"/>
    <col min="6657" max="6657" width="9.140625" style="7" customWidth="1"/>
    <col min="6658" max="6658" width="98.7109375" style="7" customWidth="1"/>
    <col min="6659" max="6659" width="31.140625" style="7" bestFit="1" customWidth="1"/>
    <col min="6660" max="6660" width="9" style="7" customWidth="1"/>
    <col min="6661" max="6661" width="31.5703125" style="7" customWidth="1"/>
    <col min="6662" max="6662" width="25.140625" style="7" bestFit="1" customWidth="1"/>
    <col min="6663" max="6663" width="3.85546875" style="7" customWidth="1"/>
    <col min="6664" max="6664" width="8.7109375" style="7" customWidth="1"/>
    <col min="6665" max="6665" width="93.42578125" style="7" customWidth="1"/>
    <col min="6666" max="6666" width="31.140625" style="7" bestFit="1" customWidth="1"/>
    <col min="6667" max="6667" width="2.85546875" style="7" customWidth="1"/>
    <col min="6668" max="6668" width="36.140625" style="7" customWidth="1"/>
    <col min="6669" max="6669" width="29.85546875" style="7" bestFit="1" customWidth="1"/>
    <col min="6670" max="6670" width="28" style="7" customWidth="1"/>
    <col min="6671" max="6671" width="11.5703125" style="7" bestFit="1" customWidth="1"/>
    <col min="6672" max="6672" width="27.28515625" style="7" customWidth="1"/>
    <col min="6673" max="6912" width="11.42578125" style="7"/>
    <col min="6913" max="6913" width="9.140625" style="7" customWidth="1"/>
    <col min="6914" max="6914" width="98.7109375" style="7" customWidth="1"/>
    <col min="6915" max="6915" width="31.140625" style="7" bestFit="1" customWidth="1"/>
    <col min="6916" max="6916" width="9" style="7" customWidth="1"/>
    <col min="6917" max="6917" width="31.5703125" style="7" customWidth="1"/>
    <col min="6918" max="6918" width="25.140625" style="7" bestFit="1" customWidth="1"/>
    <col min="6919" max="6919" width="3.85546875" style="7" customWidth="1"/>
    <col min="6920" max="6920" width="8.7109375" style="7" customWidth="1"/>
    <col min="6921" max="6921" width="93.42578125" style="7" customWidth="1"/>
    <col min="6922" max="6922" width="31.140625" style="7" bestFit="1" customWidth="1"/>
    <col min="6923" max="6923" width="2.85546875" style="7" customWidth="1"/>
    <col min="6924" max="6924" width="36.140625" style="7" customWidth="1"/>
    <col min="6925" max="6925" width="29.85546875" style="7" bestFit="1" customWidth="1"/>
    <col min="6926" max="6926" width="28" style="7" customWidth="1"/>
    <col min="6927" max="6927" width="11.5703125" style="7" bestFit="1" customWidth="1"/>
    <col min="6928" max="6928" width="27.28515625" style="7" customWidth="1"/>
    <col min="6929" max="7168" width="11.42578125" style="7"/>
    <col min="7169" max="7169" width="9.140625" style="7" customWidth="1"/>
    <col min="7170" max="7170" width="98.7109375" style="7" customWidth="1"/>
    <col min="7171" max="7171" width="31.140625" style="7" bestFit="1" customWidth="1"/>
    <col min="7172" max="7172" width="9" style="7" customWidth="1"/>
    <col min="7173" max="7173" width="31.5703125" style="7" customWidth="1"/>
    <col min="7174" max="7174" width="25.140625" style="7" bestFit="1" customWidth="1"/>
    <col min="7175" max="7175" width="3.85546875" style="7" customWidth="1"/>
    <col min="7176" max="7176" width="8.7109375" style="7" customWidth="1"/>
    <col min="7177" max="7177" width="93.42578125" style="7" customWidth="1"/>
    <col min="7178" max="7178" width="31.140625" style="7" bestFit="1" customWidth="1"/>
    <col min="7179" max="7179" width="2.85546875" style="7" customWidth="1"/>
    <col min="7180" max="7180" width="36.140625" style="7" customWidth="1"/>
    <col min="7181" max="7181" width="29.85546875" style="7" bestFit="1" customWidth="1"/>
    <col min="7182" max="7182" width="28" style="7" customWidth="1"/>
    <col min="7183" max="7183" width="11.5703125" style="7" bestFit="1" customWidth="1"/>
    <col min="7184" max="7184" width="27.28515625" style="7" customWidth="1"/>
    <col min="7185" max="7424" width="11.42578125" style="7"/>
    <col min="7425" max="7425" width="9.140625" style="7" customWidth="1"/>
    <col min="7426" max="7426" width="98.7109375" style="7" customWidth="1"/>
    <col min="7427" max="7427" width="31.140625" style="7" bestFit="1" customWidth="1"/>
    <col min="7428" max="7428" width="9" style="7" customWidth="1"/>
    <col min="7429" max="7429" width="31.5703125" style="7" customWidth="1"/>
    <col min="7430" max="7430" width="25.140625" style="7" bestFit="1" customWidth="1"/>
    <col min="7431" max="7431" width="3.85546875" style="7" customWidth="1"/>
    <col min="7432" max="7432" width="8.7109375" style="7" customWidth="1"/>
    <col min="7433" max="7433" width="93.42578125" style="7" customWidth="1"/>
    <col min="7434" max="7434" width="31.140625" style="7" bestFit="1" customWidth="1"/>
    <col min="7435" max="7435" width="2.85546875" style="7" customWidth="1"/>
    <col min="7436" max="7436" width="36.140625" style="7" customWidth="1"/>
    <col min="7437" max="7437" width="29.85546875" style="7" bestFit="1" customWidth="1"/>
    <col min="7438" max="7438" width="28" style="7" customWidth="1"/>
    <col min="7439" max="7439" width="11.5703125" style="7" bestFit="1" customWidth="1"/>
    <col min="7440" max="7440" width="27.28515625" style="7" customWidth="1"/>
    <col min="7441" max="7680" width="11.42578125" style="7"/>
    <col min="7681" max="7681" width="9.140625" style="7" customWidth="1"/>
    <col min="7682" max="7682" width="98.7109375" style="7" customWidth="1"/>
    <col min="7683" max="7683" width="31.140625" style="7" bestFit="1" customWidth="1"/>
    <col min="7684" max="7684" width="9" style="7" customWidth="1"/>
    <col min="7685" max="7685" width="31.5703125" style="7" customWidth="1"/>
    <col min="7686" max="7686" width="25.140625" style="7" bestFit="1" customWidth="1"/>
    <col min="7687" max="7687" width="3.85546875" style="7" customWidth="1"/>
    <col min="7688" max="7688" width="8.7109375" style="7" customWidth="1"/>
    <col min="7689" max="7689" width="93.42578125" style="7" customWidth="1"/>
    <col min="7690" max="7690" width="31.140625" style="7" bestFit="1" customWidth="1"/>
    <col min="7691" max="7691" width="2.85546875" style="7" customWidth="1"/>
    <col min="7692" max="7692" width="36.140625" style="7" customWidth="1"/>
    <col min="7693" max="7693" width="29.85546875" style="7" bestFit="1" customWidth="1"/>
    <col min="7694" max="7694" width="28" style="7" customWidth="1"/>
    <col min="7695" max="7695" width="11.5703125" style="7" bestFit="1" customWidth="1"/>
    <col min="7696" max="7696" width="27.28515625" style="7" customWidth="1"/>
    <col min="7697" max="7936" width="11.42578125" style="7"/>
    <col min="7937" max="7937" width="9.140625" style="7" customWidth="1"/>
    <col min="7938" max="7938" width="98.7109375" style="7" customWidth="1"/>
    <col min="7939" max="7939" width="31.140625" style="7" bestFit="1" customWidth="1"/>
    <col min="7940" max="7940" width="9" style="7" customWidth="1"/>
    <col min="7941" max="7941" width="31.5703125" style="7" customWidth="1"/>
    <col min="7942" max="7942" width="25.140625" style="7" bestFit="1" customWidth="1"/>
    <col min="7943" max="7943" width="3.85546875" style="7" customWidth="1"/>
    <col min="7944" max="7944" width="8.7109375" style="7" customWidth="1"/>
    <col min="7945" max="7945" width="93.42578125" style="7" customWidth="1"/>
    <col min="7946" max="7946" width="31.140625" style="7" bestFit="1" customWidth="1"/>
    <col min="7947" max="7947" width="2.85546875" style="7" customWidth="1"/>
    <col min="7948" max="7948" width="36.140625" style="7" customWidth="1"/>
    <col min="7949" max="7949" width="29.85546875" style="7" bestFit="1" customWidth="1"/>
    <col min="7950" max="7950" width="28" style="7" customWidth="1"/>
    <col min="7951" max="7951" width="11.5703125" style="7" bestFit="1" customWidth="1"/>
    <col min="7952" max="7952" width="27.28515625" style="7" customWidth="1"/>
    <col min="7953" max="8192" width="11.42578125" style="7"/>
    <col min="8193" max="8193" width="9.140625" style="7" customWidth="1"/>
    <col min="8194" max="8194" width="98.7109375" style="7" customWidth="1"/>
    <col min="8195" max="8195" width="31.140625" style="7" bestFit="1" customWidth="1"/>
    <col min="8196" max="8196" width="9" style="7" customWidth="1"/>
    <col min="8197" max="8197" width="31.5703125" style="7" customWidth="1"/>
    <col min="8198" max="8198" width="25.140625" style="7" bestFit="1" customWidth="1"/>
    <col min="8199" max="8199" width="3.85546875" style="7" customWidth="1"/>
    <col min="8200" max="8200" width="8.7109375" style="7" customWidth="1"/>
    <col min="8201" max="8201" width="93.42578125" style="7" customWidth="1"/>
    <col min="8202" max="8202" width="31.140625" style="7" bestFit="1" customWidth="1"/>
    <col min="8203" max="8203" width="2.85546875" style="7" customWidth="1"/>
    <col min="8204" max="8204" width="36.140625" style="7" customWidth="1"/>
    <col min="8205" max="8205" width="29.85546875" style="7" bestFit="1" customWidth="1"/>
    <col min="8206" max="8206" width="28" style="7" customWidth="1"/>
    <col min="8207" max="8207" width="11.5703125" style="7" bestFit="1" customWidth="1"/>
    <col min="8208" max="8208" width="27.28515625" style="7" customWidth="1"/>
    <col min="8209" max="8448" width="11.42578125" style="7"/>
    <col min="8449" max="8449" width="9.140625" style="7" customWidth="1"/>
    <col min="8450" max="8450" width="98.7109375" style="7" customWidth="1"/>
    <col min="8451" max="8451" width="31.140625" style="7" bestFit="1" customWidth="1"/>
    <col min="8452" max="8452" width="9" style="7" customWidth="1"/>
    <col min="8453" max="8453" width="31.5703125" style="7" customWidth="1"/>
    <col min="8454" max="8454" width="25.140625" style="7" bestFit="1" customWidth="1"/>
    <col min="8455" max="8455" width="3.85546875" style="7" customWidth="1"/>
    <col min="8456" max="8456" width="8.7109375" style="7" customWidth="1"/>
    <col min="8457" max="8457" width="93.42578125" style="7" customWidth="1"/>
    <col min="8458" max="8458" width="31.140625" style="7" bestFit="1" customWidth="1"/>
    <col min="8459" max="8459" width="2.85546875" style="7" customWidth="1"/>
    <col min="8460" max="8460" width="36.140625" style="7" customWidth="1"/>
    <col min="8461" max="8461" width="29.85546875" style="7" bestFit="1" customWidth="1"/>
    <col min="8462" max="8462" width="28" style="7" customWidth="1"/>
    <col min="8463" max="8463" width="11.5703125" style="7" bestFit="1" customWidth="1"/>
    <col min="8464" max="8464" width="27.28515625" style="7" customWidth="1"/>
    <col min="8465" max="8704" width="11.42578125" style="7"/>
    <col min="8705" max="8705" width="9.140625" style="7" customWidth="1"/>
    <col min="8706" max="8706" width="98.7109375" style="7" customWidth="1"/>
    <col min="8707" max="8707" width="31.140625" style="7" bestFit="1" customWidth="1"/>
    <col min="8708" max="8708" width="9" style="7" customWidth="1"/>
    <col min="8709" max="8709" width="31.5703125" style="7" customWidth="1"/>
    <col min="8710" max="8710" width="25.140625" style="7" bestFit="1" customWidth="1"/>
    <col min="8711" max="8711" width="3.85546875" style="7" customWidth="1"/>
    <col min="8712" max="8712" width="8.7109375" style="7" customWidth="1"/>
    <col min="8713" max="8713" width="93.42578125" style="7" customWidth="1"/>
    <col min="8714" max="8714" width="31.140625" style="7" bestFit="1" customWidth="1"/>
    <col min="8715" max="8715" width="2.85546875" style="7" customWidth="1"/>
    <col min="8716" max="8716" width="36.140625" style="7" customWidth="1"/>
    <col min="8717" max="8717" width="29.85546875" style="7" bestFit="1" customWidth="1"/>
    <col min="8718" max="8718" width="28" style="7" customWidth="1"/>
    <col min="8719" max="8719" width="11.5703125" style="7" bestFit="1" customWidth="1"/>
    <col min="8720" max="8720" width="27.28515625" style="7" customWidth="1"/>
    <col min="8721" max="8960" width="11.42578125" style="7"/>
    <col min="8961" max="8961" width="9.140625" style="7" customWidth="1"/>
    <col min="8962" max="8962" width="98.7109375" style="7" customWidth="1"/>
    <col min="8963" max="8963" width="31.140625" style="7" bestFit="1" customWidth="1"/>
    <col min="8964" max="8964" width="9" style="7" customWidth="1"/>
    <col min="8965" max="8965" width="31.5703125" style="7" customWidth="1"/>
    <col min="8966" max="8966" width="25.140625" style="7" bestFit="1" customWidth="1"/>
    <col min="8967" max="8967" width="3.85546875" style="7" customWidth="1"/>
    <col min="8968" max="8968" width="8.7109375" style="7" customWidth="1"/>
    <col min="8969" max="8969" width="93.42578125" style="7" customWidth="1"/>
    <col min="8970" max="8970" width="31.140625" style="7" bestFit="1" customWidth="1"/>
    <col min="8971" max="8971" width="2.85546875" style="7" customWidth="1"/>
    <col min="8972" max="8972" width="36.140625" style="7" customWidth="1"/>
    <col min="8973" max="8973" width="29.85546875" style="7" bestFit="1" customWidth="1"/>
    <col min="8974" max="8974" width="28" style="7" customWidth="1"/>
    <col min="8975" max="8975" width="11.5703125" style="7" bestFit="1" customWidth="1"/>
    <col min="8976" max="8976" width="27.28515625" style="7" customWidth="1"/>
    <col min="8977" max="9216" width="11.42578125" style="7"/>
    <col min="9217" max="9217" width="9.140625" style="7" customWidth="1"/>
    <col min="9218" max="9218" width="98.7109375" style="7" customWidth="1"/>
    <col min="9219" max="9219" width="31.140625" style="7" bestFit="1" customWidth="1"/>
    <col min="9220" max="9220" width="9" style="7" customWidth="1"/>
    <col min="9221" max="9221" width="31.5703125" style="7" customWidth="1"/>
    <col min="9222" max="9222" width="25.140625" style="7" bestFit="1" customWidth="1"/>
    <col min="9223" max="9223" width="3.85546875" style="7" customWidth="1"/>
    <col min="9224" max="9224" width="8.7109375" style="7" customWidth="1"/>
    <col min="9225" max="9225" width="93.42578125" style="7" customWidth="1"/>
    <col min="9226" max="9226" width="31.140625" style="7" bestFit="1" customWidth="1"/>
    <col min="9227" max="9227" width="2.85546875" style="7" customWidth="1"/>
    <col min="9228" max="9228" width="36.140625" style="7" customWidth="1"/>
    <col min="9229" max="9229" width="29.85546875" style="7" bestFit="1" customWidth="1"/>
    <col min="9230" max="9230" width="28" style="7" customWidth="1"/>
    <col min="9231" max="9231" width="11.5703125" style="7" bestFit="1" customWidth="1"/>
    <col min="9232" max="9232" width="27.28515625" style="7" customWidth="1"/>
    <col min="9233" max="9472" width="11.42578125" style="7"/>
    <col min="9473" max="9473" width="9.140625" style="7" customWidth="1"/>
    <col min="9474" max="9474" width="98.7109375" style="7" customWidth="1"/>
    <col min="9475" max="9475" width="31.140625" style="7" bestFit="1" customWidth="1"/>
    <col min="9476" max="9476" width="9" style="7" customWidth="1"/>
    <col min="9477" max="9477" width="31.5703125" style="7" customWidth="1"/>
    <col min="9478" max="9478" width="25.140625" style="7" bestFit="1" customWidth="1"/>
    <col min="9479" max="9479" width="3.85546875" style="7" customWidth="1"/>
    <col min="9480" max="9480" width="8.7109375" style="7" customWidth="1"/>
    <col min="9481" max="9481" width="93.42578125" style="7" customWidth="1"/>
    <col min="9482" max="9482" width="31.140625" style="7" bestFit="1" customWidth="1"/>
    <col min="9483" max="9483" width="2.85546875" style="7" customWidth="1"/>
    <col min="9484" max="9484" width="36.140625" style="7" customWidth="1"/>
    <col min="9485" max="9485" width="29.85546875" style="7" bestFit="1" customWidth="1"/>
    <col min="9486" max="9486" width="28" style="7" customWidth="1"/>
    <col min="9487" max="9487" width="11.5703125" style="7" bestFit="1" customWidth="1"/>
    <col min="9488" max="9488" width="27.28515625" style="7" customWidth="1"/>
    <col min="9489" max="9728" width="11.42578125" style="7"/>
    <col min="9729" max="9729" width="9.140625" style="7" customWidth="1"/>
    <col min="9730" max="9730" width="98.7109375" style="7" customWidth="1"/>
    <col min="9731" max="9731" width="31.140625" style="7" bestFit="1" customWidth="1"/>
    <col min="9732" max="9732" width="9" style="7" customWidth="1"/>
    <col min="9733" max="9733" width="31.5703125" style="7" customWidth="1"/>
    <col min="9734" max="9734" width="25.140625" style="7" bestFit="1" customWidth="1"/>
    <col min="9735" max="9735" width="3.85546875" style="7" customWidth="1"/>
    <col min="9736" max="9736" width="8.7109375" style="7" customWidth="1"/>
    <col min="9737" max="9737" width="93.42578125" style="7" customWidth="1"/>
    <col min="9738" max="9738" width="31.140625" style="7" bestFit="1" customWidth="1"/>
    <col min="9739" max="9739" width="2.85546875" style="7" customWidth="1"/>
    <col min="9740" max="9740" width="36.140625" style="7" customWidth="1"/>
    <col min="9741" max="9741" width="29.85546875" style="7" bestFit="1" customWidth="1"/>
    <col min="9742" max="9742" width="28" style="7" customWidth="1"/>
    <col min="9743" max="9743" width="11.5703125" style="7" bestFit="1" customWidth="1"/>
    <col min="9744" max="9744" width="27.28515625" style="7" customWidth="1"/>
    <col min="9745" max="9984" width="11.42578125" style="7"/>
    <col min="9985" max="9985" width="9.140625" style="7" customWidth="1"/>
    <col min="9986" max="9986" width="98.7109375" style="7" customWidth="1"/>
    <col min="9987" max="9987" width="31.140625" style="7" bestFit="1" customWidth="1"/>
    <col min="9988" max="9988" width="9" style="7" customWidth="1"/>
    <col min="9989" max="9989" width="31.5703125" style="7" customWidth="1"/>
    <col min="9990" max="9990" width="25.140625" style="7" bestFit="1" customWidth="1"/>
    <col min="9991" max="9991" width="3.85546875" style="7" customWidth="1"/>
    <col min="9992" max="9992" width="8.7109375" style="7" customWidth="1"/>
    <col min="9993" max="9993" width="93.42578125" style="7" customWidth="1"/>
    <col min="9994" max="9994" width="31.140625" style="7" bestFit="1" customWidth="1"/>
    <col min="9995" max="9995" width="2.85546875" style="7" customWidth="1"/>
    <col min="9996" max="9996" width="36.140625" style="7" customWidth="1"/>
    <col min="9997" max="9997" width="29.85546875" style="7" bestFit="1" customWidth="1"/>
    <col min="9998" max="9998" width="28" style="7" customWidth="1"/>
    <col min="9999" max="9999" width="11.5703125" style="7" bestFit="1" customWidth="1"/>
    <col min="10000" max="10000" width="27.28515625" style="7" customWidth="1"/>
    <col min="10001" max="10240" width="11.42578125" style="7"/>
    <col min="10241" max="10241" width="9.140625" style="7" customWidth="1"/>
    <col min="10242" max="10242" width="98.7109375" style="7" customWidth="1"/>
    <col min="10243" max="10243" width="31.140625" style="7" bestFit="1" customWidth="1"/>
    <col min="10244" max="10244" width="9" style="7" customWidth="1"/>
    <col min="10245" max="10245" width="31.5703125" style="7" customWidth="1"/>
    <col min="10246" max="10246" width="25.140625" style="7" bestFit="1" customWidth="1"/>
    <col min="10247" max="10247" width="3.85546875" style="7" customWidth="1"/>
    <col min="10248" max="10248" width="8.7109375" style="7" customWidth="1"/>
    <col min="10249" max="10249" width="93.42578125" style="7" customWidth="1"/>
    <col min="10250" max="10250" width="31.140625" style="7" bestFit="1" customWidth="1"/>
    <col min="10251" max="10251" width="2.85546875" style="7" customWidth="1"/>
    <col min="10252" max="10252" width="36.140625" style="7" customWidth="1"/>
    <col min="10253" max="10253" width="29.85546875" style="7" bestFit="1" customWidth="1"/>
    <col min="10254" max="10254" width="28" style="7" customWidth="1"/>
    <col min="10255" max="10255" width="11.5703125" style="7" bestFit="1" customWidth="1"/>
    <col min="10256" max="10256" width="27.28515625" style="7" customWidth="1"/>
    <col min="10257" max="10496" width="11.42578125" style="7"/>
    <col min="10497" max="10497" width="9.140625" style="7" customWidth="1"/>
    <col min="10498" max="10498" width="98.7109375" style="7" customWidth="1"/>
    <col min="10499" max="10499" width="31.140625" style="7" bestFit="1" customWidth="1"/>
    <col min="10500" max="10500" width="9" style="7" customWidth="1"/>
    <col min="10501" max="10501" width="31.5703125" style="7" customWidth="1"/>
    <col min="10502" max="10502" width="25.140625" style="7" bestFit="1" customWidth="1"/>
    <col min="10503" max="10503" width="3.85546875" style="7" customWidth="1"/>
    <col min="10504" max="10504" width="8.7109375" style="7" customWidth="1"/>
    <col min="10505" max="10505" width="93.42578125" style="7" customWidth="1"/>
    <col min="10506" max="10506" width="31.140625" style="7" bestFit="1" customWidth="1"/>
    <col min="10507" max="10507" width="2.85546875" style="7" customWidth="1"/>
    <col min="10508" max="10508" width="36.140625" style="7" customWidth="1"/>
    <col min="10509" max="10509" width="29.85546875" style="7" bestFit="1" customWidth="1"/>
    <col min="10510" max="10510" width="28" style="7" customWidth="1"/>
    <col min="10511" max="10511" width="11.5703125" style="7" bestFit="1" customWidth="1"/>
    <col min="10512" max="10512" width="27.28515625" style="7" customWidth="1"/>
    <col min="10513" max="10752" width="11.42578125" style="7"/>
    <col min="10753" max="10753" width="9.140625" style="7" customWidth="1"/>
    <col min="10754" max="10754" width="98.7109375" style="7" customWidth="1"/>
    <col min="10755" max="10755" width="31.140625" style="7" bestFit="1" customWidth="1"/>
    <col min="10756" max="10756" width="9" style="7" customWidth="1"/>
    <col min="10757" max="10757" width="31.5703125" style="7" customWidth="1"/>
    <col min="10758" max="10758" width="25.140625" style="7" bestFit="1" customWidth="1"/>
    <col min="10759" max="10759" width="3.85546875" style="7" customWidth="1"/>
    <col min="10760" max="10760" width="8.7109375" style="7" customWidth="1"/>
    <col min="10761" max="10761" width="93.42578125" style="7" customWidth="1"/>
    <col min="10762" max="10762" width="31.140625" style="7" bestFit="1" customWidth="1"/>
    <col min="10763" max="10763" width="2.85546875" style="7" customWidth="1"/>
    <col min="10764" max="10764" width="36.140625" style="7" customWidth="1"/>
    <col min="10765" max="10765" width="29.85546875" style="7" bestFit="1" customWidth="1"/>
    <col min="10766" max="10766" width="28" style="7" customWidth="1"/>
    <col min="10767" max="10767" width="11.5703125" style="7" bestFit="1" customWidth="1"/>
    <col min="10768" max="10768" width="27.28515625" style="7" customWidth="1"/>
    <col min="10769" max="11008" width="11.42578125" style="7"/>
    <col min="11009" max="11009" width="9.140625" style="7" customWidth="1"/>
    <col min="11010" max="11010" width="98.7109375" style="7" customWidth="1"/>
    <col min="11011" max="11011" width="31.140625" style="7" bestFit="1" customWidth="1"/>
    <col min="11012" max="11012" width="9" style="7" customWidth="1"/>
    <col min="11013" max="11013" width="31.5703125" style="7" customWidth="1"/>
    <col min="11014" max="11014" width="25.140625" style="7" bestFit="1" customWidth="1"/>
    <col min="11015" max="11015" width="3.85546875" style="7" customWidth="1"/>
    <col min="11016" max="11016" width="8.7109375" style="7" customWidth="1"/>
    <col min="11017" max="11017" width="93.42578125" style="7" customWidth="1"/>
    <col min="11018" max="11018" width="31.140625" style="7" bestFit="1" customWidth="1"/>
    <col min="11019" max="11019" width="2.85546875" style="7" customWidth="1"/>
    <col min="11020" max="11020" width="36.140625" style="7" customWidth="1"/>
    <col min="11021" max="11021" width="29.85546875" style="7" bestFit="1" customWidth="1"/>
    <col min="11022" max="11022" width="28" style="7" customWidth="1"/>
    <col min="11023" max="11023" width="11.5703125" style="7" bestFit="1" customWidth="1"/>
    <col min="11024" max="11024" width="27.28515625" style="7" customWidth="1"/>
    <col min="11025" max="11264" width="11.42578125" style="7"/>
    <col min="11265" max="11265" width="9.140625" style="7" customWidth="1"/>
    <col min="11266" max="11266" width="98.7109375" style="7" customWidth="1"/>
    <col min="11267" max="11267" width="31.140625" style="7" bestFit="1" customWidth="1"/>
    <col min="11268" max="11268" width="9" style="7" customWidth="1"/>
    <col min="11269" max="11269" width="31.5703125" style="7" customWidth="1"/>
    <col min="11270" max="11270" width="25.140625" style="7" bestFit="1" customWidth="1"/>
    <col min="11271" max="11271" width="3.85546875" style="7" customWidth="1"/>
    <col min="11272" max="11272" width="8.7109375" style="7" customWidth="1"/>
    <col min="11273" max="11273" width="93.42578125" style="7" customWidth="1"/>
    <col min="11274" max="11274" width="31.140625" style="7" bestFit="1" customWidth="1"/>
    <col min="11275" max="11275" width="2.85546875" style="7" customWidth="1"/>
    <col min="11276" max="11276" width="36.140625" style="7" customWidth="1"/>
    <col min="11277" max="11277" width="29.85546875" style="7" bestFit="1" customWidth="1"/>
    <col min="11278" max="11278" width="28" style="7" customWidth="1"/>
    <col min="11279" max="11279" width="11.5703125" style="7" bestFit="1" customWidth="1"/>
    <col min="11280" max="11280" width="27.28515625" style="7" customWidth="1"/>
    <col min="11281" max="11520" width="11.42578125" style="7"/>
    <col min="11521" max="11521" width="9.140625" style="7" customWidth="1"/>
    <col min="11522" max="11522" width="98.7109375" style="7" customWidth="1"/>
    <col min="11523" max="11523" width="31.140625" style="7" bestFit="1" customWidth="1"/>
    <col min="11524" max="11524" width="9" style="7" customWidth="1"/>
    <col min="11525" max="11525" width="31.5703125" style="7" customWidth="1"/>
    <col min="11526" max="11526" width="25.140625" style="7" bestFit="1" customWidth="1"/>
    <col min="11527" max="11527" width="3.85546875" style="7" customWidth="1"/>
    <col min="11528" max="11528" width="8.7109375" style="7" customWidth="1"/>
    <col min="11529" max="11529" width="93.42578125" style="7" customWidth="1"/>
    <col min="11530" max="11530" width="31.140625" style="7" bestFit="1" customWidth="1"/>
    <col min="11531" max="11531" width="2.85546875" style="7" customWidth="1"/>
    <col min="11532" max="11532" width="36.140625" style="7" customWidth="1"/>
    <col min="11533" max="11533" width="29.85546875" style="7" bestFit="1" customWidth="1"/>
    <col min="11534" max="11534" width="28" style="7" customWidth="1"/>
    <col min="11535" max="11535" width="11.5703125" style="7" bestFit="1" customWidth="1"/>
    <col min="11536" max="11536" width="27.28515625" style="7" customWidth="1"/>
    <col min="11537" max="11776" width="11.42578125" style="7"/>
    <col min="11777" max="11777" width="9.140625" style="7" customWidth="1"/>
    <col min="11778" max="11778" width="98.7109375" style="7" customWidth="1"/>
    <col min="11779" max="11779" width="31.140625" style="7" bestFit="1" customWidth="1"/>
    <col min="11780" max="11780" width="9" style="7" customWidth="1"/>
    <col min="11781" max="11781" width="31.5703125" style="7" customWidth="1"/>
    <col min="11782" max="11782" width="25.140625" style="7" bestFit="1" customWidth="1"/>
    <col min="11783" max="11783" width="3.85546875" style="7" customWidth="1"/>
    <col min="11784" max="11784" width="8.7109375" style="7" customWidth="1"/>
    <col min="11785" max="11785" width="93.42578125" style="7" customWidth="1"/>
    <col min="11786" max="11786" width="31.140625" style="7" bestFit="1" customWidth="1"/>
    <col min="11787" max="11787" width="2.85546875" style="7" customWidth="1"/>
    <col min="11788" max="11788" width="36.140625" style="7" customWidth="1"/>
    <col min="11789" max="11789" width="29.85546875" style="7" bestFit="1" customWidth="1"/>
    <col min="11790" max="11790" width="28" style="7" customWidth="1"/>
    <col min="11791" max="11791" width="11.5703125" style="7" bestFit="1" customWidth="1"/>
    <col min="11792" max="11792" width="27.28515625" style="7" customWidth="1"/>
    <col min="11793" max="12032" width="11.42578125" style="7"/>
    <col min="12033" max="12033" width="9.140625" style="7" customWidth="1"/>
    <col min="12034" max="12034" width="98.7109375" style="7" customWidth="1"/>
    <col min="12035" max="12035" width="31.140625" style="7" bestFit="1" customWidth="1"/>
    <col min="12036" max="12036" width="9" style="7" customWidth="1"/>
    <col min="12037" max="12037" width="31.5703125" style="7" customWidth="1"/>
    <col min="12038" max="12038" width="25.140625" style="7" bestFit="1" customWidth="1"/>
    <col min="12039" max="12039" width="3.85546875" style="7" customWidth="1"/>
    <col min="12040" max="12040" width="8.7109375" style="7" customWidth="1"/>
    <col min="12041" max="12041" width="93.42578125" style="7" customWidth="1"/>
    <col min="12042" max="12042" width="31.140625" style="7" bestFit="1" customWidth="1"/>
    <col min="12043" max="12043" width="2.85546875" style="7" customWidth="1"/>
    <col min="12044" max="12044" width="36.140625" style="7" customWidth="1"/>
    <col min="12045" max="12045" width="29.85546875" style="7" bestFit="1" customWidth="1"/>
    <col min="12046" max="12046" width="28" style="7" customWidth="1"/>
    <col min="12047" max="12047" width="11.5703125" style="7" bestFit="1" customWidth="1"/>
    <col min="12048" max="12048" width="27.28515625" style="7" customWidth="1"/>
    <col min="12049" max="12288" width="11.42578125" style="7"/>
    <col min="12289" max="12289" width="9.140625" style="7" customWidth="1"/>
    <col min="12290" max="12290" width="98.7109375" style="7" customWidth="1"/>
    <col min="12291" max="12291" width="31.140625" style="7" bestFit="1" customWidth="1"/>
    <col min="12292" max="12292" width="9" style="7" customWidth="1"/>
    <col min="12293" max="12293" width="31.5703125" style="7" customWidth="1"/>
    <col min="12294" max="12294" width="25.140625" style="7" bestFit="1" customWidth="1"/>
    <col min="12295" max="12295" width="3.85546875" style="7" customWidth="1"/>
    <col min="12296" max="12296" width="8.7109375" style="7" customWidth="1"/>
    <col min="12297" max="12297" width="93.42578125" style="7" customWidth="1"/>
    <col min="12298" max="12298" width="31.140625" style="7" bestFit="1" customWidth="1"/>
    <col min="12299" max="12299" width="2.85546875" style="7" customWidth="1"/>
    <col min="12300" max="12300" width="36.140625" style="7" customWidth="1"/>
    <col min="12301" max="12301" width="29.85546875" style="7" bestFit="1" customWidth="1"/>
    <col min="12302" max="12302" width="28" style="7" customWidth="1"/>
    <col min="12303" max="12303" width="11.5703125" style="7" bestFit="1" customWidth="1"/>
    <col min="12304" max="12304" width="27.28515625" style="7" customWidth="1"/>
    <col min="12305" max="12544" width="11.42578125" style="7"/>
    <col min="12545" max="12545" width="9.140625" style="7" customWidth="1"/>
    <col min="12546" max="12546" width="98.7109375" style="7" customWidth="1"/>
    <col min="12547" max="12547" width="31.140625" style="7" bestFit="1" customWidth="1"/>
    <col min="12548" max="12548" width="9" style="7" customWidth="1"/>
    <col min="12549" max="12549" width="31.5703125" style="7" customWidth="1"/>
    <col min="12550" max="12550" width="25.140625" style="7" bestFit="1" customWidth="1"/>
    <col min="12551" max="12551" width="3.85546875" style="7" customWidth="1"/>
    <col min="12552" max="12552" width="8.7109375" style="7" customWidth="1"/>
    <col min="12553" max="12553" width="93.42578125" style="7" customWidth="1"/>
    <col min="12554" max="12554" width="31.140625" style="7" bestFit="1" customWidth="1"/>
    <col min="12555" max="12555" width="2.85546875" style="7" customWidth="1"/>
    <col min="12556" max="12556" width="36.140625" style="7" customWidth="1"/>
    <col min="12557" max="12557" width="29.85546875" style="7" bestFit="1" customWidth="1"/>
    <col min="12558" max="12558" width="28" style="7" customWidth="1"/>
    <col min="12559" max="12559" width="11.5703125" style="7" bestFit="1" customWidth="1"/>
    <col min="12560" max="12560" width="27.28515625" style="7" customWidth="1"/>
    <col min="12561" max="12800" width="11.42578125" style="7"/>
    <col min="12801" max="12801" width="9.140625" style="7" customWidth="1"/>
    <col min="12802" max="12802" width="98.7109375" style="7" customWidth="1"/>
    <col min="12803" max="12803" width="31.140625" style="7" bestFit="1" customWidth="1"/>
    <col min="12804" max="12804" width="9" style="7" customWidth="1"/>
    <col min="12805" max="12805" width="31.5703125" style="7" customWidth="1"/>
    <col min="12806" max="12806" width="25.140625" style="7" bestFit="1" customWidth="1"/>
    <col min="12807" max="12807" width="3.85546875" style="7" customWidth="1"/>
    <col min="12808" max="12808" width="8.7109375" style="7" customWidth="1"/>
    <col min="12809" max="12809" width="93.42578125" style="7" customWidth="1"/>
    <col min="12810" max="12810" width="31.140625" style="7" bestFit="1" customWidth="1"/>
    <col min="12811" max="12811" width="2.85546875" style="7" customWidth="1"/>
    <col min="12812" max="12812" width="36.140625" style="7" customWidth="1"/>
    <col min="12813" max="12813" width="29.85546875" style="7" bestFit="1" customWidth="1"/>
    <col min="12814" max="12814" width="28" style="7" customWidth="1"/>
    <col min="12815" max="12815" width="11.5703125" style="7" bestFit="1" customWidth="1"/>
    <col min="12816" max="12816" width="27.28515625" style="7" customWidth="1"/>
    <col min="12817" max="13056" width="11.42578125" style="7"/>
    <col min="13057" max="13057" width="9.140625" style="7" customWidth="1"/>
    <col min="13058" max="13058" width="98.7109375" style="7" customWidth="1"/>
    <col min="13059" max="13059" width="31.140625" style="7" bestFit="1" customWidth="1"/>
    <col min="13060" max="13060" width="9" style="7" customWidth="1"/>
    <col min="13061" max="13061" width="31.5703125" style="7" customWidth="1"/>
    <col min="13062" max="13062" width="25.140625" style="7" bestFit="1" customWidth="1"/>
    <col min="13063" max="13063" width="3.85546875" style="7" customWidth="1"/>
    <col min="13064" max="13064" width="8.7109375" style="7" customWidth="1"/>
    <col min="13065" max="13065" width="93.42578125" style="7" customWidth="1"/>
    <col min="13066" max="13066" width="31.140625" style="7" bestFit="1" customWidth="1"/>
    <col min="13067" max="13067" width="2.85546875" style="7" customWidth="1"/>
    <col min="13068" max="13068" width="36.140625" style="7" customWidth="1"/>
    <col min="13069" max="13069" width="29.85546875" style="7" bestFit="1" customWidth="1"/>
    <col min="13070" max="13070" width="28" style="7" customWidth="1"/>
    <col min="13071" max="13071" width="11.5703125" style="7" bestFit="1" customWidth="1"/>
    <col min="13072" max="13072" width="27.28515625" style="7" customWidth="1"/>
    <col min="13073" max="13312" width="11.42578125" style="7"/>
    <col min="13313" max="13313" width="9.140625" style="7" customWidth="1"/>
    <col min="13314" max="13314" width="98.7109375" style="7" customWidth="1"/>
    <col min="13315" max="13315" width="31.140625" style="7" bestFit="1" customWidth="1"/>
    <col min="13316" max="13316" width="9" style="7" customWidth="1"/>
    <col min="13317" max="13317" width="31.5703125" style="7" customWidth="1"/>
    <col min="13318" max="13318" width="25.140625" style="7" bestFit="1" customWidth="1"/>
    <col min="13319" max="13319" width="3.85546875" style="7" customWidth="1"/>
    <col min="13320" max="13320" width="8.7109375" style="7" customWidth="1"/>
    <col min="13321" max="13321" width="93.42578125" style="7" customWidth="1"/>
    <col min="13322" max="13322" width="31.140625" style="7" bestFit="1" customWidth="1"/>
    <col min="13323" max="13323" width="2.85546875" style="7" customWidth="1"/>
    <col min="13324" max="13324" width="36.140625" style="7" customWidth="1"/>
    <col min="13325" max="13325" width="29.85546875" style="7" bestFit="1" customWidth="1"/>
    <col min="13326" max="13326" width="28" style="7" customWidth="1"/>
    <col min="13327" max="13327" width="11.5703125" style="7" bestFit="1" customWidth="1"/>
    <col min="13328" max="13328" width="27.28515625" style="7" customWidth="1"/>
    <col min="13329" max="13568" width="11.42578125" style="7"/>
    <col min="13569" max="13569" width="9.140625" style="7" customWidth="1"/>
    <col min="13570" max="13570" width="98.7109375" style="7" customWidth="1"/>
    <col min="13571" max="13571" width="31.140625" style="7" bestFit="1" customWidth="1"/>
    <col min="13572" max="13572" width="9" style="7" customWidth="1"/>
    <col min="13573" max="13573" width="31.5703125" style="7" customWidth="1"/>
    <col min="13574" max="13574" width="25.140625" style="7" bestFit="1" customWidth="1"/>
    <col min="13575" max="13575" width="3.85546875" style="7" customWidth="1"/>
    <col min="13576" max="13576" width="8.7109375" style="7" customWidth="1"/>
    <col min="13577" max="13577" width="93.42578125" style="7" customWidth="1"/>
    <col min="13578" max="13578" width="31.140625" style="7" bestFit="1" customWidth="1"/>
    <col min="13579" max="13579" width="2.85546875" style="7" customWidth="1"/>
    <col min="13580" max="13580" width="36.140625" style="7" customWidth="1"/>
    <col min="13581" max="13581" width="29.85546875" style="7" bestFit="1" customWidth="1"/>
    <col min="13582" max="13582" width="28" style="7" customWidth="1"/>
    <col min="13583" max="13583" width="11.5703125" style="7" bestFit="1" customWidth="1"/>
    <col min="13584" max="13584" width="27.28515625" style="7" customWidth="1"/>
    <col min="13585" max="13824" width="11.42578125" style="7"/>
    <col min="13825" max="13825" width="9.140625" style="7" customWidth="1"/>
    <col min="13826" max="13826" width="98.7109375" style="7" customWidth="1"/>
    <col min="13827" max="13827" width="31.140625" style="7" bestFit="1" customWidth="1"/>
    <col min="13828" max="13828" width="9" style="7" customWidth="1"/>
    <col min="13829" max="13829" width="31.5703125" style="7" customWidth="1"/>
    <col min="13830" max="13830" width="25.140625" style="7" bestFit="1" customWidth="1"/>
    <col min="13831" max="13831" width="3.85546875" style="7" customWidth="1"/>
    <col min="13832" max="13832" width="8.7109375" style="7" customWidth="1"/>
    <col min="13833" max="13833" width="93.42578125" style="7" customWidth="1"/>
    <col min="13834" max="13834" width="31.140625" style="7" bestFit="1" customWidth="1"/>
    <col min="13835" max="13835" width="2.85546875" style="7" customWidth="1"/>
    <col min="13836" max="13836" width="36.140625" style="7" customWidth="1"/>
    <col min="13837" max="13837" width="29.85546875" style="7" bestFit="1" customWidth="1"/>
    <col min="13838" max="13838" width="28" style="7" customWidth="1"/>
    <col min="13839" max="13839" width="11.5703125" style="7" bestFit="1" customWidth="1"/>
    <col min="13840" max="13840" width="27.28515625" style="7" customWidth="1"/>
    <col min="13841" max="14080" width="11.42578125" style="7"/>
    <col min="14081" max="14081" width="9.140625" style="7" customWidth="1"/>
    <col min="14082" max="14082" width="98.7109375" style="7" customWidth="1"/>
    <col min="14083" max="14083" width="31.140625" style="7" bestFit="1" customWidth="1"/>
    <col min="14084" max="14084" width="9" style="7" customWidth="1"/>
    <col min="14085" max="14085" width="31.5703125" style="7" customWidth="1"/>
    <col min="14086" max="14086" width="25.140625" style="7" bestFit="1" customWidth="1"/>
    <col min="14087" max="14087" width="3.85546875" style="7" customWidth="1"/>
    <col min="14088" max="14088" width="8.7109375" style="7" customWidth="1"/>
    <col min="14089" max="14089" width="93.42578125" style="7" customWidth="1"/>
    <col min="14090" max="14090" width="31.140625" style="7" bestFit="1" customWidth="1"/>
    <col min="14091" max="14091" width="2.85546875" style="7" customWidth="1"/>
    <col min="14092" max="14092" width="36.140625" style="7" customWidth="1"/>
    <col min="14093" max="14093" width="29.85546875" style="7" bestFit="1" customWidth="1"/>
    <col min="14094" max="14094" width="28" style="7" customWidth="1"/>
    <col min="14095" max="14095" width="11.5703125" style="7" bestFit="1" customWidth="1"/>
    <col min="14096" max="14096" width="27.28515625" style="7" customWidth="1"/>
    <col min="14097" max="14336" width="11.42578125" style="7"/>
    <col min="14337" max="14337" width="9.140625" style="7" customWidth="1"/>
    <col min="14338" max="14338" width="98.7109375" style="7" customWidth="1"/>
    <col min="14339" max="14339" width="31.140625" style="7" bestFit="1" customWidth="1"/>
    <col min="14340" max="14340" width="9" style="7" customWidth="1"/>
    <col min="14341" max="14341" width="31.5703125" style="7" customWidth="1"/>
    <col min="14342" max="14342" width="25.140625" style="7" bestFit="1" customWidth="1"/>
    <col min="14343" max="14343" width="3.85546875" style="7" customWidth="1"/>
    <col min="14344" max="14344" width="8.7109375" style="7" customWidth="1"/>
    <col min="14345" max="14345" width="93.42578125" style="7" customWidth="1"/>
    <col min="14346" max="14346" width="31.140625" style="7" bestFit="1" customWidth="1"/>
    <col min="14347" max="14347" width="2.85546875" style="7" customWidth="1"/>
    <col min="14348" max="14348" width="36.140625" style="7" customWidth="1"/>
    <col min="14349" max="14349" width="29.85546875" style="7" bestFit="1" customWidth="1"/>
    <col min="14350" max="14350" width="28" style="7" customWidth="1"/>
    <col min="14351" max="14351" width="11.5703125" style="7" bestFit="1" customWidth="1"/>
    <col min="14352" max="14352" width="27.28515625" style="7" customWidth="1"/>
    <col min="14353" max="14592" width="11.42578125" style="7"/>
    <col min="14593" max="14593" width="9.140625" style="7" customWidth="1"/>
    <col min="14594" max="14594" width="98.7109375" style="7" customWidth="1"/>
    <col min="14595" max="14595" width="31.140625" style="7" bestFit="1" customWidth="1"/>
    <col min="14596" max="14596" width="9" style="7" customWidth="1"/>
    <col min="14597" max="14597" width="31.5703125" style="7" customWidth="1"/>
    <col min="14598" max="14598" width="25.140625" style="7" bestFit="1" customWidth="1"/>
    <col min="14599" max="14599" width="3.85546875" style="7" customWidth="1"/>
    <col min="14600" max="14600" width="8.7109375" style="7" customWidth="1"/>
    <col min="14601" max="14601" width="93.42578125" style="7" customWidth="1"/>
    <col min="14602" max="14602" width="31.140625" style="7" bestFit="1" customWidth="1"/>
    <col min="14603" max="14603" width="2.85546875" style="7" customWidth="1"/>
    <col min="14604" max="14604" width="36.140625" style="7" customWidth="1"/>
    <col min="14605" max="14605" width="29.85546875" style="7" bestFit="1" customWidth="1"/>
    <col min="14606" max="14606" width="28" style="7" customWidth="1"/>
    <col min="14607" max="14607" width="11.5703125" style="7" bestFit="1" customWidth="1"/>
    <col min="14608" max="14608" width="27.28515625" style="7" customWidth="1"/>
    <col min="14609" max="14848" width="11.42578125" style="7"/>
    <col min="14849" max="14849" width="9.140625" style="7" customWidth="1"/>
    <col min="14850" max="14850" width="98.7109375" style="7" customWidth="1"/>
    <col min="14851" max="14851" width="31.140625" style="7" bestFit="1" customWidth="1"/>
    <col min="14852" max="14852" width="9" style="7" customWidth="1"/>
    <col min="14853" max="14853" width="31.5703125" style="7" customWidth="1"/>
    <col min="14854" max="14854" width="25.140625" style="7" bestFit="1" customWidth="1"/>
    <col min="14855" max="14855" width="3.85546875" style="7" customWidth="1"/>
    <col min="14856" max="14856" width="8.7109375" style="7" customWidth="1"/>
    <col min="14857" max="14857" width="93.42578125" style="7" customWidth="1"/>
    <col min="14858" max="14858" width="31.140625" style="7" bestFit="1" customWidth="1"/>
    <col min="14859" max="14859" width="2.85546875" style="7" customWidth="1"/>
    <col min="14860" max="14860" width="36.140625" style="7" customWidth="1"/>
    <col min="14861" max="14861" width="29.85546875" style="7" bestFit="1" customWidth="1"/>
    <col min="14862" max="14862" width="28" style="7" customWidth="1"/>
    <col min="14863" max="14863" width="11.5703125" style="7" bestFit="1" customWidth="1"/>
    <col min="14864" max="14864" width="27.28515625" style="7" customWidth="1"/>
    <col min="14865" max="15104" width="11.42578125" style="7"/>
    <col min="15105" max="15105" width="9.140625" style="7" customWidth="1"/>
    <col min="15106" max="15106" width="98.7109375" style="7" customWidth="1"/>
    <col min="15107" max="15107" width="31.140625" style="7" bestFit="1" customWidth="1"/>
    <col min="15108" max="15108" width="9" style="7" customWidth="1"/>
    <col min="15109" max="15109" width="31.5703125" style="7" customWidth="1"/>
    <col min="15110" max="15110" width="25.140625" style="7" bestFit="1" customWidth="1"/>
    <col min="15111" max="15111" width="3.85546875" style="7" customWidth="1"/>
    <col min="15112" max="15112" width="8.7109375" style="7" customWidth="1"/>
    <col min="15113" max="15113" width="93.42578125" style="7" customWidth="1"/>
    <col min="15114" max="15114" width="31.140625" style="7" bestFit="1" customWidth="1"/>
    <col min="15115" max="15115" width="2.85546875" style="7" customWidth="1"/>
    <col min="15116" max="15116" width="36.140625" style="7" customWidth="1"/>
    <col min="15117" max="15117" width="29.85546875" style="7" bestFit="1" customWidth="1"/>
    <col min="15118" max="15118" width="28" style="7" customWidth="1"/>
    <col min="15119" max="15119" width="11.5703125" style="7" bestFit="1" customWidth="1"/>
    <col min="15120" max="15120" width="27.28515625" style="7" customWidth="1"/>
    <col min="15121" max="15360" width="11.42578125" style="7"/>
    <col min="15361" max="15361" width="9.140625" style="7" customWidth="1"/>
    <col min="15362" max="15362" width="98.7109375" style="7" customWidth="1"/>
    <col min="15363" max="15363" width="31.140625" style="7" bestFit="1" customWidth="1"/>
    <col min="15364" max="15364" width="9" style="7" customWidth="1"/>
    <col min="15365" max="15365" width="31.5703125" style="7" customWidth="1"/>
    <col min="15366" max="15366" width="25.140625" style="7" bestFit="1" customWidth="1"/>
    <col min="15367" max="15367" width="3.85546875" style="7" customWidth="1"/>
    <col min="15368" max="15368" width="8.7109375" style="7" customWidth="1"/>
    <col min="15369" max="15369" width="93.42578125" style="7" customWidth="1"/>
    <col min="15370" max="15370" width="31.140625" style="7" bestFit="1" customWidth="1"/>
    <col min="15371" max="15371" width="2.85546875" style="7" customWidth="1"/>
    <col min="15372" max="15372" width="36.140625" style="7" customWidth="1"/>
    <col min="15373" max="15373" width="29.85546875" style="7" bestFit="1" customWidth="1"/>
    <col min="15374" max="15374" width="28" style="7" customWidth="1"/>
    <col min="15375" max="15375" width="11.5703125" style="7" bestFit="1" customWidth="1"/>
    <col min="15376" max="15376" width="27.28515625" style="7" customWidth="1"/>
    <col min="15377" max="15616" width="11.42578125" style="7"/>
    <col min="15617" max="15617" width="9.140625" style="7" customWidth="1"/>
    <col min="15618" max="15618" width="98.7109375" style="7" customWidth="1"/>
    <col min="15619" max="15619" width="31.140625" style="7" bestFit="1" customWidth="1"/>
    <col min="15620" max="15620" width="9" style="7" customWidth="1"/>
    <col min="15621" max="15621" width="31.5703125" style="7" customWidth="1"/>
    <col min="15622" max="15622" width="25.140625" style="7" bestFit="1" customWidth="1"/>
    <col min="15623" max="15623" width="3.85546875" style="7" customWidth="1"/>
    <col min="15624" max="15624" width="8.7109375" style="7" customWidth="1"/>
    <col min="15625" max="15625" width="93.42578125" style="7" customWidth="1"/>
    <col min="15626" max="15626" width="31.140625" style="7" bestFit="1" customWidth="1"/>
    <col min="15627" max="15627" width="2.85546875" style="7" customWidth="1"/>
    <col min="15628" max="15628" width="36.140625" style="7" customWidth="1"/>
    <col min="15629" max="15629" width="29.85546875" style="7" bestFit="1" customWidth="1"/>
    <col min="15630" max="15630" width="28" style="7" customWidth="1"/>
    <col min="15631" max="15631" width="11.5703125" style="7" bestFit="1" customWidth="1"/>
    <col min="15632" max="15632" width="27.28515625" style="7" customWidth="1"/>
    <col min="15633" max="15872" width="11.42578125" style="7"/>
    <col min="15873" max="15873" width="9.140625" style="7" customWidth="1"/>
    <col min="15874" max="15874" width="98.7109375" style="7" customWidth="1"/>
    <col min="15875" max="15875" width="31.140625" style="7" bestFit="1" customWidth="1"/>
    <col min="15876" max="15876" width="9" style="7" customWidth="1"/>
    <col min="15877" max="15877" width="31.5703125" style="7" customWidth="1"/>
    <col min="15878" max="15878" width="25.140625" style="7" bestFit="1" customWidth="1"/>
    <col min="15879" max="15879" width="3.85546875" style="7" customWidth="1"/>
    <col min="15880" max="15880" width="8.7109375" style="7" customWidth="1"/>
    <col min="15881" max="15881" width="93.42578125" style="7" customWidth="1"/>
    <col min="15882" max="15882" width="31.140625" style="7" bestFit="1" customWidth="1"/>
    <col min="15883" max="15883" width="2.85546875" style="7" customWidth="1"/>
    <col min="15884" max="15884" width="36.140625" style="7" customWidth="1"/>
    <col min="15885" max="15885" width="29.85546875" style="7" bestFit="1" customWidth="1"/>
    <col min="15886" max="15886" width="28" style="7" customWidth="1"/>
    <col min="15887" max="15887" width="11.5703125" style="7" bestFit="1" customWidth="1"/>
    <col min="15888" max="15888" width="27.28515625" style="7" customWidth="1"/>
    <col min="15889" max="16128" width="11.42578125" style="7"/>
    <col min="16129" max="16129" width="9.140625" style="7" customWidth="1"/>
    <col min="16130" max="16130" width="98.7109375" style="7" customWidth="1"/>
    <col min="16131" max="16131" width="31.140625" style="7" bestFit="1" customWidth="1"/>
    <col min="16132" max="16132" width="9" style="7" customWidth="1"/>
    <col min="16133" max="16133" width="31.5703125" style="7" customWidth="1"/>
    <col min="16134" max="16134" width="25.140625" style="7" bestFit="1" customWidth="1"/>
    <col min="16135" max="16135" width="3.85546875" style="7" customWidth="1"/>
    <col min="16136" max="16136" width="8.7109375" style="7" customWidth="1"/>
    <col min="16137" max="16137" width="93.42578125" style="7" customWidth="1"/>
    <col min="16138" max="16138" width="31.140625" style="7" bestFit="1" customWidth="1"/>
    <col min="16139" max="16139" width="2.85546875" style="7" customWidth="1"/>
    <col min="16140" max="16140" width="36.140625" style="7" customWidth="1"/>
    <col min="16141" max="16141" width="29.85546875" style="7" bestFit="1" customWidth="1"/>
    <col min="16142" max="16142" width="28" style="7" customWidth="1"/>
    <col min="16143" max="16143" width="11.5703125" style="7" bestFit="1" customWidth="1"/>
    <col min="16144" max="16144" width="27.28515625" style="7" customWidth="1"/>
    <col min="16145" max="16384" width="11.42578125" style="7"/>
  </cols>
  <sheetData>
    <row r="1" spans="1:253" ht="23.25" x14ac:dyDescent="0.35">
      <c r="A1" s="2"/>
      <c r="B1" s="3"/>
      <c r="C1" s="4"/>
      <c r="D1" s="4"/>
      <c r="E1" s="4"/>
      <c r="F1" s="4"/>
      <c r="G1" s="4"/>
      <c r="H1" s="4"/>
      <c r="I1" s="3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3" ht="27.75" x14ac:dyDescent="0.4">
      <c r="A2" s="123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pans="1:253" ht="27.75" x14ac:dyDescent="0.4">
      <c r="A3" s="123" t="str">
        <f>+'[1]CGN-2005-001'!B3</f>
        <v>UNIDAD ADMINISTRATIVA ESPECIAL DE REHABILITACION Y MANTENIMIENTO VIAL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ht="27.75" x14ac:dyDescent="0.4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spans="1:253" ht="27.75" x14ac:dyDescent="0.4">
      <c r="A5" s="126" t="s">
        <v>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spans="1:253" ht="27.75" x14ac:dyDescent="0.4">
      <c r="A6" s="123" t="s">
        <v>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pans="1:253" ht="24" thickBot="1" x14ac:dyDescent="0.4">
      <c r="A7" s="8"/>
      <c r="B7" s="9"/>
      <c r="C7" s="10"/>
      <c r="D7" s="10"/>
      <c r="E7" s="10"/>
      <c r="F7" s="10"/>
      <c r="G7" s="11"/>
      <c r="H7" s="11"/>
      <c r="I7" s="9"/>
      <c r="J7" s="11"/>
      <c r="K7" s="11"/>
      <c r="L7" s="12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53" ht="23.25" x14ac:dyDescent="0.35">
      <c r="A8" s="13"/>
      <c r="B8" s="14"/>
      <c r="C8" s="15"/>
      <c r="D8" s="15"/>
      <c r="E8" s="15"/>
      <c r="F8" s="15"/>
      <c r="G8" s="15"/>
      <c r="H8" s="16"/>
      <c r="I8" s="14"/>
      <c r="J8" s="15"/>
      <c r="K8" s="15"/>
      <c r="L8" s="15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53" ht="26.25" x14ac:dyDescent="0.4">
      <c r="A9" s="17"/>
      <c r="B9" s="18"/>
      <c r="C9" s="19">
        <f>[1]BGENERAL!C9</f>
        <v>43830</v>
      </c>
      <c r="D9" s="19"/>
      <c r="E9" s="20">
        <f>'[1]ACTIVIDAD '!F9</f>
        <v>43465</v>
      </c>
      <c r="G9" s="21"/>
      <c r="H9" s="22"/>
      <c r="I9" s="18"/>
      <c r="J9" s="19">
        <f>C9</f>
        <v>43830</v>
      </c>
      <c r="K9" s="19"/>
      <c r="L9" s="20">
        <f>E9</f>
        <v>43465</v>
      </c>
      <c r="M9" s="23"/>
      <c r="N9" s="23"/>
      <c r="O9" s="23"/>
      <c r="P9" s="23"/>
      <c r="Q9" s="23"/>
      <c r="R9" s="23"/>
      <c r="S9" s="23"/>
      <c r="T9" s="23"/>
    </row>
    <row r="10" spans="1:253" ht="26.25" x14ac:dyDescent="0.4">
      <c r="A10" s="17"/>
      <c r="B10" s="18"/>
      <c r="C10" s="19"/>
      <c r="D10" s="19"/>
      <c r="E10" s="19"/>
      <c r="F10" s="24"/>
      <c r="G10" s="21"/>
      <c r="H10" s="22"/>
      <c r="I10" s="18"/>
      <c r="J10" s="19"/>
      <c r="K10" s="19"/>
      <c r="L10" s="20"/>
      <c r="M10" s="23"/>
      <c r="N10" s="23"/>
      <c r="O10" s="23"/>
      <c r="P10" s="23"/>
      <c r="Q10" s="23"/>
      <c r="R10" s="23"/>
      <c r="S10" s="23"/>
      <c r="T10" s="23"/>
    </row>
    <row r="11" spans="1:253" ht="26.25" x14ac:dyDescent="0.4">
      <c r="A11" s="25">
        <v>1</v>
      </c>
      <c r="B11" s="26" t="s">
        <v>4</v>
      </c>
      <c r="C11" s="27"/>
      <c r="D11" s="27"/>
      <c r="E11" s="6"/>
      <c r="F11" s="28"/>
      <c r="G11" s="29"/>
      <c r="H11" s="30">
        <v>2</v>
      </c>
      <c r="I11" s="26" t="s">
        <v>5</v>
      </c>
      <c r="J11" s="27"/>
      <c r="K11" s="27"/>
      <c r="L11" s="31"/>
      <c r="M11" s="32"/>
      <c r="N11" s="32"/>
      <c r="O11" s="32"/>
      <c r="P11" s="32"/>
      <c r="Q11" s="32"/>
      <c r="R11" s="32"/>
      <c r="S11" s="32"/>
      <c r="T11" s="32"/>
    </row>
    <row r="12" spans="1:253" ht="26.25" x14ac:dyDescent="0.4">
      <c r="A12" s="33"/>
      <c r="B12" s="26"/>
      <c r="C12" s="34">
        <f>+C13-'[2]CGN-2005-001'!G11</f>
        <v>-12815715938</v>
      </c>
      <c r="D12" s="34"/>
      <c r="E12" s="6"/>
      <c r="F12" s="28"/>
      <c r="G12" s="29"/>
      <c r="H12" s="30"/>
      <c r="I12" s="26"/>
      <c r="J12" s="27"/>
      <c r="K12" s="35"/>
      <c r="L12" s="31"/>
      <c r="M12" s="32"/>
      <c r="N12" s="32"/>
      <c r="O12" s="32"/>
      <c r="P12" s="32"/>
      <c r="Q12" s="32"/>
      <c r="R12" s="32"/>
      <c r="S12" s="32"/>
      <c r="T12" s="32"/>
    </row>
    <row r="13" spans="1:253" ht="26.25" x14ac:dyDescent="0.4">
      <c r="A13" s="25"/>
      <c r="B13" s="36" t="s">
        <v>6</v>
      </c>
      <c r="C13" s="37">
        <f>+C15+C23</f>
        <v>71377232074</v>
      </c>
      <c r="D13" s="37"/>
      <c r="E13" s="37">
        <f>+E15+E23</f>
        <v>29251215214</v>
      </c>
      <c r="F13" s="38"/>
      <c r="G13" s="39"/>
      <c r="H13" s="30"/>
      <c r="I13" s="36" t="s">
        <v>7</v>
      </c>
      <c r="J13" s="37">
        <f>+J15+J24+J28</f>
        <v>197405599666</v>
      </c>
      <c r="K13" s="37" t="e">
        <f>+#REF!+#REF!+#REF!+K16+K42+K51+K58+#REF!</f>
        <v>#REF!</v>
      </c>
      <c r="L13" s="37">
        <f>+L15+L24+L28</f>
        <v>193783508419</v>
      </c>
      <c r="M13" s="40"/>
      <c r="N13" s="40"/>
      <c r="O13" s="40"/>
      <c r="P13" s="40"/>
      <c r="Q13" s="40"/>
      <c r="R13" s="40"/>
      <c r="S13" s="40"/>
      <c r="T13" s="40"/>
    </row>
    <row r="14" spans="1:253" ht="26.25" x14ac:dyDescent="0.4">
      <c r="A14" s="41"/>
      <c r="B14" s="42"/>
      <c r="C14" s="43"/>
      <c r="D14" s="43"/>
      <c r="E14" s="43"/>
      <c r="F14" s="44"/>
      <c r="G14" s="39"/>
      <c r="H14" s="45"/>
      <c r="I14" s="42"/>
      <c r="J14" s="43"/>
      <c r="K14" s="35"/>
      <c r="L14" s="43"/>
      <c r="M14" s="46"/>
      <c r="N14" s="46"/>
      <c r="O14" s="46"/>
      <c r="P14" s="46"/>
      <c r="Q14" s="46"/>
      <c r="R14" s="46"/>
      <c r="S14" s="46"/>
      <c r="T14" s="46"/>
    </row>
    <row r="15" spans="1:253" ht="26.25" x14ac:dyDescent="0.4">
      <c r="A15" s="47">
        <v>11</v>
      </c>
      <c r="B15" s="48" t="str">
        <f>'[1]CGN-2005-001'!B14</f>
        <v>EFECTIVO Y EQUIVALENTES AL EFECTIVO</v>
      </c>
      <c r="C15" s="49">
        <f>SUM(C17:C19)</f>
        <v>22024289290</v>
      </c>
      <c r="D15" s="49"/>
      <c r="E15" s="49">
        <f>SUM(E17:E19)</f>
        <v>27733686471</v>
      </c>
      <c r="F15" s="50"/>
      <c r="G15" s="39"/>
      <c r="H15" s="51">
        <v>24</v>
      </c>
      <c r="I15" s="52" t="str">
        <f>'[1]CGN-2005-001'!B2180</f>
        <v>CUENTAS POR PAGAR</v>
      </c>
      <c r="J15" s="53">
        <f>SUM(J17:J22)</f>
        <v>13343922243</v>
      </c>
      <c r="K15" s="35"/>
      <c r="L15" s="53">
        <f>SUM(L17:L22)</f>
        <v>11922570577</v>
      </c>
      <c r="M15" s="54"/>
      <c r="N15" s="54"/>
      <c r="O15" s="54"/>
      <c r="P15" s="54"/>
      <c r="Q15" s="54"/>
      <c r="R15" s="54"/>
      <c r="S15" s="54"/>
      <c r="T15" s="54"/>
    </row>
    <row r="16" spans="1:253" ht="26.25" x14ac:dyDescent="0.4">
      <c r="A16" s="47"/>
      <c r="B16" s="48"/>
      <c r="C16" s="53"/>
      <c r="D16" s="53"/>
      <c r="E16" s="53"/>
      <c r="F16" s="49"/>
      <c r="G16" s="39"/>
      <c r="K16" s="53">
        <f>SUM(K17:K40)</f>
        <v>0</v>
      </c>
      <c r="M16" s="56"/>
      <c r="N16" s="56"/>
      <c r="O16" s="56"/>
      <c r="P16" s="56"/>
      <c r="Q16" s="56"/>
      <c r="R16" s="56"/>
      <c r="S16" s="56"/>
      <c r="T16" s="56"/>
    </row>
    <row r="17" spans="1:20" ht="26.25" x14ac:dyDescent="0.4">
      <c r="A17" s="57">
        <v>1105</v>
      </c>
      <c r="B17" s="58" t="s">
        <v>8</v>
      </c>
      <c r="C17" s="59">
        <f>'[1]CGN-2005-001'!G17</f>
        <v>0</v>
      </c>
      <c r="D17" s="59"/>
      <c r="E17" s="59">
        <v>0</v>
      </c>
      <c r="F17" s="60"/>
      <c r="G17" s="39"/>
      <c r="H17" s="57">
        <v>2401</v>
      </c>
      <c r="I17" s="58" t="s">
        <v>9</v>
      </c>
      <c r="J17" s="59">
        <f>'[1]CGN-2005-001'!$G$2181</f>
        <v>4744943255</v>
      </c>
      <c r="K17" s="35"/>
      <c r="L17" s="59">
        <v>3487835182</v>
      </c>
      <c r="M17" s="56"/>
      <c r="N17" s="56"/>
      <c r="O17" s="56"/>
      <c r="P17" s="56"/>
      <c r="Q17" s="56"/>
      <c r="R17" s="56"/>
      <c r="S17" s="56"/>
      <c r="T17" s="56"/>
    </row>
    <row r="18" spans="1:20" ht="26.25" x14ac:dyDescent="0.4">
      <c r="A18" s="57">
        <v>1110</v>
      </c>
      <c r="B18" s="58" t="s">
        <v>10</v>
      </c>
      <c r="C18" s="59">
        <f>'[1]CGN-2005-001'!G36</f>
        <v>3758013969</v>
      </c>
      <c r="D18" s="59"/>
      <c r="E18" s="59">
        <v>9194041667</v>
      </c>
      <c r="F18" s="60"/>
      <c r="G18" s="39"/>
      <c r="H18" s="57">
        <v>2407</v>
      </c>
      <c r="I18" s="58" t="s">
        <v>11</v>
      </c>
      <c r="J18" s="59">
        <f>'[1]CGN-2005-001'!$G$2206</f>
        <v>7418276707</v>
      </c>
      <c r="K18" s="35"/>
      <c r="L18" s="59">
        <v>7287432042</v>
      </c>
      <c r="M18" s="56"/>
      <c r="N18" s="56"/>
      <c r="O18" s="56"/>
      <c r="P18" s="56"/>
      <c r="Q18" s="56"/>
      <c r="R18" s="56"/>
      <c r="S18" s="56"/>
      <c r="T18" s="56"/>
    </row>
    <row r="19" spans="1:20" ht="26.25" x14ac:dyDescent="0.4">
      <c r="A19" s="57">
        <v>1132</v>
      </c>
      <c r="B19" s="58" t="s">
        <v>12</v>
      </c>
      <c r="C19" s="61">
        <f>'[1]CGN-2005-001'!$G$63</f>
        <v>18266275321</v>
      </c>
      <c r="D19" s="59"/>
      <c r="E19" s="61">
        <v>18539644804</v>
      </c>
      <c r="F19" s="50"/>
      <c r="G19" s="39"/>
      <c r="H19" s="57">
        <v>2424</v>
      </c>
      <c r="I19" s="58" t="s">
        <v>13</v>
      </c>
      <c r="J19" s="59">
        <f>'[1]CGN-2005-001'!$G$2283</f>
        <v>60284000</v>
      </c>
      <c r="K19" s="35"/>
      <c r="L19" s="59">
        <v>64490087</v>
      </c>
      <c r="M19" s="56"/>
      <c r="N19" s="56"/>
      <c r="O19" s="56"/>
      <c r="P19" s="56"/>
      <c r="Q19" s="56"/>
      <c r="R19" s="56"/>
      <c r="S19" s="56"/>
      <c r="T19" s="56"/>
    </row>
    <row r="20" spans="1:20" ht="26.25" x14ac:dyDescent="0.4">
      <c r="A20" s="57"/>
      <c r="B20" s="58"/>
      <c r="C20" s="59"/>
      <c r="D20" s="59"/>
      <c r="E20" s="53"/>
      <c r="F20" s="49"/>
      <c r="G20" s="39"/>
      <c r="H20" s="57">
        <v>2436</v>
      </c>
      <c r="I20" s="58" t="s">
        <v>14</v>
      </c>
      <c r="J20" s="59">
        <f>'[1]CGN-2005-001'!$G$2377</f>
        <v>1075204555</v>
      </c>
      <c r="K20" s="35"/>
      <c r="L20" s="59">
        <v>1000916892</v>
      </c>
      <c r="M20" s="62"/>
      <c r="N20" s="62"/>
      <c r="O20" s="62"/>
      <c r="P20" s="62"/>
      <c r="Q20" s="62"/>
      <c r="R20" s="62"/>
      <c r="S20" s="62"/>
      <c r="T20" s="62"/>
    </row>
    <row r="21" spans="1:20" ht="28.5" customHeight="1" x14ac:dyDescent="0.4">
      <c r="A21" s="47"/>
      <c r="B21" s="48"/>
      <c r="C21" s="53"/>
      <c r="D21" s="53"/>
      <c r="F21" s="49"/>
      <c r="G21" s="39"/>
      <c r="H21" s="57">
        <v>2490</v>
      </c>
      <c r="I21" s="63" t="s">
        <v>15</v>
      </c>
      <c r="J21" s="59">
        <f>'[1]CGN-2005-001'!$G$2533</f>
        <v>45213726</v>
      </c>
      <c r="K21" s="35"/>
      <c r="L21" s="59">
        <v>81896374</v>
      </c>
      <c r="M21" s="64"/>
      <c r="N21" s="64"/>
      <c r="O21" s="64"/>
      <c r="P21" s="64"/>
      <c r="Q21" s="64"/>
      <c r="R21" s="64"/>
      <c r="S21" s="64"/>
      <c r="T21" s="64"/>
    </row>
    <row r="22" spans="1:20" ht="24.75" customHeight="1" x14ac:dyDescent="0.4">
      <c r="A22" s="57"/>
      <c r="B22" s="58"/>
      <c r="F22" s="49"/>
      <c r="G22" s="39"/>
      <c r="H22" s="57">
        <v>2495</v>
      </c>
      <c r="I22" s="65" t="s">
        <v>16</v>
      </c>
      <c r="J22" s="59">
        <f>'[1]CGN-2005-001'!$G$2583</f>
        <v>0</v>
      </c>
      <c r="K22" s="35"/>
      <c r="L22" s="59">
        <v>0</v>
      </c>
      <c r="M22" s="66"/>
      <c r="N22" s="66"/>
      <c r="O22" s="66"/>
      <c r="P22" s="66"/>
      <c r="Q22" s="66"/>
      <c r="R22" s="66"/>
      <c r="S22" s="66"/>
      <c r="T22" s="66"/>
    </row>
    <row r="23" spans="1:20" ht="26.25" x14ac:dyDescent="0.4">
      <c r="A23" s="47">
        <v>19</v>
      </c>
      <c r="B23" s="48" t="str">
        <f>'[1]CGN-2005-001'!B1686</f>
        <v>OTROS ACTIVOS</v>
      </c>
      <c r="C23" s="53">
        <f>SUM(C25:C28)</f>
        <v>49352942784</v>
      </c>
      <c r="D23" s="53"/>
      <c r="E23" s="53">
        <f>SUM(E25:E28)</f>
        <v>1517528743</v>
      </c>
      <c r="F23" s="49"/>
      <c r="G23" s="39"/>
      <c r="H23" s="6"/>
      <c r="I23" s="67"/>
      <c r="J23" s="6"/>
      <c r="K23" s="35"/>
      <c r="L23" s="6"/>
      <c r="M23" s="66"/>
      <c r="N23" s="66"/>
      <c r="O23" s="66"/>
      <c r="P23" s="66"/>
      <c r="Q23" s="66"/>
      <c r="R23" s="66"/>
      <c r="S23" s="66"/>
      <c r="T23" s="66"/>
    </row>
    <row r="24" spans="1:20" ht="26.25" x14ac:dyDescent="0.4">
      <c r="A24" s="47"/>
      <c r="B24" s="48"/>
      <c r="C24" s="53"/>
      <c r="D24" s="53"/>
      <c r="E24" s="53"/>
      <c r="F24" s="49"/>
      <c r="G24" s="39"/>
      <c r="H24" s="47">
        <v>25</v>
      </c>
      <c r="I24" s="48" t="str">
        <f>I34</f>
        <v>BENEFICIOS A LOS EMPLEADOS</v>
      </c>
      <c r="J24" s="53">
        <f>SUM(J26:J26)</f>
        <v>2740946874</v>
      </c>
      <c r="K24" s="35"/>
      <c r="L24" s="53">
        <f>SUM(L26:L26)</f>
        <v>2058404102</v>
      </c>
      <c r="M24" s="66"/>
      <c r="N24" s="66"/>
      <c r="O24" s="66"/>
      <c r="P24" s="66"/>
      <c r="Q24" s="66"/>
      <c r="R24" s="66"/>
      <c r="S24" s="66"/>
      <c r="T24" s="66"/>
    </row>
    <row r="25" spans="1:20" ht="42" x14ac:dyDescent="0.4">
      <c r="A25" s="57">
        <v>1902</v>
      </c>
      <c r="B25" s="58" t="s">
        <v>17</v>
      </c>
      <c r="C25" s="68">
        <f>'[1]CGN-2005-001'!$G$1694</f>
        <v>0</v>
      </c>
      <c r="D25" s="68"/>
      <c r="E25" s="68">
        <f>'[1]CGN-2005-001'!$G$1696</f>
        <v>0</v>
      </c>
      <c r="F25" s="49"/>
      <c r="G25" s="39"/>
      <c r="H25" s="64"/>
      <c r="I25" s="69"/>
      <c r="J25" s="64"/>
      <c r="K25" s="35"/>
      <c r="L25" s="64"/>
      <c r="M25" s="66"/>
      <c r="N25" s="66"/>
      <c r="O25" s="66"/>
      <c r="P25" s="66"/>
      <c r="Q25" s="66"/>
      <c r="R25" s="66"/>
      <c r="S25" s="66"/>
      <c r="T25" s="66"/>
    </row>
    <row r="26" spans="1:20" ht="26.25" x14ac:dyDescent="0.4">
      <c r="A26" s="57">
        <v>1906</v>
      </c>
      <c r="B26" s="58" t="s">
        <v>18</v>
      </c>
      <c r="C26" s="68">
        <f>'[1]CGN-2005-001'!$G$1738</f>
        <v>1426618834</v>
      </c>
      <c r="D26" s="68"/>
      <c r="E26" s="68">
        <v>1517528743</v>
      </c>
      <c r="F26" s="60"/>
      <c r="G26" s="39"/>
      <c r="H26" s="57">
        <v>2511</v>
      </c>
      <c r="I26" s="58" t="s">
        <v>19</v>
      </c>
      <c r="J26" s="59">
        <f>'[1]CGN-2005-001'!$G$2606</f>
        <v>2740946874</v>
      </c>
      <c r="K26" s="35"/>
      <c r="L26" s="59">
        <v>2058404102</v>
      </c>
      <c r="M26" s="6"/>
      <c r="N26" s="6"/>
      <c r="O26" s="6"/>
      <c r="P26" s="6"/>
      <c r="Q26" s="6"/>
      <c r="R26" s="6"/>
      <c r="S26" s="6"/>
      <c r="T26" s="6"/>
    </row>
    <row r="27" spans="1:20" ht="26.25" x14ac:dyDescent="0.4">
      <c r="A27" s="57">
        <v>1908</v>
      </c>
      <c r="B27" s="58" t="s">
        <v>20</v>
      </c>
      <c r="C27" s="68">
        <f>'[1]CGN-2005-001'!$G$1756</f>
        <v>47926323950</v>
      </c>
      <c r="D27" s="68"/>
      <c r="E27" s="68"/>
      <c r="F27" s="49"/>
      <c r="G27" s="39"/>
      <c r="H27" s="57"/>
      <c r="I27" s="58"/>
      <c r="J27" s="59"/>
      <c r="K27" s="35"/>
      <c r="L27" s="59"/>
      <c r="M27" s="6"/>
      <c r="N27" s="6"/>
      <c r="O27" s="6"/>
      <c r="P27" s="6"/>
      <c r="Q27" s="6"/>
      <c r="R27" s="6"/>
      <c r="S27" s="6"/>
      <c r="T27" s="6"/>
    </row>
    <row r="28" spans="1:20" ht="23.25" x14ac:dyDescent="0.35">
      <c r="A28" s="70">
        <v>1999</v>
      </c>
      <c r="B28" s="58" t="s">
        <v>21</v>
      </c>
      <c r="C28" s="71">
        <f>'[1]CGN-2005-001'!G1979</f>
        <v>0</v>
      </c>
      <c r="D28" s="68"/>
      <c r="E28" s="71">
        <f>'[3]CGN-2005-001'!I1981</f>
        <v>0</v>
      </c>
      <c r="H28" s="53">
        <v>29</v>
      </c>
      <c r="I28" s="53" t="s">
        <v>22</v>
      </c>
      <c r="J28" s="53">
        <f>SUM(J30)</f>
        <v>181320730549</v>
      </c>
      <c r="K28" s="35"/>
      <c r="L28" s="53">
        <f>SUM(L30)</f>
        <v>179802533740</v>
      </c>
      <c r="M28" s="6"/>
      <c r="N28" s="6"/>
      <c r="O28" s="6"/>
      <c r="P28" s="6"/>
      <c r="Q28" s="6"/>
      <c r="R28" s="6"/>
      <c r="S28" s="6"/>
      <c r="T28" s="6"/>
    </row>
    <row r="29" spans="1:20" ht="26.25" x14ac:dyDescent="0.4">
      <c r="A29" s="70"/>
      <c r="B29" s="58"/>
      <c r="C29" s="68"/>
      <c r="D29" s="68"/>
      <c r="E29" s="68"/>
      <c r="F29" s="49"/>
      <c r="G29" s="39"/>
      <c r="H29" s="72"/>
      <c r="I29" s="63"/>
      <c r="K29" s="35"/>
      <c r="M29" s="6"/>
      <c r="N29" s="6"/>
      <c r="O29" s="6"/>
      <c r="P29" s="6"/>
      <c r="Q29" s="6"/>
      <c r="R29" s="6"/>
      <c r="S29" s="6"/>
      <c r="T29" s="6"/>
    </row>
    <row r="30" spans="1:20" ht="26.25" x14ac:dyDescent="0.4">
      <c r="A30" s="25"/>
      <c r="B30" s="36" t="s">
        <v>23</v>
      </c>
      <c r="C30" s="37">
        <f>+C32+C37+C44+C57+C62</f>
        <v>186002499637</v>
      </c>
      <c r="D30" s="37"/>
      <c r="E30" s="37">
        <f>+E32+E37+E44+E57+E62</f>
        <v>230939191339</v>
      </c>
      <c r="F30" s="60"/>
      <c r="G30" s="39"/>
      <c r="H30" s="72">
        <v>2902</v>
      </c>
      <c r="I30" s="63" t="s">
        <v>24</v>
      </c>
      <c r="J30" s="59">
        <f>'[1]CGN-2005-001'!$G$2839</f>
        <v>181320730549</v>
      </c>
      <c r="L30" s="59">
        <v>179802533740</v>
      </c>
      <c r="M30" s="6"/>
      <c r="N30" s="6"/>
      <c r="O30" s="6"/>
      <c r="P30" s="6"/>
      <c r="Q30" s="6"/>
      <c r="R30" s="6"/>
      <c r="S30" s="6"/>
      <c r="T30" s="6"/>
    </row>
    <row r="31" spans="1:20" ht="26.25" x14ac:dyDescent="0.4">
      <c r="F31" s="60"/>
      <c r="G31" s="39"/>
      <c r="M31" s="6"/>
      <c r="N31" s="66"/>
      <c r="O31" s="66"/>
      <c r="P31" s="66"/>
      <c r="Q31" s="66"/>
      <c r="R31" s="66"/>
      <c r="S31" s="66"/>
      <c r="T31" s="66"/>
    </row>
    <row r="32" spans="1:20" ht="26.25" x14ac:dyDescent="0.4">
      <c r="A32" s="47">
        <v>12</v>
      </c>
      <c r="B32" s="48" t="str">
        <f>'[1]CGN-2005-001'!B79</f>
        <v>INVERSIONES E INSTRUMENTOS DERIVADOS</v>
      </c>
      <c r="C32" s="53">
        <f>SUM(C34:C35)</f>
        <v>485642514</v>
      </c>
      <c r="D32" s="53"/>
      <c r="E32" s="53">
        <f>SUM(E34:E35)</f>
        <v>485642514</v>
      </c>
      <c r="F32" s="60"/>
      <c r="G32" s="39"/>
      <c r="H32" s="72"/>
      <c r="I32" s="36" t="s">
        <v>25</v>
      </c>
      <c r="J32" s="37">
        <f>+J34+J38+J42</f>
        <v>20791937675</v>
      </c>
      <c r="L32" s="37">
        <f>+L34+L38+L42</f>
        <v>20597968278</v>
      </c>
      <c r="M32" s="66"/>
      <c r="N32" s="66"/>
      <c r="O32" s="66"/>
      <c r="P32" s="66"/>
      <c r="Q32" s="66"/>
      <c r="R32" s="66"/>
      <c r="S32" s="66"/>
      <c r="T32" s="66"/>
    </row>
    <row r="33" spans="1:20" ht="26.25" x14ac:dyDescent="0.4">
      <c r="F33" s="60"/>
      <c r="G33" s="39"/>
      <c r="H33" s="6"/>
      <c r="I33" s="36"/>
      <c r="J33" s="37"/>
      <c r="L33" s="37"/>
      <c r="M33" s="66"/>
      <c r="N33" s="66"/>
      <c r="O33" s="66"/>
      <c r="P33" s="66"/>
      <c r="Q33" s="66"/>
      <c r="R33" s="66"/>
      <c r="S33" s="66"/>
      <c r="T33" s="66"/>
    </row>
    <row r="34" spans="1:20" ht="26.25" x14ac:dyDescent="0.4">
      <c r="A34" s="57">
        <v>1224</v>
      </c>
      <c r="B34" s="58" t="s">
        <v>26</v>
      </c>
      <c r="C34" s="59">
        <f>'[1]CGN-2005-001'!$H$222</f>
        <v>485642514</v>
      </c>
      <c r="D34" s="59"/>
      <c r="E34" s="59">
        <v>485642514</v>
      </c>
      <c r="F34" s="60"/>
      <c r="G34" s="39"/>
      <c r="H34" s="73">
        <v>25</v>
      </c>
      <c r="I34" s="74" t="str">
        <f>'[1]CGN-2005-001'!B2584</f>
        <v>BENEFICIOS A LOS EMPLEADOS</v>
      </c>
      <c r="J34" s="75">
        <f>SUM(J36:J36)</f>
        <v>1772505206</v>
      </c>
      <c r="L34" s="75">
        <f>SUM(L36:L36)</f>
        <v>1903096078</v>
      </c>
      <c r="M34" s="66"/>
      <c r="N34" s="66"/>
      <c r="O34" s="66"/>
      <c r="P34" s="66"/>
      <c r="Q34" s="66"/>
      <c r="R34" s="66"/>
      <c r="S34" s="66"/>
      <c r="T34" s="66"/>
    </row>
    <row r="35" spans="1:20" ht="26.25" x14ac:dyDescent="0.4">
      <c r="A35" s="57">
        <v>1280</v>
      </c>
      <c r="B35" s="58" t="s">
        <v>27</v>
      </c>
      <c r="C35" s="61">
        <f>'[1]CGN-2005-001'!$H$297</f>
        <v>0</v>
      </c>
      <c r="D35" s="59"/>
      <c r="E35" s="61">
        <f>'[1]CGN-2005-001'!$H$299</f>
        <v>0</v>
      </c>
      <c r="F35" s="60"/>
      <c r="G35" s="39"/>
      <c r="H35" s="56"/>
      <c r="I35" s="65"/>
      <c r="J35" s="56"/>
      <c r="L35" s="56"/>
      <c r="M35" s="66"/>
      <c r="N35" s="66"/>
      <c r="O35" s="66"/>
      <c r="P35" s="66"/>
      <c r="Q35" s="66"/>
      <c r="R35" s="66"/>
      <c r="S35" s="66"/>
      <c r="T35" s="66"/>
    </row>
    <row r="36" spans="1:20" ht="26.25" x14ac:dyDescent="0.4">
      <c r="A36" s="57"/>
      <c r="B36" s="58"/>
      <c r="C36" s="59"/>
      <c r="D36" s="59"/>
      <c r="E36" s="59"/>
      <c r="F36" s="60"/>
      <c r="G36" s="39"/>
      <c r="H36" s="57">
        <v>2512</v>
      </c>
      <c r="I36" s="58" t="s">
        <v>28</v>
      </c>
      <c r="J36" s="59">
        <f>'[1]CGN-2005-001'!$H$2634</f>
        <v>1772505206</v>
      </c>
      <c r="L36" s="59">
        <v>1903096078</v>
      </c>
      <c r="M36" s="66"/>
      <c r="N36" s="66"/>
      <c r="O36" s="66"/>
      <c r="P36" s="66"/>
      <c r="Q36" s="66"/>
      <c r="R36" s="66"/>
      <c r="S36" s="66"/>
      <c r="T36" s="66"/>
    </row>
    <row r="37" spans="1:20" ht="45" customHeight="1" x14ac:dyDescent="0.4">
      <c r="A37" s="73">
        <v>13</v>
      </c>
      <c r="B37" s="74" t="s">
        <v>29</v>
      </c>
      <c r="C37" s="75">
        <f>SUM(C39:C42)</f>
        <v>331555207</v>
      </c>
      <c r="D37" s="75"/>
      <c r="E37" s="75">
        <f>SUM(E39:E42)</f>
        <v>444360129</v>
      </c>
      <c r="G37" s="39"/>
      <c r="H37" s="72"/>
      <c r="I37" s="63"/>
      <c r="J37" s="72"/>
      <c r="L37" s="72"/>
      <c r="M37" s="66"/>
      <c r="N37" s="66"/>
      <c r="O37" s="66"/>
      <c r="P37" s="66"/>
      <c r="Q37" s="66"/>
      <c r="R37" s="66"/>
      <c r="S37" s="66"/>
      <c r="T37" s="66"/>
    </row>
    <row r="38" spans="1:20" ht="26.25" x14ac:dyDescent="0.4">
      <c r="A38" s="73"/>
      <c r="B38" s="74"/>
      <c r="C38" s="75"/>
      <c r="D38" s="75"/>
      <c r="E38" s="75"/>
      <c r="G38" s="39"/>
      <c r="H38" s="53">
        <v>27</v>
      </c>
      <c r="I38" s="53" t="str">
        <f>'[1]CGN-2005-001'!B2745</f>
        <v>PROVISIONES</v>
      </c>
      <c r="J38" s="53">
        <f>SUM(J40:J40)</f>
        <v>902840831</v>
      </c>
      <c r="L38" s="53">
        <f>SUM(L40:L40)</f>
        <v>622467484</v>
      </c>
      <c r="M38" s="66"/>
      <c r="N38" s="66"/>
      <c r="O38" s="66"/>
      <c r="P38" s="66"/>
      <c r="Q38" s="66"/>
      <c r="R38" s="66"/>
      <c r="S38" s="66"/>
      <c r="T38" s="66"/>
    </row>
    <row r="39" spans="1:20" ht="26.25" x14ac:dyDescent="0.4">
      <c r="A39" s="76">
        <v>1311</v>
      </c>
      <c r="B39" s="65" t="s">
        <v>30</v>
      </c>
      <c r="C39" s="77">
        <f>'[1]CGN-2005-001'!$H$418</f>
        <v>0</v>
      </c>
      <c r="D39" s="77"/>
      <c r="E39" s="77">
        <f>'[1]CGN-2005-001'!$H$420</f>
        <v>0</v>
      </c>
      <c r="G39" s="39"/>
      <c r="H39" s="72"/>
      <c r="I39" s="63"/>
      <c r="J39" s="72"/>
      <c r="L39" s="72"/>
      <c r="M39" s="66"/>
      <c r="N39" s="66"/>
      <c r="O39" s="66"/>
      <c r="P39" s="66"/>
      <c r="Q39" s="66"/>
      <c r="R39" s="66"/>
      <c r="S39" s="66"/>
      <c r="T39" s="66"/>
    </row>
    <row r="40" spans="1:20" ht="26.25" x14ac:dyDescent="0.4">
      <c r="A40" s="57">
        <v>1384</v>
      </c>
      <c r="B40" s="58" t="s">
        <v>31</v>
      </c>
      <c r="C40" s="77">
        <f>'[1]CGN-2005-001'!$H$615</f>
        <v>1175161720</v>
      </c>
      <c r="D40" s="77"/>
      <c r="E40" s="77">
        <v>1226398325</v>
      </c>
      <c r="G40" s="39"/>
      <c r="H40" s="72">
        <v>2701</v>
      </c>
      <c r="I40" s="63" t="s">
        <v>32</v>
      </c>
      <c r="J40" s="59">
        <f>'[1]CGN-2005-001'!$H$2746</f>
        <v>902840831</v>
      </c>
      <c r="K40" s="35"/>
      <c r="L40" s="59">
        <v>622467484</v>
      </c>
      <c r="M40" s="66"/>
      <c r="N40" s="66"/>
      <c r="O40" s="66"/>
      <c r="P40" s="66"/>
      <c r="Q40" s="66"/>
      <c r="R40" s="66"/>
      <c r="S40" s="66"/>
      <c r="T40" s="66"/>
    </row>
    <row r="41" spans="1:20" ht="26.25" x14ac:dyDescent="0.4">
      <c r="A41" s="57">
        <v>1385</v>
      </c>
      <c r="B41" s="58" t="s">
        <v>33</v>
      </c>
      <c r="C41" s="77">
        <f>'[1]CGN-2005-001'!$H$800</f>
        <v>0</v>
      </c>
      <c r="D41" s="77"/>
      <c r="E41" s="77">
        <f>'[1]CGN-2005-001'!$H$802</f>
        <v>0</v>
      </c>
      <c r="G41" s="39"/>
      <c r="H41" s="72"/>
      <c r="I41" s="63"/>
      <c r="K41" s="35"/>
      <c r="M41" s="66"/>
      <c r="N41" s="66"/>
      <c r="O41" s="66"/>
      <c r="P41" s="66"/>
      <c r="Q41" s="66"/>
      <c r="R41" s="66"/>
      <c r="S41" s="66"/>
      <c r="T41" s="66"/>
    </row>
    <row r="42" spans="1:20" ht="26.25" x14ac:dyDescent="0.4">
      <c r="A42" s="57">
        <v>1386</v>
      </c>
      <c r="B42" s="58" t="s">
        <v>34</v>
      </c>
      <c r="C42" s="78">
        <f>'[1]CGN-2005-001'!$H$677</f>
        <v>-843606513</v>
      </c>
      <c r="D42" s="77"/>
      <c r="E42" s="78">
        <v>-782038196</v>
      </c>
      <c r="F42" s="79"/>
      <c r="G42" s="39"/>
      <c r="H42" s="53">
        <v>29</v>
      </c>
      <c r="I42" s="53" t="str">
        <f>'[1]CGN-2005-001'!B2833</f>
        <v>OTROS PASIVOS</v>
      </c>
      <c r="J42" s="53">
        <f>SUM(J44:J46)</f>
        <v>18116591638</v>
      </c>
      <c r="K42" s="53">
        <f>SUM(K44:K53)</f>
        <v>0</v>
      </c>
      <c r="L42" s="53">
        <f>SUM(L44:L46)</f>
        <v>18072404716</v>
      </c>
      <c r="M42" s="66"/>
      <c r="N42" s="66"/>
      <c r="O42" s="66"/>
      <c r="P42" s="66"/>
      <c r="Q42" s="66"/>
      <c r="R42" s="66"/>
      <c r="S42" s="66"/>
      <c r="T42" s="66"/>
    </row>
    <row r="43" spans="1:20" ht="26.25" x14ac:dyDescent="0.4">
      <c r="A43" s="57"/>
      <c r="B43" s="58"/>
      <c r="C43" s="48"/>
      <c r="D43" s="48"/>
      <c r="E43" s="48"/>
      <c r="F43" s="72"/>
      <c r="G43" s="39"/>
      <c r="H43" s="72"/>
      <c r="I43" s="63"/>
      <c r="K43" s="35"/>
      <c r="M43" s="66"/>
      <c r="N43" s="66"/>
      <c r="O43" s="66"/>
      <c r="P43" s="66"/>
      <c r="Q43" s="66"/>
      <c r="R43" s="66"/>
      <c r="S43" s="66"/>
      <c r="T43" s="66"/>
    </row>
    <row r="44" spans="1:20" ht="26.25" x14ac:dyDescent="0.4">
      <c r="A44" s="47">
        <v>16</v>
      </c>
      <c r="B44" s="48" t="s">
        <v>35</v>
      </c>
      <c r="C44" s="53">
        <f>SUM(C46:C55)</f>
        <v>36507765699</v>
      </c>
      <c r="D44" s="53"/>
      <c r="E44" s="53">
        <f>SUM(E46:E55)</f>
        <v>34824055548</v>
      </c>
      <c r="F44" s="80"/>
      <c r="G44" s="39"/>
      <c r="H44" s="72">
        <v>2902</v>
      </c>
      <c r="I44" s="63" t="s">
        <v>24</v>
      </c>
      <c r="J44" s="59">
        <f>'[1]CGN-2005-001'!$H$2839</f>
        <v>18053819100</v>
      </c>
      <c r="K44" s="35"/>
      <c r="L44" s="59">
        <v>18009632178</v>
      </c>
      <c r="M44" s="66"/>
      <c r="N44" s="66"/>
      <c r="O44" s="66"/>
      <c r="P44" s="66"/>
      <c r="Q44" s="66"/>
      <c r="R44" s="66"/>
      <c r="S44" s="66"/>
      <c r="T44" s="66"/>
    </row>
    <row r="45" spans="1:20" ht="26.25" x14ac:dyDescent="0.4">
      <c r="A45" s="47"/>
      <c r="B45" s="48"/>
      <c r="C45" s="53"/>
      <c r="D45" s="53"/>
      <c r="E45" s="53"/>
      <c r="F45" s="80"/>
      <c r="G45" s="39"/>
      <c r="H45" s="72">
        <v>2910</v>
      </c>
      <c r="I45" s="63" t="s">
        <v>36</v>
      </c>
      <c r="J45" s="59">
        <f>'[1]CGN-2005-001'!$H$2877</f>
        <v>62772538</v>
      </c>
      <c r="K45" s="35"/>
      <c r="L45" s="59">
        <v>62772538</v>
      </c>
      <c r="M45" s="66"/>
      <c r="N45" s="66"/>
      <c r="O45" s="66"/>
      <c r="P45" s="66"/>
      <c r="Q45" s="66"/>
      <c r="R45" s="66"/>
      <c r="S45" s="66"/>
      <c r="T45" s="66"/>
    </row>
    <row r="46" spans="1:20" ht="26.25" x14ac:dyDescent="0.4">
      <c r="A46" s="57">
        <v>1605</v>
      </c>
      <c r="B46" s="58" t="s">
        <v>37</v>
      </c>
      <c r="C46" s="59">
        <f>'[1]CGN-2005-001'!H1266</f>
        <v>11188067695</v>
      </c>
      <c r="D46" s="59"/>
      <c r="E46" s="59">
        <v>11423084875</v>
      </c>
      <c r="F46" s="80"/>
      <c r="G46" s="39"/>
      <c r="H46" s="72">
        <v>2915</v>
      </c>
      <c r="I46" s="63" t="s">
        <v>38</v>
      </c>
      <c r="J46" s="59">
        <f>'[1]CGN-2005-001'!$H$2897</f>
        <v>0</v>
      </c>
      <c r="K46" s="35"/>
      <c r="L46" s="59">
        <f>'[3]CGN-2005-001'!$H$2899</f>
        <v>0</v>
      </c>
      <c r="M46" s="66"/>
      <c r="N46" s="66"/>
      <c r="O46" s="66"/>
      <c r="P46" s="66"/>
      <c r="Q46" s="66"/>
      <c r="R46" s="66"/>
      <c r="S46" s="66"/>
      <c r="T46" s="66"/>
    </row>
    <row r="47" spans="1:20" ht="26.25" x14ac:dyDescent="0.4">
      <c r="A47" s="57">
        <v>1635</v>
      </c>
      <c r="B47" s="58" t="s">
        <v>39</v>
      </c>
      <c r="C47" s="59">
        <f>'[1]CGN-2005-001'!$H$1311</f>
        <v>18430828</v>
      </c>
      <c r="D47" s="59"/>
      <c r="E47" s="59">
        <v>4268643824</v>
      </c>
      <c r="F47" s="80"/>
      <c r="G47" s="39"/>
      <c r="K47" s="35"/>
      <c r="M47" s="66"/>
      <c r="N47" s="66"/>
      <c r="O47" s="66"/>
      <c r="P47" s="66"/>
      <c r="Q47" s="66"/>
      <c r="R47" s="66"/>
      <c r="S47" s="66"/>
      <c r="T47" s="66"/>
    </row>
    <row r="48" spans="1:20" ht="26.25" x14ac:dyDescent="0.4">
      <c r="A48" s="57">
        <v>1637</v>
      </c>
      <c r="B48" s="58" t="s">
        <v>40</v>
      </c>
      <c r="C48" s="59">
        <f>'[1]CGN-2005-001'!$H$1331</f>
        <v>2052218411</v>
      </c>
      <c r="D48" s="59"/>
      <c r="E48" s="59">
        <v>146043124</v>
      </c>
      <c r="F48" s="80"/>
      <c r="G48" s="39"/>
      <c r="I48" s="81" t="s">
        <v>41</v>
      </c>
      <c r="J48" s="37">
        <f>+J32+J13</f>
        <v>218197537341</v>
      </c>
      <c r="L48" s="37">
        <f>+L32+L13</f>
        <v>214381476697</v>
      </c>
      <c r="M48" s="66"/>
      <c r="N48" s="66"/>
      <c r="O48" s="66"/>
      <c r="P48" s="66"/>
      <c r="Q48" s="66"/>
      <c r="R48" s="66"/>
      <c r="S48" s="66"/>
      <c r="T48" s="66"/>
    </row>
    <row r="49" spans="1:20" ht="26.25" x14ac:dyDescent="0.4">
      <c r="A49" s="57">
        <v>1640</v>
      </c>
      <c r="B49" s="58" t="s">
        <v>42</v>
      </c>
      <c r="C49" s="59">
        <f>'[1]CGN-2005-001'!$H$1343</f>
        <v>1885299535</v>
      </c>
      <c r="D49" s="59"/>
      <c r="E49" s="59">
        <v>1885299535</v>
      </c>
      <c r="F49" s="80"/>
      <c r="G49" s="39"/>
      <c r="K49" s="35"/>
      <c r="M49" s="66"/>
      <c r="N49" s="66"/>
      <c r="O49" s="66"/>
      <c r="P49" s="66"/>
      <c r="Q49" s="66"/>
      <c r="R49" s="66"/>
      <c r="S49" s="66"/>
      <c r="T49" s="66"/>
    </row>
    <row r="50" spans="1:20" ht="26.25" x14ac:dyDescent="0.4">
      <c r="A50" s="57">
        <v>1655</v>
      </c>
      <c r="B50" s="58" t="s">
        <v>43</v>
      </c>
      <c r="C50" s="59">
        <f>'[1]CGN-2005-001'!$H$1416</f>
        <v>32405187625</v>
      </c>
      <c r="D50" s="59"/>
      <c r="E50" s="59">
        <v>28384864565</v>
      </c>
      <c r="F50" s="80"/>
      <c r="G50" s="39"/>
      <c r="K50" s="35"/>
      <c r="M50" s="66"/>
      <c r="N50" s="66"/>
      <c r="O50" s="66"/>
      <c r="P50" s="66"/>
      <c r="Q50" s="66"/>
      <c r="R50" s="66"/>
      <c r="S50" s="66"/>
      <c r="T50" s="66"/>
    </row>
    <row r="51" spans="1:20" ht="26.25" x14ac:dyDescent="0.4">
      <c r="A51" s="57">
        <v>1660</v>
      </c>
      <c r="B51" s="58" t="s">
        <v>44</v>
      </c>
      <c r="C51" s="59">
        <f>'[1]CGN-2005-001'!$H$1435</f>
        <v>1102440081</v>
      </c>
      <c r="D51" s="59"/>
      <c r="E51" s="59">
        <v>914902510</v>
      </c>
      <c r="F51" s="80"/>
      <c r="G51" s="39"/>
      <c r="H51" s="30">
        <v>3</v>
      </c>
      <c r="I51" s="26" t="s">
        <v>45</v>
      </c>
      <c r="K51" s="35"/>
      <c r="M51" s="66"/>
      <c r="N51" s="66"/>
      <c r="O51" s="66"/>
      <c r="P51" s="66"/>
      <c r="Q51" s="66"/>
      <c r="R51" s="66"/>
      <c r="S51" s="66"/>
      <c r="T51" s="66"/>
    </row>
    <row r="52" spans="1:20" ht="26.25" x14ac:dyDescent="0.4">
      <c r="A52" s="57">
        <v>1665</v>
      </c>
      <c r="B52" s="58" t="s">
        <v>46</v>
      </c>
      <c r="C52" s="59">
        <f>'[1]CGN-2005-001'!$H$1447</f>
        <v>471760026</v>
      </c>
      <c r="D52" s="59"/>
      <c r="E52" s="59">
        <v>522656349</v>
      </c>
      <c r="F52" s="80"/>
      <c r="G52" s="39"/>
      <c r="H52" s="47">
        <v>31</v>
      </c>
      <c r="I52" s="47" t="s">
        <v>47</v>
      </c>
      <c r="J52" s="82">
        <f>SUM(J53:J56)</f>
        <v>39182194370</v>
      </c>
      <c r="K52" s="35"/>
      <c r="L52" s="82">
        <f>SUM(L53:L56)</f>
        <v>45808929856</v>
      </c>
      <c r="M52" s="83"/>
      <c r="N52" s="66"/>
      <c r="O52" s="66"/>
      <c r="P52" s="66"/>
      <c r="Q52" s="66"/>
      <c r="R52" s="66"/>
      <c r="S52" s="66"/>
      <c r="T52" s="66"/>
    </row>
    <row r="53" spans="1:20" ht="26.25" x14ac:dyDescent="0.4">
      <c r="A53" s="57">
        <v>1670</v>
      </c>
      <c r="B53" s="58" t="s">
        <v>48</v>
      </c>
      <c r="C53" s="59">
        <f>'[1]CGN-2005-001'!$H$1453</f>
        <v>587643698</v>
      </c>
      <c r="D53" s="59"/>
      <c r="E53" s="59">
        <v>478158537</v>
      </c>
      <c r="F53" s="80"/>
      <c r="G53" s="39"/>
      <c r="H53" s="84">
        <v>3105</v>
      </c>
      <c r="I53" s="85" t="s">
        <v>49</v>
      </c>
      <c r="J53" s="59">
        <f>'[1]CGN-2005-001'!$H$2973</f>
        <v>14362894332</v>
      </c>
      <c r="K53" s="35"/>
      <c r="L53" s="59">
        <v>14362894332</v>
      </c>
      <c r="M53" s="66"/>
      <c r="N53" s="66"/>
      <c r="O53" s="66"/>
      <c r="P53" s="66"/>
      <c r="Q53" s="66"/>
      <c r="R53" s="66"/>
      <c r="S53" s="66"/>
      <c r="T53" s="66"/>
    </row>
    <row r="54" spans="1:20" ht="26.25" x14ac:dyDescent="0.4">
      <c r="A54" s="57">
        <v>1675</v>
      </c>
      <c r="B54" s="58" t="s">
        <v>50</v>
      </c>
      <c r="C54" s="59">
        <f>'[1]CGN-2005-001'!$H$1461</f>
        <v>21811792289</v>
      </c>
      <c r="D54" s="59"/>
      <c r="E54" s="59">
        <v>17191726575</v>
      </c>
      <c r="G54" s="39"/>
      <c r="H54" s="86">
        <v>3109</v>
      </c>
      <c r="I54" s="63" t="s">
        <v>51</v>
      </c>
      <c r="J54" s="59">
        <f>'[1]CGN-2005-001'!$H$2992</f>
        <v>31446035524</v>
      </c>
      <c r="K54" s="35"/>
      <c r="L54" s="59"/>
      <c r="M54" s="66"/>
      <c r="N54" s="66"/>
      <c r="O54" s="66"/>
      <c r="P54" s="66"/>
      <c r="Q54" s="66"/>
      <c r="R54" s="66"/>
      <c r="S54" s="66"/>
      <c r="T54" s="66"/>
    </row>
    <row r="55" spans="1:20" ht="42" x14ac:dyDescent="0.4">
      <c r="A55" s="57">
        <v>1685</v>
      </c>
      <c r="B55" s="58" t="s">
        <v>52</v>
      </c>
      <c r="C55" s="59">
        <f>'[1]CGN-2005-001'!F1503</f>
        <v>-35015074489</v>
      </c>
      <c r="D55" s="59"/>
      <c r="E55" s="59">
        <v>-30391324346</v>
      </c>
      <c r="F55" s="38"/>
      <c r="G55" s="39"/>
      <c r="H55" s="72">
        <v>3110</v>
      </c>
      <c r="I55" s="72" t="s">
        <v>53</v>
      </c>
      <c r="J55" s="59">
        <f>'[1]ACTIVIDAD '!D117</f>
        <v>-6626735486</v>
      </c>
      <c r="K55" s="35"/>
      <c r="L55" s="59">
        <v>4060258374</v>
      </c>
      <c r="M55" s="66"/>
      <c r="N55" s="66"/>
      <c r="O55" s="66"/>
      <c r="P55" s="66"/>
      <c r="Q55" s="66"/>
      <c r="R55" s="66"/>
      <c r="S55" s="66"/>
      <c r="T55" s="66"/>
    </row>
    <row r="56" spans="1:20" ht="42" x14ac:dyDescent="0.4">
      <c r="A56" s="87"/>
      <c r="B56" s="88"/>
      <c r="C56" s="87"/>
      <c r="D56" s="87"/>
      <c r="E56" s="87" t="s">
        <v>54</v>
      </c>
      <c r="F56" s="60"/>
      <c r="G56" s="39"/>
      <c r="H56" s="57">
        <v>3145</v>
      </c>
      <c r="I56" s="58" t="s">
        <v>55</v>
      </c>
      <c r="J56" s="59">
        <f>'[1]CGN-2005-001'!$H$3073</f>
        <v>0</v>
      </c>
      <c r="K56" s="35"/>
      <c r="L56" s="59">
        <v>27385777150</v>
      </c>
      <c r="M56" s="66"/>
      <c r="N56" s="6"/>
      <c r="O56" s="6"/>
      <c r="P56" s="6"/>
      <c r="Q56" s="6"/>
      <c r="R56" s="6"/>
      <c r="S56" s="6"/>
      <c r="T56" s="6"/>
    </row>
    <row r="57" spans="1:20" ht="82.5" x14ac:dyDescent="0.4">
      <c r="A57" s="47">
        <v>17</v>
      </c>
      <c r="B57" s="48" t="s">
        <v>56</v>
      </c>
      <c r="C57" s="53">
        <f>SUM(C59:C60)</f>
        <v>145051912378</v>
      </c>
      <c r="D57" s="53"/>
      <c r="E57" s="53">
        <f>SUM(E59:E60)</f>
        <v>145012356160</v>
      </c>
      <c r="F57" s="49"/>
      <c r="G57" s="39"/>
      <c r="H57" s="57">
        <v>3152</v>
      </c>
      <c r="I57" s="58" t="s">
        <v>57</v>
      </c>
      <c r="J57" s="61">
        <f>'[1]CGN-2005-001'!$H$3131</f>
        <v>0</v>
      </c>
      <c r="K57" s="35"/>
      <c r="L57" s="61">
        <f>'[3]CGN-2005-001'!$H$3133</f>
        <v>0</v>
      </c>
      <c r="M57" s="6"/>
      <c r="N57" s="66"/>
      <c r="O57" s="66"/>
      <c r="P57" s="66"/>
      <c r="Q57" s="66"/>
      <c r="R57" s="66"/>
      <c r="S57" s="66"/>
      <c r="T57" s="66"/>
    </row>
    <row r="58" spans="1:20" ht="26.25" x14ac:dyDescent="0.4">
      <c r="A58" s="47"/>
      <c r="B58" s="48"/>
      <c r="C58" s="59"/>
      <c r="D58" s="59"/>
      <c r="E58" s="59"/>
      <c r="F58" s="49"/>
      <c r="G58" s="39"/>
      <c r="H58" s="57"/>
      <c r="I58" s="58"/>
      <c r="K58" s="53">
        <f>SUM(K60:K68)</f>
        <v>0</v>
      </c>
      <c r="M58" s="6"/>
      <c r="N58" s="66"/>
      <c r="O58" s="66"/>
      <c r="P58" s="66"/>
      <c r="Q58" s="66"/>
      <c r="R58" s="66"/>
      <c r="S58" s="66"/>
      <c r="T58" s="66"/>
    </row>
    <row r="59" spans="1:20" ht="26.25" x14ac:dyDescent="0.4">
      <c r="A59" s="57">
        <v>1705</v>
      </c>
      <c r="B59" s="58" t="s">
        <v>58</v>
      </c>
      <c r="C59" s="59">
        <f>'[1]CGN-2005-001'!$H$1555</f>
        <v>145051912378</v>
      </c>
      <c r="D59" s="59"/>
      <c r="E59" s="59">
        <v>145012356160</v>
      </c>
      <c r="F59" s="60"/>
      <c r="G59" s="39"/>
      <c r="H59" s="89"/>
      <c r="I59" s="58"/>
      <c r="J59" s="59"/>
      <c r="K59" s="35"/>
      <c r="L59" s="59"/>
      <c r="M59" s="66"/>
      <c r="N59" s="6"/>
      <c r="O59" s="6"/>
      <c r="P59" s="6"/>
      <c r="Q59" s="6"/>
      <c r="R59" s="6"/>
      <c r="S59" s="6"/>
      <c r="T59" s="6"/>
    </row>
    <row r="60" spans="1:20" ht="26.25" x14ac:dyDescent="0.4">
      <c r="C60" s="61"/>
      <c r="D60" s="59"/>
      <c r="E60" s="61"/>
      <c r="F60" s="60"/>
      <c r="G60" s="39"/>
      <c r="H60" s="89"/>
      <c r="I60" s="58"/>
      <c r="J60" s="59"/>
      <c r="K60" s="35"/>
      <c r="L60" s="59"/>
      <c r="M60" s="66"/>
      <c r="N60" s="6"/>
      <c r="O60" s="6"/>
      <c r="P60" s="6"/>
      <c r="Q60" s="6"/>
      <c r="R60" s="6"/>
      <c r="S60" s="6"/>
      <c r="T60" s="6"/>
    </row>
    <row r="61" spans="1:20" ht="30" x14ac:dyDescent="0.4">
      <c r="A61" s="54"/>
      <c r="B61" s="90"/>
      <c r="C61" s="54"/>
      <c r="D61" s="54"/>
      <c r="E61" s="54"/>
      <c r="F61" s="60"/>
      <c r="G61" s="39"/>
      <c r="H61" s="91"/>
      <c r="I61" s="58"/>
      <c r="J61" s="59"/>
      <c r="K61" s="35"/>
      <c r="L61" s="59"/>
      <c r="M61" s="6"/>
      <c r="N61" s="6"/>
      <c r="O61" s="6"/>
      <c r="P61" s="6"/>
      <c r="Q61" s="6"/>
      <c r="R61" s="6"/>
      <c r="S61" s="6"/>
      <c r="T61" s="6"/>
    </row>
    <row r="62" spans="1:20" ht="30" x14ac:dyDescent="0.4">
      <c r="A62" s="47">
        <v>19</v>
      </c>
      <c r="B62" s="48" t="s">
        <v>59</v>
      </c>
      <c r="C62" s="53">
        <f>SUM(C64:C69)</f>
        <v>3625623839</v>
      </c>
      <c r="D62" s="53"/>
      <c r="E62" s="53">
        <f>SUM(E64:E69)</f>
        <v>50172776988</v>
      </c>
      <c r="F62" s="60"/>
      <c r="G62" s="39"/>
      <c r="H62" s="91"/>
      <c r="I62" s="58"/>
      <c r="J62" s="59"/>
      <c r="K62" s="35"/>
      <c r="L62" s="59"/>
      <c r="M62" s="6"/>
      <c r="N62" s="6"/>
      <c r="O62" s="6"/>
      <c r="P62" s="6"/>
      <c r="Q62" s="6"/>
      <c r="R62" s="6"/>
      <c r="S62" s="6"/>
      <c r="T62" s="6"/>
    </row>
    <row r="63" spans="1:20" ht="35.25" x14ac:dyDescent="0.5">
      <c r="A63" s="47"/>
      <c r="B63" s="48"/>
      <c r="C63" s="53"/>
      <c r="D63" s="53"/>
      <c r="E63" s="53"/>
      <c r="F63" s="60"/>
      <c r="G63" s="39"/>
      <c r="H63" s="92"/>
      <c r="I63" s="58"/>
      <c r="J63" s="59"/>
      <c r="K63" s="35"/>
      <c r="L63" s="59"/>
      <c r="M63" s="6"/>
      <c r="N63" s="6"/>
      <c r="O63" s="6"/>
      <c r="P63" s="6"/>
      <c r="Q63" s="6"/>
      <c r="R63" s="6"/>
      <c r="S63" s="6"/>
      <c r="T63" s="6"/>
    </row>
    <row r="64" spans="1:20" ht="42.75" x14ac:dyDescent="0.45">
      <c r="A64" s="57">
        <v>1902</v>
      </c>
      <c r="B64" s="58" t="s">
        <v>17</v>
      </c>
      <c r="C64" s="68">
        <f>'[1]CGN-2005-001'!$H$1694</f>
        <v>51060376</v>
      </c>
      <c r="D64" s="68"/>
      <c r="E64" s="68">
        <v>67909966</v>
      </c>
      <c r="F64" s="60"/>
      <c r="G64" s="39"/>
      <c r="H64" s="93"/>
      <c r="I64" s="58"/>
      <c r="J64" s="59"/>
      <c r="K64" s="35"/>
      <c r="L64" s="59"/>
      <c r="M64" s="6"/>
      <c r="N64" s="6"/>
      <c r="O64" s="6"/>
      <c r="P64" s="6"/>
      <c r="Q64" s="6"/>
      <c r="R64" s="6"/>
      <c r="S64" s="6"/>
      <c r="T64" s="6"/>
    </row>
    <row r="65" spans="1:20" ht="34.5" x14ac:dyDescent="0.45">
      <c r="A65" s="57">
        <v>1905</v>
      </c>
      <c r="B65" s="58" t="s">
        <v>60</v>
      </c>
      <c r="C65" s="68">
        <f>'[1]CGN-2005-001'!$H$1721</f>
        <v>3487316000</v>
      </c>
      <c r="D65" s="68"/>
      <c r="E65" s="68">
        <v>3307367969</v>
      </c>
      <c r="F65" s="60"/>
      <c r="G65" s="39"/>
      <c r="H65" s="93"/>
      <c r="I65" s="58"/>
      <c r="J65" s="59"/>
      <c r="K65" s="35"/>
      <c r="L65" s="59"/>
      <c r="M65" s="6"/>
      <c r="N65" s="6"/>
      <c r="O65" s="6"/>
      <c r="P65" s="6"/>
      <c r="Q65" s="6"/>
      <c r="R65" s="6"/>
      <c r="S65" s="6"/>
      <c r="T65" s="6"/>
    </row>
    <row r="66" spans="1:20" ht="35.25" x14ac:dyDescent="0.5">
      <c r="A66" s="57">
        <v>1908</v>
      </c>
      <c r="B66" s="58" t="s">
        <v>20</v>
      </c>
      <c r="C66" s="68">
        <f>'[1]CGN-2005-001'!$H$1756</f>
        <v>0</v>
      </c>
      <c r="D66" s="68"/>
      <c r="E66" s="68">
        <v>46700654997</v>
      </c>
      <c r="F66" s="68"/>
      <c r="G66" s="53"/>
      <c r="H66" s="94"/>
      <c r="I66" s="58"/>
      <c r="J66" s="59"/>
      <c r="K66" s="35"/>
      <c r="L66" s="59"/>
      <c r="M66" s="6"/>
      <c r="N66" s="6"/>
      <c r="O66" s="6"/>
      <c r="P66" s="6"/>
      <c r="Q66" s="6"/>
      <c r="R66" s="6"/>
      <c r="S66" s="6"/>
      <c r="T66" s="6"/>
    </row>
    <row r="67" spans="1:20" ht="35.25" x14ac:dyDescent="0.5">
      <c r="A67" s="70">
        <v>1970</v>
      </c>
      <c r="B67" s="58" t="s">
        <v>61</v>
      </c>
      <c r="C67" s="68">
        <f>'[1]CGN-2005-001'!$H$1895</f>
        <v>308360026</v>
      </c>
      <c r="D67" s="68"/>
      <c r="E67" s="68">
        <v>549034486</v>
      </c>
      <c r="F67" s="60"/>
      <c r="G67" s="39"/>
      <c r="H67" s="95"/>
      <c r="I67" s="58"/>
      <c r="J67" s="59"/>
      <c r="K67" s="35"/>
      <c r="L67" s="59"/>
      <c r="M67" s="6"/>
      <c r="N67" s="6"/>
      <c r="O67" s="6"/>
      <c r="P67" s="6"/>
      <c r="Q67" s="6"/>
      <c r="R67" s="6"/>
      <c r="S67" s="6"/>
      <c r="T67" s="6"/>
    </row>
    <row r="68" spans="1:20" ht="26.25" x14ac:dyDescent="0.4">
      <c r="A68" s="70">
        <v>1975</v>
      </c>
      <c r="B68" s="58" t="s">
        <v>62</v>
      </c>
      <c r="C68" s="68">
        <f>'[1]CGN-2005-001'!$H$1908</f>
        <v>-221112563</v>
      </c>
      <c r="D68" s="68"/>
      <c r="E68" s="68">
        <v>-452190430</v>
      </c>
      <c r="F68" s="37"/>
      <c r="G68" s="39"/>
      <c r="K68" s="35"/>
      <c r="L68" s="59"/>
      <c r="M68" s="6"/>
      <c r="N68" s="6"/>
      <c r="O68" s="6"/>
      <c r="P68" s="6"/>
      <c r="Q68" s="6"/>
      <c r="R68" s="6"/>
      <c r="S68" s="6"/>
      <c r="T68" s="6"/>
    </row>
    <row r="69" spans="1:20" ht="26.25" x14ac:dyDescent="0.4">
      <c r="A69" s="70">
        <v>1999</v>
      </c>
      <c r="B69" s="58" t="s">
        <v>21</v>
      </c>
      <c r="C69" s="71">
        <f>'[1]CGN-2005-001'!H2172</f>
        <v>0</v>
      </c>
      <c r="D69" s="68"/>
      <c r="E69" s="71">
        <f>'[1]CGN-2005-001'!J2174</f>
        <v>0</v>
      </c>
      <c r="F69" s="60"/>
      <c r="G69" s="39"/>
      <c r="K69" s="37" t="e">
        <f>+#REF!+#REF!+#REF!+#REF!+#REF!+#REF!+I34+#REF!</f>
        <v>#REF!</v>
      </c>
      <c r="M69" s="6"/>
      <c r="N69" s="66"/>
      <c r="O69" s="66"/>
      <c r="P69" s="66"/>
      <c r="Q69" s="66"/>
      <c r="R69" s="66"/>
      <c r="S69" s="66"/>
      <c r="T69" s="66"/>
    </row>
    <row r="70" spans="1:20" ht="35.25" x14ac:dyDescent="0.5">
      <c r="F70" s="60"/>
      <c r="G70" s="39"/>
      <c r="H70" s="95"/>
      <c r="I70" s="81" t="s">
        <v>63</v>
      </c>
      <c r="J70" s="37">
        <f>+J52</f>
        <v>39182194370</v>
      </c>
      <c r="K70" s="35"/>
      <c r="L70" s="37">
        <f>+L52</f>
        <v>45808929856</v>
      </c>
      <c r="M70" s="6"/>
      <c r="N70" s="66"/>
      <c r="O70" s="66"/>
      <c r="P70" s="66"/>
      <c r="Q70" s="66"/>
      <c r="R70" s="66"/>
      <c r="S70" s="66"/>
      <c r="T70" s="66"/>
    </row>
    <row r="71" spans="1:20" ht="35.25" x14ac:dyDescent="0.5">
      <c r="A71" s="96"/>
      <c r="B71" s="97"/>
      <c r="C71" s="96"/>
      <c r="D71" s="96"/>
      <c r="E71" s="96"/>
      <c r="F71" s="49"/>
      <c r="G71" s="39"/>
      <c r="H71" s="98"/>
      <c r="K71" s="35"/>
      <c r="M71" s="66"/>
      <c r="N71" s="6"/>
      <c r="O71" s="6"/>
      <c r="P71" s="6"/>
      <c r="Q71" s="6"/>
      <c r="R71" s="6"/>
      <c r="S71" s="6"/>
      <c r="T71" s="6"/>
    </row>
    <row r="72" spans="1:20" ht="36" thickBot="1" x14ac:dyDescent="0.55000000000000004">
      <c r="A72" s="99"/>
      <c r="B72" s="81" t="s">
        <v>64</v>
      </c>
      <c r="C72" s="100">
        <f>+C13+C30</f>
        <v>257379731711</v>
      </c>
      <c r="D72" s="37"/>
      <c r="E72" s="100">
        <f>+E13+E30</f>
        <v>260190406553</v>
      </c>
      <c r="F72" s="49"/>
      <c r="G72" s="39"/>
      <c r="H72" s="101"/>
      <c r="I72" s="81" t="s">
        <v>65</v>
      </c>
      <c r="J72" s="100">
        <f>+J70+J48</f>
        <v>257379731711</v>
      </c>
      <c r="K72" s="35"/>
      <c r="L72" s="100">
        <f>+L70+L48</f>
        <v>260190406553</v>
      </c>
      <c r="M72" s="6"/>
      <c r="N72" s="6"/>
      <c r="O72" s="6"/>
      <c r="P72" s="6"/>
      <c r="Q72" s="6"/>
      <c r="R72" s="6"/>
      <c r="S72" s="6"/>
      <c r="T72" s="6"/>
    </row>
    <row r="73" spans="1:20" ht="36" hidden="1" thickTop="1" x14ac:dyDescent="0.5">
      <c r="A73" s="99"/>
      <c r="B73" s="81"/>
      <c r="C73" s="37"/>
      <c r="D73" s="37"/>
      <c r="E73" s="102"/>
      <c r="F73" s="49"/>
      <c r="G73" s="39"/>
      <c r="H73" s="101"/>
      <c r="I73" s="81"/>
      <c r="J73" s="37"/>
      <c r="K73" s="35"/>
      <c r="M73" s="6"/>
      <c r="N73" s="6"/>
      <c r="O73" s="6"/>
      <c r="P73" s="6"/>
      <c r="Q73" s="6"/>
      <c r="R73" s="6"/>
      <c r="S73" s="6"/>
      <c r="T73" s="6"/>
    </row>
    <row r="74" spans="1:20" ht="36" hidden="1" thickTop="1" x14ac:dyDescent="0.5">
      <c r="A74" s="99"/>
      <c r="B74" s="81"/>
      <c r="C74" s="37"/>
      <c r="D74" s="37"/>
      <c r="E74" s="102"/>
      <c r="F74" s="49"/>
      <c r="G74" s="39"/>
      <c r="H74" s="101"/>
      <c r="I74" s="81"/>
      <c r="J74" s="103"/>
      <c r="K74" s="35"/>
      <c r="M74" s="6"/>
      <c r="N74" s="6"/>
      <c r="O74" s="6"/>
      <c r="P74" s="6"/>
      <c r="Q74" s="6"/>
      <c r="R74" s="6"/>
      <c r="S74" s="6"/>
      <c r="T74" s="6"/>
    </row>
    <row r="75" spans="1:20" ht="36" hidden="1" thickTop="1" x14ac:dyDescent="0.5">
      <c r="A75" s="99"/>
      <c r="B75" s="81"/>
      <c r="C75" s="37"/>
      <c r="D75" s="37"/>
      <c r="E75" s="102"/>
      <c r="F75" s="49"/>
      <c r="G75" s="39"/>
      <c r="H75" s="101"/>
      <c r="I75" s="81"/>
      <c r="J75" s="37"/>
      <c r="K75" s="35"/>
      <c r="M75" s="6"/>
      <c r="N75" s="6"/>
      <c r="O75" s="6"/>
      <c r="P75" s="6"/>
      <c r="Q75" s="6"/>
      <c r="R75" s="6"/>
      <c r="S75" s="6"/>
      <c r="T75" s="6"/>
    </row>
    <row r="76" spans="1:20" ht="36" hidden="1" thickTop="1" x14ac:dyDescent="0.5">
      <c r="A76" s="99"/>
      <c r="B76" s="81"/>
      <c r="C76" s="37"/>
      <c r="D76" s="37"/>
      <c r="E76" s="37"/>
      <c r="F76" s="49"/>
      <c r="G76" s="39"/>
      <c r="H76" s="101"/>
      <c r="I76" s="81"/>
      <c r="J76" s="37"/>
      <c r="K76" s="35"/>
      <c r="L76" s="102"/>
      <c r="M76" s="6"/>
      <c r="N76" s="6"/>
      <c r="O76" s="6"/>
      <c r="P76" s="6"/>
      <c r="Q76" s="6"/>
      <c r="R76" s="6"/>
      <c r="S76" s="6"/>
      <c r="T76" s="6"/>
    </row>
    <row r="77" spans="1:20" ht="36" hidden="1" thickTop="1" x14ac:dyDescent="0.5">
      <c r="A77" s="99"/>
      <c r="B77" s="81"/>
      <c r="C77" s="37"/>
      <c r="D77" s="37"/>
      <c r="F77" s="49"/>
      <c r="G77" s="39"/>
      <c r="H77" s="101"/>
      <c r="I77" s="81"/>
      <c r="J77" s="37"/>
      <c r="K77" s="35"/>
      <c r="M77" s="6"/>
      <c r="N77" s="6"/>
      <c r="O77" s="6"/>
      <c r="P77" s="6"/>
      <c r="Q77" s="6"/>
      <c r="R77" s="6"/>
      <c r="S77" s="6"/>
      <c r="T77" s="6"/>
    </row>
    <row r="78" spans="1:20" ht="36" hidden="1" thickTop="1" x14ac:dyDescent="0.5">
      <c r="A78" s="99"/>
      <c r="B78" s="81"/>
      <c r="C78" s="37"/>
      <c r="D78" s="37"/>
      <c r="F78" s="49"/>
      <c r="G78" s="39"/>
      <c r="H78" s="101"/>
      <c r="I78" s="81"/>
      <c r="J78" s="37"/>
      <c r="K78" s="35"/>
      <c r="M78" s="6"/>
      <c r="N78" s="6"/>
      <c r="O78" s="6"/>
      <c r="P78" s="6"/>
      <c r="Q78" s="6"/>
      <c r="R78" s="6"/>
      <c r="S78" s="6"/>
      <c r="T78" s="6"/>
    </row>
    <row r="79" spans="1:20" ht="36" hidden="1" thickTop="1" x14ac:dyDescent="0.5">
      <c r="A79" s="99"/>
      <c r="B79" s="81"/>
      <c r="C79" s="37"/>
      <c r="D79" s="37"/>
      <c r="F79" s="49"/>
      <c r="G79" s="39"/>
      <c r="H79" s="101"/>
      <c r="I79" s="81"/>
      <c r="J79" s="37"/>
      <c r="K79" s="35"/>
      <c r="M79" s="6"/>
      <c r="N79" s="6"/>
      <c r="O79" s="6"/>
      <c r="P79" s="6"/>
      <c r="Q79" s="6"/>
      <c r="R79" s="6"/>
      <c r="S79" s="6"/>
      <c r="T79" s="6"/>
    </row>
    <row r="80" spans="1:20" ht="36" hidden="1" thickTop="1" x14ac:dyDescent="0.5">
      <c r="A80" s="99"/>
      <c r="B80" s="81"/>
      <c r="C80" s="37"/>
      <c r="D80" s="37"/>
      <c r="F80" s="49"/>
      <c r="G80" s="39"/>
      <c r="H80" s="101"/>
      <c r="I80" s="81"/>
      <c r="J80" s="37"/>
      <c r="K80" s="35"/>
      <c r="M80" s="6"/>
      <c r="N80" s="6"/>
      <c r="O80" s="6"/>
      <c r="P80" s="6"/>
      <c r="Q80" s="6"/>
      <c r="R80" s="6"/>
      <c r="S80" s="6"/>
      <c r="T80" s="6"/>
    </row>
    <row r="81" spans="1:20" ht="36" thickTop="1" x14ac:dyDescent="0.5">
      <c r="A81" s="99"/>
      <c r="B81" s="81"/>
      <c r="C81" s="37"/>
      <c r="D81" s="37"/>
      <c r="E81" s="6"/>
      <c r="F81" s="49"/>
      <c r="G81" s="39"/>
      <c r="H81" s="101"/>
      <c r="I81" s="81"/>
      <c r="J81" s="37"/>
      <c r="K81" s="35"/>
      <c r="L81" s="104"/>
      <c r="M81" s="6"/>
      <c r="N81" s="6"/>
      <c r="O81" s="6"/>
      <c r="P81" s="6"/>
      <c r="Q81" s="6"/>
      <c r="R81" s="6"/>
      <c r="S81" s="6"/>
      <c r="T81" s="6"/>
    </row>
    <row r="82" spans="1:20" ht="35.25" hidden="1" x14ac:dyDescent="0.5">
      <c r="A82" s="99"/>
      <c r="B82" s="81"/>
      <c r="C82" s="37"/>
      <c r="D82" s="37"/>
      <c r="E82" s="6"/>
      <c r="F82" s="49"/>
      <c r="G82" s="39"/>
      <c r="H82" s="101"/>
      <c r="I82" s="81"/>
      <c r="J82" s="37"/>
      <c r="K82" s="35"/>
      <c r="L82" s="104"/>
      <c r="M82" s="6"/>
      <c r="N82" s="105"/>
      <c r="O82" s="6"/>
      <c r="P82" s="6"/>
      <c r="Q82" s="6"/>
      <c r="R82" s="6"/>
      <c r="S82" s="6"/>
      <c r="T82" s="6"/>
    </row>
    <row r="83" spans="1:20" ht="26.25" x14ac:dyDescent="0.4">
      <c r="C83" s="102"/>
      <c r="D83" s="102"/>
      <c r="E83" s="6"/>
      <c r="F83" s="60"/>
      <c r="G83" s="39"/>
      <c r="K83" s="35"/>
      <c r="L83" s="104"/>
      <c r="M83" s="1"/>
      <c r="N83" s="6"/>
      <c r="O83" s="105"/>
      <c r="P83" s="6"/>
      <c r="Q83" s="6"/>
      <c r="R83" s="6"/>
      <c r="S83" s="6"/>
      <c r="T83" s="6"/>
    </row>
    <row r="84" spans="1:20" ht="26.25" x14ac:dyDescent="0.4">
      <c r="A84" s="99"/>
      <c r="B84" s="81"/>
      <c r="C84" s="37"/>
      <c r="D84" s="37"/>
      <c r="E84" s="6"/>
      <c r="F84" s="60"/>
      <c r="G84" s="39"/>
      <c r="H84" s="6"/>
      <c r="J84" s="106">
        <f>+J72-C72</f>
        <v>0</v>
      </c>
      <c r="K84" s="35"/>
      <c r="L84" s="104"/>
      <c r="M84" s="6"/>
      <c r="N84" s="6"/>
      <c r="O84" s="6"/>
      <c r="P84" s="6"/>
      <c r="Q84" s="6"/>
      <c r="R84" s="6"/>
      <c r="S84" s="6"/>
      <c r="T84" s="6"/>
    </row>
    <row r="85" spans="1:20" ht="26.25" x14ac:dyDescent="0.4">
      <c r="A85" s="107">
        <v>8</v>
      </c>
      <c r="B85" s="81" t="s">
        <v>66</v>
      </c>
      <c r="C85" s="53">
        <f>'[4]CGN-2005-001'!F5990</f>
        <v>0</v>
      </c>
      <c r="D85" s="53"/>
      <c r="E85" s="53">
        <f>SUM(E86:E88)</f>
        <v>0</v>
      </c>
      <c r="G85" s="39"/>
      <c r="H85" s="107">
        <v>9</v>
      </c>
      <c r="I85" s="81" t="s">
        <v>67</v>
      </c>
      <c r="J85" s="53">
        <f>'[4]CGN-2005-001'!F6261</f>
        <v>0</v>
      </c>
      <c r="K85" s="35"/>
      <c r="L85" s="53">
        <v>0</v>
      </c>
      <c r="M85" s="6"/>
      <c r="N85" s="6"/>
      <c r="O85" s="6"/>
      <c r="P85" s="6"/>
      <c r="Q85" s="6"/>
      <c r="R85" s="6"/>
      <c r="S85" s="6"/>
      <c r="T85" s="6"/>
    </row>
    <row r="86" spans="1:20" ht="26.25" x14ac:dyDescent="0.4">
      <c r="A86" s="89">
        <v>81</v>
      </c>
      <c r="B86" s="108" t="s">
        <v>68</v>
      </c>
      <c r="C86" s="35">
        <f>'[1]CGN-2005-001'!F5989</f>
        <v>3703145686</v>
      </c>
      <c r="D86" s="35"/>
      <c r="E86" s="35">
        <v>0</v>
      </c>
      <c r="G86" s="39"/>
      <c r="H86" s="89">
        <v>91</v>
      </c>
      <c r="I86" s="108" t="s">
        <v>69</v>
      </c>
      <c r="J86" s="35">
        <f>'[1]CGN-2005-001'!H6260</f>
        <v>10903230605</v>
      </c>
      <c r="K86" s="35"/>
      <c r="L86" s="35">
        <v>11641136343</v>
      </c>
      <c r="M86" s="6"/>
      <c r="N86" s="6"/>
      <c r="O86" s="6"/>
      <c r="P86" s="6"/>
      <c r="Q86" s="6"/>
      <c r="R86" s="6"/>
      <c r="S86" s="6"/>
      <c r="T86" s="6"/>
    </row>
    <row r="87" spans="1:20" ht="26.25" x14ac:dyDescent="0.4">
      <c r="A87" s="89">
        <v>83</v>
      </c>
      <c r="B87" s="108" t="s">
        <v>70</v>
      </c>
      <c r="C87" s="35">
        <f>'[1]CGN-2005-001'!H6050</f>
        <v>2948168110</v>
      </c>
      <c r="D87" s="35"/>
      <c r="E87" s="35">
        <v>1775374683</v>
      </c>
      <c r="F87" s="60"/>
      <c r="G87" s="39"/>
      <c r="H87" s="89">
        <v>93</v>
      </c>
      <c r="I87" s="109" t="s">
        <v>71</v>
      </c>
      <c r="J87" s="35">
        <v>0</v>
      </c>
      <c r="K87" s="35"/>
      <c r="L87" s="35">
        <v>0</v>
      </c>
      <c r="M87" s="6"/>
      <c r="N87" s="6"/>
      <c r="O87" s="6"/>
      <c r="P87" s="6"/>
      <c r="Q87" s="6"/>
      <c r="R87" s="6"/>
      <c r="S87" s="6"/>
      <c r="T87" s="6"/>
    </row>
    <row r="88" spans="1:20" ht="26.25" x14ac:dyDescent="0.4">
      <c r="A88" s="110">
        <v>89</v>
      </c>
      <c r="B88" s="109" t="s">
        <v>72</v>
      </c>
      <c r="C88" s="111">
        <f>'[1]CGN-2005-001'!H6216</f>
        <v>-6651313796</v>
      </c>
      <c r="D88" s="112"/>
      <c r="E88" s="111">
        <v>-1775374683</v>
      </c>
      <c r="F88" s="60"/>
      <c r="G88" s="39"/>
      <c r="H88" s="89">
        <v>99</v>
      </c>
      <c r="I88" s="109" t="s">
        <v>73</v>
      </c>
      <c r="J88" s="113">
        <f>'[1]CGN-2005-001'!H6466</f>
        <v>-10903230605</v>
      </c>
      <c r="K88" s="35"/>
      <c r="L88" s="113">
        <v>-11641136343</v>
      </c>
      <c r="M88" s="66"/>
      <c r="N88" s="6"/>
      <c r="O88" s="6"/>
      <c r="P88" s="6"/>
      <c r="Q88" s="6"/>
      <c r="R88" s="6"/>
      <c r="S88" s="6"/>
      <c r="T88" s="6"/>
    </row>
    <row r="89" spans="1:20" ht="26.25" hidden="1" x14ac:dyDescent="0.4">
      <c r="A89" s="110"/>
      <c r="B89" s="109"/>
      <c r="C89" s="112"/>
      <c r="D89" s="112"/>
      <c r="E89" s="6"/>
      <c r="F89" s="60"/>
      <c r="G89" s="39"/>
      <c r="H89" s="89"/>
      <c r="I89" s="109"/>
      <c r="J89" s="114"/>
      <c r="K89" s="35"/>
      <c r="L89" s="115"/>
      <c r="M89" s="66"/>
      <c r="N89" s="6"/>
      <c r="O89" s="6"/>
      <c r="P89" s="6"/>
      <c r="Q89" s="6"/>
      <c r="R89" s="6"/>
      <c r="S89" s="6"/>
      <c r="T89" s="6"/>
    </row>
    <row r="90" spans="1:20" ht="26.25" hidden="1" x14ac:dyDescent="0.4">
      <c r="A90" s="110"/>
      <c r="B90" s="109"/>
      <c r="C90" s="112"/>
      <c r="D90" s="112"/>
      <c r="E90" s="6"/>
      <c r="F90" s="60"/>
      <c r="G90" s="39"/>
      <c r="H90" s="89"/>
      <c r="I90" s="109"/>
      <c r="J90" s="114"/>
      <c r="K90" s="35"/>
      <c r="L90" s="115"/>
      <c r="M90" s="66"/>
      <c r="N90" s="6"/>
      <c r="O90" s="6"/>
      <c r="P90" s="6"/>
      <c r="Q90" s="6"/>
      <c r="R90" s="6"/>
      <c r="S90" s="6"/>
      <c r="T90" s="6"/>
    </row>
    <row r="91" spans="1:20" ht="26.25" hidden="1" x14ac:dyDescent="0.4">
      <c r="A91" s="110"/>
      <c r="B91" s="109"/>
      <c r="C91" s="112"/>
      <c r="D91" s="112"/>
      <c r="E91" s="6"/>
      <c r="F91" s="60"/>
      <c r="G91" s="39"/>
      <c r="H91" s="89"/>
      <c r="I91" s="109"/>
      <c r="J91" s="114"/>
      <c r="K91" s="35"/>
      <c r="L91" s="115"/>
      <c r="M91" s="66"/>
      <c r="N91" s="6"/>
      <c r="O91" s="6"/>
      <c r="P91" s="6"/>
      <c r="Q91" s="6"/>
      <c r="R91" s="6"/>
      <c r="S91" s="6"/>
      <c r="T91" s="6"/>
    </row>
    <row r="92" spans="1:20" ht="26.25" hidden="1" x14ac:dyDescent="0.4">
      <c r="E92" s="6"/>
      <c r="F92" s="60"/>
      <c r="G92" s="39"/>
      <c r="K92" s="35"/>
      <c r="M92" s="6"/>
      <c r="N92" s="64"/>
      <c r="O92" s="64"/>
      <c r="P92" s="64"/>
      <c r="Q92" s="64"/>
      <c r="R92" s="64"/>
      <c r="S92" s="64"/>
      <c r="T92" s="64"/>
    </row>
    <row r="93" spans="1:20" ht="89.25" customHeight="1" x14ac:dyDescent="0.4">
      <c r="A93" s="91"/>
      <c r="B93" s="116"/>
      <c r="C93" s="91"/>
      <c r="D93" s="91"/>
      <c r="E93" s="6"/>
      <c r="F93" s="60"/>
      <c r="G93" s="39"/>
      <c r="K93" s="35"/>
      <c r="L93" s="50"/>
      <c r="M93" s="6"/>
      <c r="N93" s="64"/>
      <c r="O93" s="64"/>
      <c r="P93" s="64"/>
      <c r="Q93" s="64"/>
      <c r="R93" s="64"/>
      <c r="S93" s="64"/>
      <c r="T93" s="64"/>
    </row>
    <row r="94" spans="1:20" ht="30" x14ac:dyDescent="0.4">
      <c r="A94" s="91"/>
      <c r="B94" s="116"/>
      <c r="C94" s="91"/>
      <c r="D94" s="91"/>
      <c r="E94" s="6"/>
      <c r="F94" s="60"/>
      <c r="G94" s="39"/>
      <c r="I94" s="58"/>
      <c r="J94" s="59"/>
      <c r="K94" s="35"/>
      <c r="L94" s="50"/>
      <c r="M94" s="64"/>
      <c r="N94" s="6"/>
      <c r="O94" s="6"/>
      <c r="P94" s="6"/>
      <c r="Q94" s="6"/>
      <c r="R94" s="6"/>
      <c r="S94" s="6"/>
      <c r="T94" s="6"/>
    </row>
    <row r="95" spans="1:20" ht="35.25" x14ac:dyDescent="0.5">
      <c r="E95" s="6"/>
      <c r="F95" s="95"/>
      <c r="G95" s="95"/>
      <c r="K95" s="35"/>
      <c r="L95" s="50"/>
      <c r="M95" s="64"/>
      <c r="N95" s="6"/>
      <c r="O95" s="6"/>
      <c r="P95" s="6"/>
      <c r="Q95" s="6"/>
      <c r="R95" s="6"/>
      <c r="S95" s="6"/>
      <c r="T95" s="6"/>
    </row>
    <row r="96" spans="1:20" ht="35.25" x14ac:dyDescent="0.5">
      <c r="A96" s="121" t="s">
        <v>74</v>
      </c>
      <c r="B96" s="121"/>
      <c r="C96" s="121"/>
      <c r="D96" s="101"/>
      <c r="E96" s="95"/>
      <c r="F96" s="95"/>
      <c r="G96" s="95"/>
      <c r="I96" s="121" t="s">
        <v>78</v>
      </c>
      <c r="J96" s="121"/>
      <c r="K96" s="35"/>
      <c r="L96" s="117"/>
      <c r="M96" s="6"/>
      <c r="N96" s="6"/>
      <c r="O96" s="6"/>
      <c r="P96" s="6"/>
      <c r="Q96" s="6"/>
      <c r="R96" s="6"/>
      <c r="S96" s="6"/>
      <c r="T96" s="6"/>
    </row>
    <row r="97" spans="1:20" ht="35.25" x14ac:dyDescent="0.5">
      <c r="A97" s="121" t="s">
        <v>75</v>
      </c>
      <c r="B97" s="121"/>
      <c r="C97" s="121"/>
      <c r="D97" s="101"/>
      <c r="E97" s="95"/>
      <c r="F97" s="95"/>
      <c r="G97" s="95"/>
      <c r="I97" s="121" t="s">
        <v>79</v>
      </c>
      <c r="J97" s="121"/>
      <c r="K97" s="35"/>
      <c r="L97" s="104"/>
      <c r="M97" s="6"/>
      <c r="N97" s="6"/>
      <c r="O97" s="6"/>
      <c r="P97" s="6"/>
      <c r="Q97" s="6"/>
      <c r="R97" s="6"/>
      <c r="S97" s="6"/>
      <c r="T97" s="6"/>
    </row>
    <row r="98" spans="1:20" ht="35.25" x14ac:dyDescent="0.5">
      <c r="A98" s="118"/>
      <c r="B98" s="119"/>
      <c r="C98" s="120"/>
      <c r="D98" s="120"/>
      <c r="E98" s="95"/>
      <c r="F98" s="95"/>
      <c r="G98" s="95"/>
      <c r="I98" s="101"/>
      <c r="J98" s="101"/>
      <c r="K98" s="35"/>
      <c r="L98" s="104"/>
      <c r="M98" s="6"/>
      <c r="N98" s="6"/>
      <c r="O98" s="6"/>
      <c r="P98" s="6"/>
      <c r="Q98" s="6"/>
      <c r="R98" s="6"/>
      <c r="S98" s="6"/>
      <c r="T98" s="6"/>
    </row>
    <row r="99" spans="1:20" ht="35.25" hidden="1" x14ac:dyDescent="0.5">
      <c r="A99" s="118"/>
      <c r="B99" s="119"/>
      <c r="C99" s="120"/>
      <c r="D99" s="120"/>
      <c r="E99" s="95"/>
      <c r="F99" s="95"/>
      <c r="G99" s="95"/>
      <c r="I99" s="101"/>
      <c r="J99" s="101"/>
      <c r="K99" s="35"/>
      <c r="L99" s="104"/>
      <c r="M99" s="6"/>
      <c r="N99" s="6"/>
      <c r="O99" s="6"/>
      <c r="P99" s="6"/>
      <c r="Q99" s="6"/>
      <c r="R99" s="6"/>
      <c r="S99" s="6"/>
      <c r="T99" s="6"/>
    </row>
    <row r="100" spans="1:20" ht="35.25" x14ac:dyDescent="0.5">
      <c r="A100" s="118"/>
      <c r="B100" s="119"/>
      <c r="C100" s="120"/>
      <c r="D100" s="120"/>
      <c r="E100" s="95"/>
      <c r="F100" s="95"/>
      <c r="G100" s="95"/>
      <c r="I100" s="101"/>
      <c r="J100" s="101"/>
      <c r="K100" s="35"/>
      <c r="L100" s="104"/>
      <c r="M100" s="6"/>
      <c r="N100" s="6"/>
      <c r="O100" s="6"/>
      <c r="P100" s="6"/>
      <c r="Q100" s="6"/>
      <c r="R100" s="6"/>
      <c r="S100" s="6"/>
      <c r="T100" s="6"/>
    </row>
    <row r="101" spans="1:20" ht="35.25" x14ac:dyDescent="0.5">
      <c r="A101" s="118"/>
      <c r="B101" s="119"/>
      <c r="C101" s="120"/>
      <c r="D101" s="120"/>
      <c r="E101" s="95"/>
      <c r="F101" s="95"/>
      <c r="G101" s="95"/>
      <c r="H101" s="95"/>
      <c r="I101" s="95"/>
      <c r="J101" s="95"/>
      <c r="K101" s="95"/>
      <c r="L101" s="95"/>
      <c r="M101" s="6"/>
      <c r="N101" s="6"/>
      <c r="O101" s="6"/>
      <c r="P101" s="6"/>
      <c r="Q101" s="6"/>
      <c r="R101" s="6"/>
      <c r="S101" s="6"/>
      <c r="T101" s="6"/>
    </row>
    <row r="102" spans="1:20" ht="35.25" x14ac:dyDescent="0.5">
      <c r="A102" s="122" t="s">
        <v>76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6"/>
      <c r="N102" s="6"/>
      <c r="O102" s="6"/>
      <c r="P102" s="6"/>
      <c r="Q102" s="6"/>
      <c r="R102" s="6"/>
      <c r="S102" s="6"/>
      <c r="T102" s="6"/>
    </row>
    <row r="103" spans="1:20" ht="35.25" x14ac:dyDescent="0.5">
      <c r="A103" s="122" t="s">
        <v>77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6"/>
      <c r="N103" s="6"/>
      <c r="O103" s="6"/>
      <c r="P103" s="6"/>
      <c r="Q103" s="6"/>
      <c r="R103" s="6"/>
      <c r="S103" s="6"/>
      <c r="T103" s="6"/>
    </row>
    <row r="104" spans="1:20" ht="35.25" x14ac:dyDescent="0.5">
      <c r="A104" s="98"/>
      <c r="B104" s="98"/>
      <c r="C104" s="98"/>
      <c r="D104" s="98"/>
      <c r="E104" s="6"/>
      <c r="F104" s="60"/>
      <c r="G104" s="39"/>
      <c r="H104" s="95"/>
      <c r="I104" s="95"/>
      <c r="J104" s="95"/>
      <c r="K104" s="35"/>
      <c r="L104" s="104"/>
      <c r="M104" s="6"/>
      <c r="N104" s="6"/>
      <c r="O104" s="6"/>
      <c r="P104" s="6"/>
      <c r="Q104" s="6"/>
      <c r="R104" s="6"/>
      <c r="S104" s="6"/>
      <c r="T104" s="6"/>
    </row>
  </sheetData>
  <mergeCells count="11">
    <mergeCell ref="A97:C97"/>
    <mergeCell ref="I97:J97"/>
    <mergeCell ref="A102:L102"/>
    <mergeCell ref="A103:L103"/>
    <mergeCell ref="A2:L2"/>
    <mergeCell ref="A3:L3"/>
    <mergeCell ref="A4:L4"/>
    <mergeCell ref="A5:L5"/>
    <mergeCell ref="A6:L6"/>
    <mergeCell ref="A96:C96"/>
    <mergeCell ref="I96:J96"/>
  </mergeCells>
  <pageMargins left="1.1811023622047245" right="0.23622047244094491" top="0.74803149606299213" bottom="0.74803149606299213" header="0.19685039370078741" footer="0.15748031496062992"/>
  <pageSetup scale="30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8" ma:contentTypeDescription="Crear nuevo documento." ma:contentTypeScope="" ma:versionID="f4a92c1bfa03f27b7f86938882ff4b8c">
  <xsd:schema xmlns:xsd="http://www.w3.org/2001/XMLSchema" xmlns:xs="http://www.w3.org/2001/XMLSchema" xmlns:p="http://schemas.microsoft.com/office/2006/metadata/properties" xmlns:ns3="7a094bdd-a36f-422c-aad8-60d4e7e2607b" targetNamespace="http://schemas.microsoft.com/office/2006/metadata/properties" ma:root="true" ma:fieldsID="ed9d0d716fe56fb289c28b01db66373d" ns3:_=""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6D7DB-5EF5-470D-8D70-37DCBE19E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C2F49-0FCC-43E7-8BDE-E94F7211E2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C32073-B7BA-4AED-B982-26122C71C1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BG1 </vt:lpstr>
      <vt:lpstr>'BG1 '!Área_de_impresión</vt:lpstr>
      <vt:lpstr>'BG1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Quintero Hernandez</dc:creator>
  <cp:lastModifiedBy>Wellfin Jhonatthan Canro Rodriguez</cp:lastModifiedBy>
  <dcterms:created xsi:type="dcterms:W3CDTF">2020-02-05T15:42:32Z</dcterms:created>
  <dcterms:modified xsi:type="dcterms:W3CDTF">2020-02-13T14:56:04Z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