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RESULTADOS OCI ll EVALUACION, DISEÑO, EJECUCIÓN Y SOLIDEZ DE CONTROLES 20201230\"/>
    </mc:Choice>
  </mc:AlternateContent>
  <bookViews>
    <workbookView xWindow="0" yWindow="0" windowWidth="20490" windowHeight="7650" firstSheet="1" activeTab="1"/>
  </bookViews>
  <sheets>
    <sheet name="RIESGOS Y CONTROLES" sheetId="55" state="hidden" r:id="rId1"/>
    <sheet name="1. RIESGOS SIGNIFICATIVOS" sheetId="63" r:id="rId2"/>
    <sheet name="2. DISEÑO CONTROL" sheetId="61" r:id="rId3"/>
    <sheet name="3. EJECUCIÓN CONTROL" sheetId="62" r:id="rId4"/>
    <sheet name="4- SOLIDEZ CONTROL" sheetId="66" r:id="rId5"/>
  </sheets>
  <definedNames>
    <definedName name="_xlnm._FilterDatabase" localSheetId="2" hidden="1">'2. DISEÑO CONTROL'!$B$14:$X$22</definedName>
    <definedName name="_xlnm._FilterDatabase" localSheetId="0" hidden="1">'RIESGOS Y CONTROLES'!$T$1:$T$34</definedName>
    <definedName name="_xlnm.Print_Area" localSheetId="1">'1. RIESGOS SIGNIFICATIVOS'!$A$1:$J$27</definedName>
    <definedName name="_xlnm.Print_Area" localSheetId="2">'2. DISEÑO CONTROL'!$A$5:$X$26</definedName>
    <definedName name="_xlnm.Print_Area" localSheetId="3">'3. EJECUCIÓN CONTROL'!$A$1:$J$26</definedName>
    <definedName name="_xlnm.Print_Area" localSheetId="4">'4- SOLIDEZ CONTROL'!$A$1:$J$18</definedName>
    <definedName name="_xlnm.Print_Area" localSheetId="0">'RIESGOS Y CONTROLES'!$A$1:$V$30</definedName>
  </definedNames>
  <calcPr calcId="162913"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62" l="1"/>
  <c r="C16" i="61"/>
  <c r="I9" i="66"/>
  <c r="C9" i="66"/>
  <c r="C7" i="66"/>
  <c r="B10" i="66"/>
  <c r="D15" i="62"/>
  <c r="C15" i="62"/>
  <c r="B15" i="62"/>
  <c r="B16" i="62"/>
  <c r="B12" i="62"/>
  <c r="C10" i="62"/>
  <c r="B13" i="61"/>
  <c r="D16" i="61"/>
  <c r="E16" i="61"/>
  <c r="D15" i="61"/>
  <c r="E15" i="61"/>
  <c r="C15" i="61"/>
  <c r="B15" i="61"/>
  <c r="B16" i="61"/>
  <c r="S15" i="61"/>
  <c r="T8" i="55"/>
  <c r="T9" i="55"/>
  <c r="T10" i="55"/>
  <c r="T12" i="55"/>
  <c r="T13" i="55"/>
  <c r="T14" i="55"/>
  <c r="T15" i="55"/>
  <c r="T16" i="55"/>
  <c r="T17" i="55"/>
  <c r="T18" i="55"/>
  <c r="T19" i="55"/>
  <c r="T20" i="55"/>
  <c r="T21" i="55"/>
  <c r="T22" i="55"/>
  <c r="Q8" i="55"/>
  <c r="Q12" i="55"/>
  <c r="Q13" i="55"/>
  <c r="Q14" i="55"/>
  <c r="Q15" i="55"/>
  <c r="Q16" i="55"/>
  <c r="Q17" i="55"/>
  <c r="Q18" i="55"/>
  <c r="Q19" i="55"/>
  <c r="Q7" i="55"/>
  <c r="N8" i="55"/>
  <c r="N9" i="55"/>
  <c r="N10" i="55"/>
  <c r="N11" i="55"/>
  <c r="N12" i="55"/>
  <c r="N13" i="55"/>
  <c r="N14" i="55"/>
  <c r="N15" i="55"/>
  <c r="N16" i="55"/>
  <c r="N17" i="55"/>
  <c r="N18" i="55"/>
  <c r="N19" i="55"/>
  <c r="N20" i="55"/>
  <c r="N21" i="55"/>
  <c r="N22" i="55"/>
  <c r="N7" i="55"/>
  <c r="K8" i="55"/>
  <c r="K9" i="55"/>
  <c r="K10" i="55"/>
  <c r="K11" i="55"/>
  <c r="K12" i="55"/>
  <c r="K13" i="55"/>
  <c r="K14" i="55"/>
  <c r="K15" i="55"/>
  <c r="K16" i="55"/>
  <c r="K17" i="55"/>
  <c r="K18" i="55"/>
  <c r="K19" i="55"/>
  <c r="K20" i="55"/>
  <c r="K21" i="55"/>
  <c r="K22" i="55"/>
  <c r="K7" i="55"/>
  <c r="F23" i="55"/>
  <c r="G23" i="55"/>
  <c r="H23" i="55"/>
  <c r="I23" i="55"/>
  <c r="J23" i="55"/>
  <c r="L23" i="55"/>
  <c r="M23" i="55"/>
  <c r="O23" i="55"/>
  <c r="Q23" i="55"/>
  <c r="P23" i="55"/>
  <c r="R23" i="55"/>
  <c r="S23" i="55"/>
  <c r="E23" i="55"/>
  <c r="K23" i="55"/>
  <c r="T23" i="55"/>
  <c r="N23" i="55"/>
</calcChain>
</file>

<file path=xl/comments1.xml><?xml version="1.0" encoding="utf-8"?>
<comments xmlns="http://schemas.openxmlformats.org/spreadsheetml/2006/main">
  <authors>
    <author>Natalia Norato Mora</author>
  </authors>
  <commentList>
    <comment ref="F17" authorId="0" shapeId="0">
      <text>
        <r>
          <rPr>
            <b/>
            <sz val="9"/>
            <color indexed="81"/>
            <rFont val="Tahoma"/>
            <family val="2"/>
          </rPr>
          <t>Natalia Norato Mora:</t>
        </r>
        <r>
          <rPr>
            <sz val="9"/>
            <color indexed="81"/>
            <rFont val="Tahoma"/>
            <family val="2"/>
          </rPr>
          <t xml:space="preserve">
El colaboradore  designado</t>
        </r>
      </text>
    </comment>
  </commentList>
</comments>
</file>

<file path=xl/sharedStrings.xml><?xml version="1.0" encoding="utf-8"?>
<sst xmlns="http://schemas.openxmlformats.org/spreadsheetml/2006/main" count="290" uniqueCount="156">
  <si>
    <t>Direccionamiento Estratégico e Innovación  (DESI)</t>
  </si>
  <si>
    <t>Estrategia y Gobierno de TI  (EGTI)</t>
  </si>
  <si>
    <t>Planificación de la Intervención Vial (PIV)</t>
  </si>
  <si>
    <t>Atención a Partes Interesadas y Comunicaciones  (APIC)</t>
  </si>
  <si>
    <t>Producción de Mezcla y Provisión de Maquinaria y Equipo (PPMQ)</t>
  </si>
  <si>
    <t>Intervención de la Malla Vial  (IMVI)</t>
  </si>
  <si>
    <t>Gestión Jurídica (GJUR)</t>
  </si>
  <si>
    <t>Gestión Contractual  (GCON)</t>
  </si>
  <si>
    <t>Gestión Documental (GDO)</t>
  </si>
  <si>
    <t>Gestión de Servicios e Infraestructura Tecnológica (GSIT)</t>
  </si>
  <si>
    <t>Gestión Financiera (GEFI)</t>
  </si>
  <si>
    <t>Gestión del Talento Humano  (GTHU)</t>
  </si>
  <si>
    <t>Gestión de Recursos Físicos  (GREF)</t>
  </si>
  <si>
    <t>Gestión Ambiental  (GAM)</t>
  </si>
  <si>
    <t>Gestión de Laboratorio  (GLAB)</t>
  </si>
  <si>
    <t>Control  Disciplinario Interno (CODI)</t>
  </si>
  <si>
    <t>SI</t>
  </si>
  <si>
    <t>NO</t>
  </si>
  <si>
    <t>CONTROL</t>
  </si>
  <si>
    <t>RESUMEN RIESGO Y CONTROL</t>
  </si>
  <si>
    <t>RIESGO</t>
  </si>
  <si>
    <t>PROCESO</t>
  </si>
  <si>
    <t>CONTROLES EVALUADOS</t>
  </si>
  <si>
    <t>PORCENTAJES  EVALUACION</t>
  </si>
  <si>
    <t>EFICACIA</t>
  </si>
  <si>
    <t>CUMPLE</t>
  </si>
  <si>
    <t>EFICIENCIA</t>
  </si>
  <si>
    <t xml:space="preserve">SIRVE </t>
  </si>
  <si>
    <t xml:space="preserve"> NO SIRVE</t>
  </si>
  <si>
    <t>E</t>
  </si>
  <si>
    <t>M</t>
  </si>
  <si>
    <t>A</t>
  </si>
  <si>
    <t>B</t>
  </si>
  <si>
    <t>NIVEL EXPOSICIÓN</t>
  </si>
  <si>
    <t xml:space="preserve">PORCENTAJE  EVALUACIÓN </t>
  </si>
  <si>
    <t>CONTROLES  IDENTIFICADOS</t>
  </si>
  <si>
    <t>No</t>
  </si>
  <si>
    <t>CONOCE LA POLÍTICA DE RIESGOS</t>
  </si>
  <si>
    <t>S</t>
  </si>
  <si>
    <t>N</t>
  </si>
  <si>
    <t xml:space="preserve">No DE RIESGOS EVALUADOS - CEM </t>
  </si>
  <si>
    <t xml:space="preserve">TOTAL </t>
  </si>
  <si>
    <t>No 
DE RIESGOS IDENTIFICADOS</t>
  </si>
  <si>
    <t>TIPO</t>
  </si>
  <si>
    <t>CALIFICACION</t>
  </si>
  <si>
    <t>Asignado</t>
  </si>
  <si>
    <t>No asignado</t>
  </si>
  <si>
    <t>Adecuado</t>
  </si>
  <si>
    <t>Inadecuado</t>
  </si>
  <si>
    <t>Oportuna</t>
  </si>
  <si>
    <t>Inoportuna</t>
  </si>
  <si>
    <t>Prevenir</t>
  </si>
  <si>
    <t>Detectar</t>
  </si>
  <si>
    <t>No es un control</t>
  </si>
  <si>
    <t>Confiable</t>
  </si>
  <si>
    <t>No confiable</t>
  </si>
  <si>
    <t>Se investigan y resuelven oportunamente</t>
  </si>
  <si>
    <t>No se investigan y resuelven oportunamente</t>
  </si>
  <si>
    <t>Completa</t>
  </si>
  <si>
    <t xml:space="preserve">Incompleta </t>
  </si>
  <si>
    <t>No existe</t>
  </si>
  <si>
    <t>Si</t>
  </si>
  <si>
    <t>EFICACIA Y EFICIENCIA</t>
  </si>
  <si>
    <t>OBSERVACIONES Y RECOMENDACIONES</t>
  </si>
  <si>
    <t>Debe revisarse la redacción del riesgo</t>
  </si>
  <si>
    <t>Parcialmente</t>
  </si>
  <si>
    <t>Debe revisarse el control</t>
  </si>
  <si>
    <t>Debe revisarse la causa porque no guarda relación con el riesgo</t>
  </si>
  <si>
    <t>ANÁLISIS OCI - EVALUACIÓN DEL DISEÑO  DEL CONTROL REDACTADO EN EL FORMATO DE MONITOREO</t>
  </si>
  <si>
    <t xml:space="preserve">Evaluador OCI: </t>
  </si>
  <si>
    <t>Debe revisarse la causa porque no guarda relación con el control</t>
  </si>
  <si>
    <t>CONCLUSION:</t>
  </si>
  <si>
    <t>RANGO DE CALIFICACIÓN DEL CONTROL</t>
  </si>
  <si>
    <t>Débil</t>
  </si>
  <si>
    <t>Moderado</t>
  </si>
  <si>
    <t>Fuerte</t>
  </si>
  <si>
    <t>Gestión</t>
  </si>
  <si>
    <t>Corrupción</t>
  </si>
  <si>
    <t>Seguridad Digital</t>
  </si>
  <si>
    <t>HOJA 2 - EVALUACIÓN DEL DISEÑO DEL CONTROL</t>
  </si>
  <si>
    <t xml:space="preserve">HOJA 3 - EVALUACIÓN DE LA EJECUCIÓN DEL CONTROL </t>
  </si>
  <si>
    <t>OBJETIVO DEL PROCESO:</t>
  </si>
  <si>
    <t>DESCRIPCIÓN DEL RIESGO</t>
  </si>
  <si>
    <t>HOJA 1 - EVALUACIÓN DE RIESGOS IDENTIFICADOS</t>
  </si>
  <si>
    <t>PROCESO:</t>
  </si>
  <si>
    <t>ANALISIS OCI</t>
  </si>
  <si>
    <t>SOLIDEZ DEL CONTROL 
(EVALUADA POR OCI)</t>
  </si>
  <si>
    <t>EFECTO EN MATRIZ DE RIESGO - RESIDUAL
EVALUADA POR OCI</t>
  </si>
  <si>
    <t>OBSERVACIONES / 
RECOMENDACIONES</t>
  </si>
  <si>
    <t>Cargo o Rol:</t>
  </si>
  <si>
    <t>Nombre:</t>
  </si>
  <si>
    <t>CALIFICACIÓN DEL DISEÑO
POR OCI</t>
  </si>
  <si>
    <t>FORMATO DE MONITOREO DE RIEGOS (OAP)
 RECIBIDO: _____________________</t>
  </si>
  <si>
    <t>RECOMENDACIONES POR OCI</t>
  </si>
  <si>
    <t>PRUEBA DE RECORRIDO EFECTUADA EN:</t>
  </si>
  <si>
    <t>FECHA</t>
  </si>
  <si>
    <t>MEDICIÓN DE LA SOLIDEZ DE LOS CONTROLES</t>
  </si>
  <si>
    <t>HOJA 4. EVALUACIÓN DE LA SOLIDEZ DEL CONTROL</t>
  </si>
  <si>
    <r>
      <t xml:space="preserve">RIESGO
</t>
    </r>
    <r>
      <rPr>
        <i/>
        <sz val="11"/>
        <rFont val="Arial"/>
        <family val="2"/>
      </rPr>
      <t>¿Qué puede suceder?</t>
    </r>
  </si>
  <si>
    <r>
      <t xml:space="preserve">CONTROL
</t>
    </r>
    <r>
      <rPr>
        <i/>
        <sz val="11"/>
        <rFont val="Arial"/>
        <family val="2"/>
      </rPr>
      <t>¿Elimina o Mitiga la causa?</t>
    </r>
  </si>
  <si>
    <t>VERSIÓN: 1</t>
  </si>
  <si>
    <t>FECHA DE APLICACIÓN:  NOVIEMBRE DE 2019</t>
  </si>
  <si>
    <t>CÓDIGO: CEM-FM-011</t>
  </si>
  <si>
    <t>FORMATO EVALUACIÓN DE LOS CONTROLES DE RIESGOS POR PROCESO</t>
  </si>
  <si>
    <r>
      <t xml:space="preserve">SOLIDEZ DEL CONTROL
MATRIZ DEL PROCESO
</t>
    </r>
    <r>
      <rPr>
        <sz val="6"/>
        <color theme="1"/>
        <rFont val="Arial"/>
        <family val="2"/>
      </rPr>
      <t>(SELECCIONE UNA OPCIÓN)</t>
    </r>
  </si>
  <si>
    <r>
      <t xml:space="preserve">EFECTO EN MATRIZ DE RIESGO - RESIDUAL
MATRIZ DEL PROCESO
</t>
    </r>
    <r>
      <rPr>
        <sz val="6"/>
        <color theme="1"/>
        <rFont val="Arial"/>
        <family val="2"/>
      </rPr>
      <t>(SELECCIONE UNA OPCIÓN)</t>
    </r>
  </si>
  <si>
    <t>Cargo o Rol.</t>
  </si>
  <si>
    <t>Desarrollar, promover e implementar acciones conducentes a la mejora del desempeño ambiental de la entidad, a partir de un uso eficiente de los recursos, la gestión integral de los residuos generados y la adquisición de productos y servicios amigables con el medio ambiente, de conformidad con la normatividad vigente.J15</t>
  </si>
  <si>
    <t>Planificar la intervención de los segmentos viales de la malla vial mediante la evaluación técnica de vías con el fin de determinar estrategias de conservación, priorizar con criterios técnicos y sociales, realizar la priorización de segmentos viales, elaborar diseños de estructura de pavimento si se requieren, desarrollar  proyectos de investigación en nuevas tecnologías; realizar seguimiento a las intervenciones, dar asesoría y  acompañamiento técnico, para la  atención de la malla vial acorde con la capacidad técnica, operativa y económica de la Entidad.</t>
  </si>
  <si>
    <t>Planificación de la intervención vial </t>
  </si>
  <si>
    <t xml:space="preserve">Omitir los criterios técnicos de priorización en la evaluación de vías por parte de un servidor, quien en uso de sus funciones u obligaciones beneficie un interés particular. </t>
  </si>
  <si>
    <t>El riesgo propuesto puede suceder cuando se prioricen segmentos viales que no den cumplimiento a la metodología priorización establecida por la UAERMV. Lo anterior sucede cuando un colaborador en uso de sus funciones u obligaciones pretenda incluir segmentos viales de su interés particular y  como consecuencia se puede presentar una inadecuada destinación de recursos públicos, ya que se desatienden segmentos viales que fueron definidos técnicamente como prioritarios.</t>
  </si>
  <si>
    <t xml:space="preserve">Alteración en la calificación de los factores que conforman el modelo para determinar el índice de priorización -IP,  por parte del profesional que realiza la actividad de diagnóstico visual en campo. </t>
  </si>
  <si>
    <t xml:space="preserve">
El colaborador designado por el (la) Subdirector(a) de Mejoramiento de la Malla Vial Local,  trimestralmente o cada vez que se vaya a realizar una priorizacion, verifica  que los segmentos viales seleccionados como viables para priorización por la SMVL tengan un IP mayor a 60, revisando en la base datos de SIGMA los indices de priorización. Cuando se identifican segmentos viales con indices de priorización menores a 60, estos no se priorizan y se informa a el (la) Subdirector(a) de Mejoramiento de la Malla Vial Local. Se deja registro del control en archivo .exe, y en correo electronico cuando se encuentren desviaciones. 
 </t>
  </si>
  <si>
    <t>El colaborador designado por el (la) Subdirector(a) de Mejoramiento de la Malla Vial Local revisa las actas de visita técnica que se generan a traves del aplicativo SIGMA cada vez que se realice o actualice el diagnostico a un segmento vial, con el fin de verificar la veracidad de la información contenida en dichas actas. Así mismo, esta información es validada por el(la) Subdirector(a) Técnico(a) de Mejoramiento de la Malla Vial Local. En caso de que la información contenida en el acta de visita técnica este incompleta o no sea veraz, será devuelta al profesional responsable de la visita para el respectivo ajuste a traves de SIGMA donde queda registro en la parte de historial de gestión tanto de la devolución como del ajuste respectivo.</t>
  </si>
  <si>
    <t>¿La calificación efectuada por OCI del diseño del control es similar a la efectuada por el proceso?
 SI
La redacción del control mejoró y es acorde con las variables de diseño establecidas en la Guía DESI-DE-002-V4 para la administración del riesgo de gestión, corrupción y seguridad digital y el diseño de controles en entidades públicas, numeral 3.2.2 Valoración de los controles – diseño de controles
RECOMENDACIONES:
Implementar el control como fue diseñado</t>
  </si>
  <si>
    <t>¿EL riesgo puede llegar a afectar el cumplimiento del objetivo? SI
¿El control mitiga la causa? SI
OBSERVACIONES:
 El riesgo, la causa y el control se redactó siguiendo la  guía para la administración del riesgo de gestión, corrupción y seguridad digital y el diseño de controles en entidades públicas</t>
  </si>
  <si>
    <t>N/A</t>
  </si>
  <si>
    <t>Laura Carolina Nossa Gonzalez</t>
  </si>
  <si>
    <t>No se realiza prueba de recorrido efectuado.</t>
  </si>
  <si>
    <t>INGENIERA CIVIL - CONTRATISTA OCI</t>
  </si>
  <si>
    <t>A la fecha todos los segmentos priorizados han cumplido, por lo tanto, no se han generado correos.</t>
  </si>
  <si>
    <r>
      <t xml:space="preserve">TIPO
</t>
    </r>
    <r>
      <rPr>
        <sz val="11"/>
        <rFont val="Arial"/>
        <family val="2"/>
      </rPr>
      <t>(SELECCIONE UNA OPCIÓN)</t>
    </r>
  </si>
  <si>
    <r>
      <t xml:space="preserve">CAUSA 
</t>
    </r>
    <r>
      <rPr>
        <i/>
        <sz val="11"/>
        <rFont val="Arial"/>
        <family val="2"/>
      </rPr>
      <t>¿Cómo puede suceder?</t>
    </r>
  </si>
  <si>
    <r>
      <rPr>
        <b/>
        <sz val="11"/>
        <color theme="1"/>
        <rFont val="Arial"/>
        <family val="2"/>
      </rPr>
      <t>RIESGO-OBJETIVO</t>
    </r>
    <r>
      <rPr>
        <sz val="11"/>
        <color theme="1"/>
        <rFont val="Arial"/>
        <family val="2"/>
      </rPr>
      <t xml:space="preserve">
¿El RIESGO puede llegar a afectar el cumplimiento del OBJETIVO del proceso?
(SELECCIONE UNA OPCIÓN)</t>
    </r>
  </si>
  <si>
    <r>
      <rPr>
        <b/>
        <sz val="11"/>
        <color theme="1"/>
        <rFont val="Arial"/>
        <family val="2"/>
      </rPr>
      <t>CONTROL-CAUSA</t>
    </r>
    <r>
      <rPr>
        <sz val="11"/>
        <color theme="1"/>
        <rFont val="Arial"/>
        <family val="2"/>
      </rPr>
      <t xml:space="preserve">
¿El CONTROL mitiga o elimina la CAUSA identificada?
(SELECCIONE UNA OPCIÓN)</t>
    </r>
  </si>
  <si>
    <t>Inclusión de segmentos viales diagnosticados que tengan un indice de priorización menor a 60, durante la actividad de selección de segmentos viales viables para intervención, por parte del colaborador de la UAERMV que realiza esa actividad.</t>
  </si>
  <si>
    <t xml:space="preserve"> ¿EL riesgo puede llegar a afectar el cumplimiento del objetivo? 
SI
¿El control mitiga la causa?
SI.
OBSERVACIONES: El riesgo, la causa y el control se redactó siguiendo la  guía para la administración del riesgo de gestión, corrupción y seguridad digital y el diseño de controles en entidades públicas
</t>
  </si>
  <si>
    <r>
      <t xml:space="preserve">RESPONSABLE
</t>
    </r>
    <r>
      <rPr>
        <sz val="11"/>
        <rFont val="Arial"/>
        <family val="2"/>
      </rPr>
      <t>¿La persona asignada  tiene competencia y conocimiento para ejecutar el control?
(SELECCIONE UNA OPCIÓN)</t>
    </r>
  </si>
  <si>
    <r>
      <t xml:space="preserve">AUTORIDAD 
</t>
    </r>
    <r>
      <rPr>
        <sz val="11"/>
        <rFont val="Arial"/>
        <family val="2"/>
      </rPr>
      <t>Sus responsabilidades deben estar segregadas  o redistribuidas entre varios individuos
(SELECCIONE UNA OPCIÓN)</t>
    </r>
  </si>
  <si>
    <r>
      <t xml:space="preserve">OPORTUNIDAD
</t>
    </r>
    <r>
      <rPr>
        <sz val="11"/>
        <rFont val="Arial"/>
        <family val="2"/>
      </rPr>
      <t>Periodicidad específica para su realización, que debe se consistente y oportuna para mitigar el riesgo (previene o detecta antes de …)
(SELECCIONE UNA OPCIÓN)</t>
    </r>
  </si>
  <si>
    <r>
      <t xml:space="preserve">PROPÓSITO
</t>
    </r>
    <r>
      <rPr>
        <sz val="11"/>
        <rFont val="Arial"/>
        <family val="2"/>
      </rPr>
      <t>¿Es o no es un control?
El control  debe indicar para qué se realiza(verificar, validar, comparar, revisar, cotejar, conciliar, etc…)
(SELECCIONE UNA OPCIÓN)</t>
    </r>
  </si>
  <si>
    <r>
      <t xml:space="preserve">FUENTE DE INFORMACIÓN
</t>
    </r>
    <r>
      <rPr>
        <sz val="11"/>
        <rFont val="Arial"/>
        <family val="2"/>
      </rPr>
      <t>¿La fuente de información que se utiliza en el desarrollo del control, es información confiable que permita mitigar el riesgo?
(SELECCIONE UNA OPCIÓN)</t>
    </r>
  </si>
  <si>
    <r>
      <t xml:space="preserve">OBSERVACIONES, DESVIACIONES O DIFERENCIAS
</t>
    </r>
    <r>
      <rPr>
        <sz val="11"/>
        <rFont val="Arial"/>
        <family val="2"/>
      </rPr>
      <t>¿Qué pasa con las observaciones o desviaciones resultantes de ejecutar el control?
(SELECCIONE UNA OPCIÓN)</t>
    </r>
  </si>
  <si>
    <r>
      <rPr>
        <b/>
        <sz val="11"/>
        <rFont val="Arial"/>
        <family val="2"/>
      </rPr>
      <t>EVIDENCIA</t>
    </r>
    <r>
      <rPr>
        <sz val="11"/>
        <rFont val="Arial"/>
        <family val="2"/>
      </rPr>
      <t xml:space="preserve">
¿Con la evidencia que se dejó definida, se llega a la misma conclusión de quien ejecutó el control?
(SELECCIONE UNA OPCIÓN)</t>
    </r>
  </si>
  <si>
    <r>
      <t xml:space="preserve">VALIDACIÓN  DE LA CALIFICACIÓN
</t>
    </r>
    <r>
      <rPr>
        <i/>
        <sz val="11"/>
        <color theme="1"/>
        <rFont val="Arial"/>
        <family val="2"/>
      </rPr>
      <t xml:space="preserve">
(efectuada por el Proceso, en el Formato de Monitoreo de Riesgos)</t>
    </r>
  </si>
  <si>
    <r>
      <t xml:space="preserve">¿EL CONTROL SE CUMPLE?
</t>
    </r>
    <r>
      <rPr>
        <sz val="11"/>
        <color theme="1"/>
        <rFont val="Arial"/>
        <family val="2"/>
      </rPr>
      <t>¿El control se ejecuta como fue diseñado?  
Ver: PROPÓSITO</t>
    </r>
    <r>
      <rPr>
        <b/>
        <sz val="11"/>
        <color theme="1"/>
        <rFont val="Arial"/>
        <family val="2"/>
      </rPr>
      <t xml:space="preserve">
</t>
    </r>
    <r>
      <rPr>
        <sz val="11"/>
        <color theme="1"/>
        <rFont val="Arial"/>
        <family val="2"/>
      </rPr>
      <t>(SELECCIONE UNA OPCIÓN)</t>
    </r>
  </si>
  <si>
    <r>
      <t xml:space="preserve">Observaciones
</t>
    </r>
    <r>
      <rPr>
        <i/>
        <sz val="11"/>
        <color theme="1"/>
        <rFont val="Arial"/>
        <family val="2"/>
      </rPr>
      <t xml:space="preserve">
Justifique la respuesta en caso de NO o Parcialmente</t>
    </r>
  </si>
  <si>
    <r>
      <t xml:space="preserve">¿EL CONTROL SIRVE SI - NO? 
</t>
    </r>
    <r>
      <rPr>
        <sz val="11"/>
        <color theme="1"/>
        <rFont val="Arial"/>
        <family val="2"/>
      </rPr>
      <t>¿El control es preventivo o detectivo?  
Ver: EVIDENCIA</t>
    </r>
    <r>
      <rPr>
        <b/>
        <sz val="11"/>
        <color theme="1"/>
        <rFont val="Arial"/>
        <family val="2"/>
      </rPr>
      <t xml:space="preserve">
</t>
    </r>
    <r>
      <rPr>
        <sz val="11"/>
        <color theme="1"/>
        <rFont val="Arial"/>
        <family val="2"/>
      </rPr>
      <t>(SELECCIONE UNA OPCIÓN)</t>
    </r>
  </si>
  <si>
    <r>
      <t>DEL MAPA DE RIESGOS - VERSIÓN___VF</t>
    </r>
    <r>
      <rPr>
        <sz val="11"/>
        <color theme="1"/>
        <rFont val="Arial"/>
        <family val="2"/>
      </rPr>
      <t>_</t>
    </r>
    <r>
      <rPr>
        <b/>
        <sz val="11"/>
        <color theme="1"/>
        <rFont val="Arial"/>
        <family val="2"/>
      </rPr>
      <t>_____</t>
    </r>
  </si>
  <si>
    <t xml:space="preserve">Del análisis a 2 controles asociados a 1 riesgo, se identificaron los siguientes resultados:
* Se atendieron las recomendaciones emitidas por OCI, producto de este ejercicio, el mapa de riesgos mejoró.
* El riesgo evaluado de corrupción pueden llegar a afectar el cumplimiento del proceso.
* 2 de los 2 controles mitigan o eliminan la causa identificada.
</t>
  </si>
  <si>
    <t>No hay evidencia de la ejecución del control.</t>
  </si>
  <si>
    <t xml:space="preserve">De la evaluación al diseño de  2 controles asociados a 1 riesgo, se identificaron los siguientes resultados:
* La redacción de los dos controles mejoró y el resultado de la calificación es uno fuerte y uno moderado.
* Los 2 controles evaluados tienen calificación similar a la efectuada por el proceso.
 *Para el control numero 2 la evidencia en el control no es especifica.
</t>
  </si>
  <si>
    <t>¿La calificación efectuada por OCI del diseño del control es similar a la efectuada por el proceso?
 SI
La redacción del control mejoró y es acorde con las variables de diseño establecidas en la Guía DESI-DE-002-V4 para la administración del riesgo de gestión, corrupción y seguridad digital y el diseño de controles en entidades públicas, numeral 3.2.2 Valoración de los controles – diseño de controles
RECOMENDACIONES:
Mejorar la redacción del control en cuanto describir la evidencia de la ejecución del control, ya que se describe el registro para la desviación.</t>
  </si>
  <si>
    <t xml:space="preserve"> Mejorar la redacción del control en cuanto describir la evidencia de la ejecución del control.</t>
  </si>
  <si>
    <t>A la fecha no se han evidenciado desviaciones por parte del profesional que efectúa el control.</t>
  </si>
  <si>
    <t xml:space="preserve"> El control   describe el registro para la desviación, no especifica la evidencia del ejecución del control.</t>
  </si>
  <si>
    <t>Moderado +Fuerte 
 Moderado</t>
  </si>
  <si>
    <t xml:space="preserve">Fuerte +Fuerte 
Fuerte </t>
  </si>
  <si>
    <t>Moderado+ Moderado 
  Moderado</t>
  </si>
  <si>
    <t>Moderado+Fuerte 
  Moderado</t>
  </si>
  <si>
    <t>No se identificaron diferencias en la solidez del control registradas en la matriz del proceso y la evaluada por OCI</t>
  </si>
  <si>
    <t>Se identificó diferencia en el cálculo de la solidez del control, dado que el diseño y ejecución del control evaluado por OCI es diferente a la registrada en el mapa de riesgos.
RECOMENDACIONES
Atender las observaciones y recomendaciones descritas en la hoja 2. DISEÑO CONTROL y 3. EJECUCIÓN CONTROL</t>
  </si>
  <si>
    <t xml:space="preserve">* Con las evidencias a llegadas se puede verificar la ejecución de los dos controles , en lo relacionado a eficacia.  
*La eficiencia de 1 de los 2 controles es adecuada por se ejecuta como fue diseñado, no obstante 1 control se mitigan el riesgo parcialmente.                                                                                                                                                                                                                                                                                                                                               
*El proceso Planificación de la Intervención Vial, debe identificar con mayor precisión si efectivamente no tiene riesgos de seguridad digital, que afecten el cumplimiento del objetivo del proceso, dado que son los dueños de las bases de información que alimenta SIGMA.                                                                                 </t>
  </si>
  <si>
    <t xml:space="preserve">	De la solidez evaluada a los 2 controles asociados a 1 riesgo, se identificó que el resultado de la solidez en 1 control reportado en la matriz de riesgos del proceso CEM Vs. la evaluada por OCI  es homogénea; el segundo control es distinto  su calificación, dadas las observaciones registradas en el diseño y ejecución del control evaluado por OCI.       </t>
  </si>
  <si>
    <t>Nota: Este archivo se remitió mediante correo electrónico al Directivo del Proceso y enlaces, el día 31 de diciembre de 2020 con copia a la OAP, para su respectivo conocimiento.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</si>
</sst>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theme="1"/>
      <name val="Calibri"/>
      <family val="2"/>
      <scheme val="minor"/>
    </font>
    <font>
      <b/>
      <sz val="11"/>
      <color theme="1"/>
      <name val="Calibri"/>
      <family val="2"/>
      <scheme val="minor"/>
    </font>
    <font>
      <b/>
      <sz val="12"/>
      <color theme="1"/>
      <name val="Calibri"/>
      <family val="2"/>
      <scheme val="minor"/>
    </font>
    <font>
      <b/>
      <sz val="11"/>
      <name val="Calibri"/>
      <family val="2"/>
      <scheme val="minor"/>
    </font>
    <font>
      <b/>
      <sz val="10"/>
      <color theme="1"/>
      <name val="Calibri"/>
      <family val="2"/>
      <scheme val="minor"/>
    </font>
    <font>
      <sz val="9"/>
      <color theme="1"/>
      <name val="Calibri"/>
      <family val="2"/>
      <scheme val="minor"/>
    </font>
    <font>
      <sz val="9"/>
      <name val="Calibri"/>
      <family val="2"/>
      <scheme val="minor"/>
    </font>
    <font>
      <sz val="11"/>
      <color theme="1"/>
      <name val="Calibri"/>
      <family val="2"/>
      <scheme val="minor"/>
    </font>
    <font>
      <b/>
      <sz val="14"/>
      <color theme="1"/>
      <name val="Arial"/>
      <family val="2"/>
    </font>
    <font>
      <b/>
      <sz val="11"/>
      <color rgb="FF7030A0"/>
      <name val="Calibri"/>
      <family val="2"/>
      <scheme val="minor"/>
    </font>
    <font>
      <b/>
      <sz val="11"/>
      <color theme="5" tint="-0.499984740745262"/>
      <name val="Calibri"/>
      <family val="2"/>
      <scheme val="minor"/>
    </font>
    <font>
      <b/>
      <sz val="11"/>
      <color theme="1"/>
      <name val="Arial"/>
      <family val="2"/>
    </font>
    <font>
      <sz val="11"/>
      <color theme="1"/>
      <name val="Arial"/>
      <family val="2"/>
    </font>
    <font>
      <b/>
      <sz val="12"/>
      <color theme="1"/>
      <name val="Arial"/>
      <family val="2"/>
    </font>
    <font>
      <sz val="11"/>
      <name val="Arial"/>
      <family val="2"/>
    </font>
    <font>
      <sz val="12"/>
      <color theme="1"/>
      <name val="Arial"/>
      <family val="2"/>
    </font>
    <font>
      <sz val="10"/>
      <name val="Arial"/>
      <family val="2"/>
    </font>
    <font>
      <sz val="11"/>
      <color rgb="FF7030A0"/>
      <name val="Arial"/>
      <family val="2"/>
    </font>
    <font>
      <sz val="11"/>
      <color rgb="FFFF0000"/>
      <name val="Arial"/>
      <family val="2"/>
    </font>
    <font>
      <b/>
      <sz val="16"/>
      <color theme="1"/>
      <name val="Arial"/>
      <family val="2"/>
    </font>
    <font>
      <b/>
      <sz val="10"/>
      <name val="Arial"/>
      <family val="2"/>
    </font>
    <font>
      <b/>
      <sz val="11"/>
      <name val="Arial"/>
      <family val="2"/>
    </font>
    <font>
      <i/>
      <sz val="11"/>
      <name val="Arial"/>
      <family val="2"/>
    </font>
    <font>
      <b/>
      <sz val="12"/>
      <name val="Arial"/>
      <family val="2"/>
    </font>
    <font>
      <b/>
      <sz val="18"/>
      <name val="Arial"/>
      <family val="2"/>
    </font>
    <font>
      <sz val="8"/>
      <name val="Calibri"/>
      <family val="2"/>
    </font>
    <font>
      <sz val="6"/>
      <color theme="1"/>
      <name val="Arial"/>
      <family val="2"/>
    </font>
    <font>
      <b/>
      <sz val="9"/>
      <color indexed="81"/>
      <name val="Tahoma"/>
      <family val="2"/>
    </font>
    <font>
      <sz val="9"/>
      <color indexed="81"/>
      <name val="Tahoma"/>
      <family val="2"/>
    </font>
    <font>
      <sz val="11"/>
      <color rgb="FFC00000"/>
      <name val="Arial"/>
      <family val="2"/>
    </font>
    <font>
      <i/>
      <sz val="11"/>
      <color theme="1"/>
      <name val="Arial"/>
      <family val="2"/>
    </font>
  </fonts>
  <fills count="13">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0"/>
        <bgColor indexed="64"/>
      </patternFill>
    </fill>
    <fill>
      <patternFill patternType="solid">
        <fgColor theme="5" tint="0.39997558519241921"/>
        <bgColor indexed="64"/>
      </patternFill>
    </fill>
    <fill>
      <patternFill patternType="solid">
        <fgColor theme="5"/>
        <bgColor indexed="64"/>
      </patternFill>
    </fill>
    <fill>
      <patternFill patternType="solid">
        <fgColor theme="9" tint="0.79998168889431442"/>
        <bgColor indexed="64"/>
      </patternFill>
    </fill>
    <fill>
      <patternFill patternType="solid">
        <fgColor rgb="FFFFFF99"/>
        <bgColor indexed="64"/>
      </patternFill>
    </fill>
    <fill>
      <patternFill patternType="solid">
        <fgColor theme="0" tint="-0.14999847407452621"/>
        <bgColor indexed="64"/>
      </patternFill>
    </fill>
    <fill>
      <patternFill patternType="solid">
        <fgColor theme="0" tint="-4.9989318521683403E-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dashed">
        <color indexed="64"/>
      </left>
      <right style="dashed">
        <color indexed="64"/>
      </right>
      <top style="thin">
        <color indexed="64"/>
      </top>
      <bottom style="dashed">
        <color indexed="64"/>
      </bottom>
      <diagonal/>
    </border>
    <border>
      <left style="dashed">
        <color auto="1"/>
      </left>
      <right style="dashed">
        <color auto="1"/>
      </right>
      <top style="dashed">
        <color auto="1"/>
      </top>
      <bottom style="thin">
        <color auto="1"/>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dashed">
        <color indexed="64"/>
      </left>
      <right style="thin">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style="double">
        <color indexed="64"/>
      </right>
      <top style="thin">
        <color indexed="64"/>
      </top>
      <bottom style="thin">
        <color auto="1"/>
      </bottom>
      <diagonal/>
    </border>
    <border>
      <left style="thin">
        <color indexed="64"/>
      </left>
      <right style="double">
        <color indexed="64"/>
      </right>
      <top style="thin">
        <color indexed="64"/>
      </top>
      <bottom style="thin">
        <color indexed="64"/>
      </bottom>
      <diagonal/>
    </border>
    <border>
      <left style="dashed">
        <color indexed="64"/>
      </left>
      <right style="double">
        <color indexed="64"/>
      </right>
      <top style="dashed">
        <color indexed="64"/>
      </top>
      <bottom style="dashed">
        <color indexed="64"/>
      </bottom>
      <diagonal/>
    </border>
    <border>
      <left style="dashed">
        <color auto="1"/>
      </left>
      <right style="double">
        <color indexed="64"/>
      </right>
      <top style="dashed">
        <color auto="1"/>
      </top>
      <bottom style="thin">
        <color auto="1"/>
      </bottom>
      <diagonal/>
    </border>
    <border>
      <left style="dashed">
        <color indexed="64"/>
      </left>
      <right/>
      <top style="dashed">
        <color indexed="64"/>
      </top>
      <bottom style="dashed">
        <color indexed="64"/>
      </bottom>
      <diagonal/>
    </border>
    <border>
      <left style="dashed">
        <color auto="1"/>
      </left>
      <right/>
      <top style="dashed">
        <color auto="1"/>
      </top>
      <bottom style="thin">
        <color auto="1"/>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top/>
      <bottom style="dashed">
        <color indexed="64"/>
      </bottom>
      <diagonal/>
    </border>
    <border>
      <left/>
      <right style="dashed">
        <color indexed="64"/>
      </right>
      <top/>
      <bottom style="dashed">
        <color indexed="64"/>
      </bottom>
      <diagonal/>
    </border>
    <border>
      <left style="thin">
        <color indexed="64"/>
      </left>
      <right style="thin">
        <color indexed="64"/>
      </right>
      <top/>
      <bottom style="dashed">
        <color indexed="64"/>
      </bottom>
      <diagonal/>
    </border>
    <border>
      <left style="dashed">
        <color indexed="64"/>
      </left>
      <right style="dashed">
        <color indexed="64"/>
      </right>
      <top style="thin">
        <color indexed="64"/>
      </top>
      <bottom/>
      <diagonal/>
    </border>
    <border>
      <left style="dashed">
        <color indexed="64"/>
      </left>
      <right style="thin">
        <color indexed="64"/>
      </right>
      <top/>
      <bottom style="dashed">
        <color indexed="64"/>
      </bottom>
      <diagonal/>
    </border>
  </borders>
  <cellStyleXfs count="4">
    <xf numFmtId="0" fontId="0" fillId="0" borderId="0"/>
    <xf numFmtId="9" fontId="7" fillId="0" borderId="0" applyFont="0" applyFill="0" applyBorder="0" applyAlignment="0" applyProtection="0"/>
    <xf numFmtId="0" fontId="16" fillId="0" borderId="0"/>
    <xf numFmtId="0" fontId="16" fillId="0" borderId="0"/>
  </cellStyleXfs>
  <cellXfs count="233">
    <xf numFmtId="0" fontId="0" fillId="0" borderId="0" xfId="0"/>
    <xf numFmtId="0" fontId="0" fillId="0" borderId="0" xfId="0" applyAlignment="1">
      <alignment horizontal="center"/>
    </xf>
    <xf numFmtId="0" fontId="0" fillId="0" borderId="20" xfId="0" applyBorder="1" applyAlignment="1">
      <alignment horizontal="center"/>
    </xf>
    <xf numFmtId="0" fontId="0" fillId="0" borderId="21" xfId="0" applyBorder="1" applyAlignment="1">
      <alignment horizontal="center"/>
    </xf>
    <xf numFmtId="0" fontId="4" fillId="3" borderId="1" xfId="0" applyFont="1" applyFill="1" applyBorder="1" applyAlignment="1">
      <alignment horizontal="center" vertical="center"/>
    </xf>
    <xf numFmtId="0" fontId="0" fillId="6" borderId="1" xfId="0" applyFill="1" applyBorder="1" applyAlignment="1">
      <alignment horizontal="center" wrapText="1"/>
    </xf>
    <xf numFmtId="0" fontId="8" fillId="4" borderId="1" xfId="0" applyFont="1" applyFill="1" applyBorder="1" applyAlignment="1">
      <alignment horizontal="center" vertical="center" wrapText="1"/>
    </xf>
    <xf numFmtId="0" fontId="0" fillId="6" borderId="0" xfId="0" applyFill="1"/>
    <xf numFmtId="0" fontId="0" fillId="6" borderId="1" xfId="0" applyFill="1" applyBorder="1" applyAlignment="1">
      <alignment horizontal="center"/>
    </xf>
    <xf numFmtId="0" fontId="0" fillId="6" borderId="20" xfId="0" applyFill="1" applyBorder="1" applyAlignment="1">
      <alignment horizontal="center"/>
    </xf>
    <xf numFmtId="0" fontId="5" fillId="6" borderId="16" xfId="0" applyFont="1" applyFill="1" applyBorder="1"/>
    <xf numFmtId="0" fontId="0" fillId="6" borderId="1" xfId="0" applyFont="1" applyFill="1" applyBorder="1" applyAlignment="1">
      <alignment horizontal="center"/>
    </xf>
    <xf numFmtId="9" fontId="0" fillId="9" borderId="1" xfId="1" applyFont="1" applyFill="1" applyBorder="1" applyAlignment="1">
      <alignment horizontal="center"/>
    </xf>
    <xf numFmtId="9" fontId="0" fillId="10" borderId="1" xfId="1" applyFont="1" applyFill="1" applyBorder="1" applyAlignment="1">
      <alignment horizontal="center"/>
    </xf>
    <xf numFmtId="9" fontId="0" fillId="7" borderId="1" xfId="1" applyFont="1" applyFill="1" applyBorder="1" applyAlignment="1">
      <alignment horizontal="center"/>
    </xf>
    <xf numFmtId="0" fontId="0" fillId="9" borderId="0" xfId="0" applyFill="1" applyAlignment="1">
      <alignment horizontal="center"/>
    </xf>
    <xf numFmtId="9" fontId="0" fillId="9" borderId="1" xfId="1" applyFont="1" applyFill="1" applyBorder="1" applyAlignment="1">
      <alignment horizontal="center" vertical="center" wrapText="1"/>
    </xf>
    <xf numFmtId="9" fontId="0" fillId="10" borderId="1" xfId="1" applyFont="1" applyFill="1" applyBorder="1" applyAlignment="1">
      <alignment horizontal="center" vertical="center" wrapText="1"/>
    </xf>
    <xf numFmtId="0" fontId="0" fillId="0" borderId="0" xfId="0" applyAlignment="1"/>
    <xf numFmtId="9" fontId="0" fillId="7" borderId="1" xfId="1" applyFont="1" applyFill="1" applyBorder="1" applyAlignment="1">
      <alignment horizontal="center" vertical="center" wrapText="1"/>
    </xf>
    <xf numFmtId="0" fontId="6" fillId="6" borderId="16" xfId="0" applyFont="1" applyFill="1" applyBorder="1"/>
    <xf numFmtId="0" fontId="5" fillId="6" borderId="16" xfId="0" applyFont="1" applyFill="1" applyBorder="1" applyAlignment="1"/>
    <xf numFmtId="0" fontId="5" fillId="6" borderId="15" xfId="0" applyFont="1" applyFill="1" applyBorder="1"/>
    <xf numFmtId="0" fontId="0" fillId="6" borderId="2" xfId="0" applyFill="1" applyBorder="1" applyAlignment="1">
      <alignment horizontal="center"/>
    </xf>
    <xf numFmtId="0" fontId="0" fillId="6" borderId="1" xfId="0" applyFont="1" applyFill="1" applyBorder="1" applyAlignment="1">
      <alignment horizontal="center" wrapText="1"/>
    </xf>
    <xf numFmtId="0" fontId="0" fillId="6" borderId="2" xfId="0" applyFill="1" applyBorder="1" applyAlignment="1">
      <alignment horizontal="center" wrapText="1"/>
    </xf>
    <xf numFmtId="18" fontId="0" fillId="6" borderId="2" xfId="0" applyNumberFormat="1" applyFill="1" applyBorder="1" applyAlignment="1">
      <alignment horizontal="center"/>
    </xf>
    <xf numFmtId="0" fontId="0" fillId="0" borderId="0" xfId="0" applyAlignment="1">
      <alignment vertical="center"/>
    </xf>
    <xf numFmtId="0" fontId="1" fillId="0" borderId="0" xfId="0" applyFont="1" applyAlignment="1">
      <alignment horizontal="center" vertical="center"/>
    </xf>
    <xf numFmtId="0" fontId="3" fillId="6" borderId="1" xfId="0" applyFont="1" applyFill="1" applyBorder="1" applyAlignment="1">
      <alignment horizontal="center" vertical="center"/>
    </xf>
    <xf numFmtId="0" fontId="3" fillId="2" borderId="1" xfId="0" applyFont="1" applyFill="1" applyBorder="1" applyAlignment="1">
      <alignment horizontal="center" vertical="center"/>
    </xf>
    <xf numFmtId="9" fontId="9" fillId="6" borderId="1" xfId="1" applyFont="1" applyFill="1" applyBorder="1" applyAlignment="1">
      <alignment horizontal="center" vertical="center"/>
    </xf>
    <xf numFmtId="9" fontId="1" fillId="6" borderId="1" xfId="1" applyFont="1" applyFill="1" applyBorder="1" applyAlignment="1">
      <alignment horizontal="center" vertical="center" wrapText="1"/>
    </xf>
    <xf numFmtId="0" fontId="3" fillId="8" borderId="1" xfId="0" applyFont="1" applyFill="1" applyBorder="1" applyAlignment="1">
      <alignment horizontal="center" vertical="center"/>
    </xf>
    <xf numFmtId="0" fontId="1" fillId="0" borderId="0" xfId="0" applyFont="1" applyAlignment="1">
      <alignment vertical="center"/>
    </xf>
    <xf numFmtId="0" fontId="3" fillId="3" borderId="1" xfId="0" applyFont="1" applyFill="1" applyBorder="1" applyAlignment="1">
      <alignment horizontal="center" vertical="center"/>
    </xf>
    <xf numFmtId="0" fontId="10" fillId="3" borderId="1" xfId="0" applyFont="1" applyFill="1" applyBorder="1" applyAlignment="1">
      <alignment horizontal="center" vertical="center"/>
    </xf>
    <xf numFmtId="9" fontId="9" fillId="6" borderId="1" xfId="1" applyFont="1" applyFill="1" applyBorder="1" applyAlignment="1">
      <alignment horizontal="center" vertical="center" wrapText="1"/>
    </xf>
    <xf numFmtId="0" fontId="0" fillId="7" borderId="1" xfId="0" applyFill="1" applyBorder="1" applyAlignment="1">
      <alignment horizontal="center"/>
    </xf>
    <xf numFmtId="0" fontId="4" fillId="4" borderId="1" xfId="0" applyFont="1" applyFill="1" applyBorder="1" applyAlignment="1">
      <alignment horizontal="center" vertical="center" wrapText="1"/>
    </xf>
    <xf numFmtId="0" fontId="0" fillId="0" borderId="0" xfId="0" applyAlignment="1">
      <alignment horizontal="center" vertical="center"/>
    </xf>
    <xf numFmtId="0" fontId="12" fillId="0" borderId="0" xfId="0" applyFont="1" applyAlignment="1">
      <alignment vertical="center"/>
    </xf>
    <xf numFmtId="0" fontId="12" fillId="0" borderId="0" xfId="0" applyFont="1" applyAlignment="1">
      <alignment horizontal="center" vertical="center"/>
    </xf>
    <xf numFmtId="0" fontId="13" fillId="0" borderId="0" xfId="0" applyFont="1" applyAlignment="1">
      <alignment vertical="center"/>
    </xf>
    <xf numFmtId="0" fontId="14" fillId="6" borderId="0" xfId="0" applyFont="1" applyFill="1" applyBorder="1" applyAlignment="1">
      <alignment vertical="center"/>
    </xf>
    <xf numFmtId="0" fontId="12" fillId="0" borderId="25" xfId="0" applyFont="1" applyBorder="1" applyAlignment="1">
      <alignment vertical="center"/>
    </xf>
    <xf numFmtId="0" fontId="12" fillId="0" borderId="25" xfId="0" applyFont="1" applyBorder="1" applyAlignment="1">
      <alignment horizontal="center" vertical="center" wrapText="1"/>
    </xf>
    <xf numFmtId="0" fontId="12" fillId="0" borderId="27" xfId="0" applyFont="1" applyBorder="1" applyAlignment="1">
      <alignment vertical="center"/>
    </xf>
    <xf numFmtId="0" fontId="12" fillId="0" borderId="27" xfId="0" applyFont="1" applyBorder="1" applyAlignment="1">
      <alignment horizontal="center" vertical="center" wrapText="1"/>
    </xf>
    <xf numFmtId="0" fontId="15" fillId="0" borderId="0" xfId="0" applyFont="1" applyAlignment="1">
      <alignment vertical="center"/>
    </xf>
    <xf numFmtId="0" fontId="13" fillId="0" borderId="0" xfId="0" applyFont="1" applyAlignment="1">
      <alignment horizontal="center" vertical="center"/>
    </xf>
    <xf numFmtId="0" fontId="12" fillId="0" borderId="29" xfId="0" applyFont="1" applyBorder="1" applyAlignment="1">
      <alignment vertical="center" wrapText="1"/>
    </xf>
    <xf numFmtId="0" fontId="17" fillId="0" borderId="25" xfId="0" applyFont="1" applyBorder="1" applyAlignment="1">
      <alignment horizontal="center" vertical="center" wrapText="1"/>
    </xf>
    <xf numFmtId="0" fontId="17" fillId="0" borderId="27" xfId="0" applyFont="1" applyBorder="1" applyAlignment="1">
      <alignment horizontal="center" vertical="center" wrapText="1"/>
    </xf>
    <xf numFmtId="0" fontId="12" fillId="0" borderId="0" xfId="0" applyFont="1" applyAlignment="1">
      <alignment vertical="center" wrapText="1"/>
    </xf>
    <xf numFmtId="0" fontId="11" fillId="11" borderId="6" xfId="0" applyFont="1" applyFill="1" applyBorder="1" applyAlignment="1">
      <alignment horizontal="center" vertical="center"/>
    </xf>
    <xf numFmtId="0" fontId="13" fillId="11" borderId="1" xfId="0" applyFont="1" applyFill="1" applyBorder="1" applyAlignment="1">
      <alignment horizontal="center" vertical="center"/>
    </xf>
    <xf numFmtId="0" fontId="13" fillId="12" borderId="1" xfId="0" applyFont="1" applyFill="1" applyBorder="1" applyAlignment="1">
      <alignment horizontal="center" vertical="center"/>
    </xf>
    <xf numFmtId="0" fontId="12" fillId="12" borderId="0" xfId="0" applyFont="1" applyFill="1" applyAlignment="1">
      <alignment vertical="center"/>
    </xf>
    <xf numFmtId="0" fontId="11" fillId="11" borderId="1" xfId="0" applyFont="1" applyFill="1" applyBorder="1" applyAlignment="1">
      <alignment horizontal="center" vertical="center" wrapText="1"/>
    </xf>
    <xf numFmtId="0" fontId="11" fillId="0" borderId="16" xfId="0" applyFont="1" applyBorder="1" applyAlignment="1">
      <alignment horizontal="center" vertical="center"/>
    </xf>
    <xf numFmtId="0" fontId="11" fillId="12" borderId="2"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1" fillId="11" borderId="6" xfId="0" applyFont="1" applyFill="1" applyBorder="1" applyAlignment="1">
      <alignment horizontal="center" vertical="center" wrapText="1"/>
    </xf>
    <xf numFmtId="0" fontId="13" fillId="12" borderId="1" xfId="0" applyFont="1" applyFill="1" applyBorder="1" applyAlignment="1">
      <alignment horizontal="center" vertical="center"/>
    </xf>
    <xf numFmtId="0" fontId="11" fillId="0" borderId="16" xfId="0" applyFont="1" applyBorder="1" applyAlignment="1">
      <alignment horizontal="center" vertical="center"/>
    </xf>
    <xf numFmtId="0" fontId="21" fillId="12" borderId="1" xfId="0" applyFont="1" applyFill="1" applyBorder="1" applyAlignment="1">
      <alignment horizontal="center" vertical="center" wrapText="1"/>
    </xf>
    <xf numFmtId="0" fontId="21" fillId="12" borderId="1" xfId="0" applyFont="1" applyFill="1" applyBorder="1" applyAlignment="1">
      <alignment horizontal="center" vertical="center"/>
    </xf>
    <xf numFmtId="0" fontId="21" fillId="12" borderId="36" xfId="0" applyFont="1" applyFill="1" applyBorder="1" applyAlignment="1">
      <alignment horizontal="center" vertical="center" wrapText="1"/>
    </xf>
    <xf numFmtId="0" fontId="15" fillId="0" borderId="0" xfId="0" applyFont="1" applyAlignment="1">
      <alignment horizontal="center" vertical="center"/>
    </xf>
    <xf numFmtId="0" fontId="16" fillId="0" borderId="0" xfId="0" applyFont="1" applyAlignment="1">
      <alignment wrapText="1"/>
    </xf>
    <xf numFmtId="0" fontId="16" fillId="0" borderId="0" xfId="0" applyFont="1" applyAlignment="1">
      <alignment horizontal="center" vertical="center" wrapText="1"/>
    </xf>
    <xf numFmtId="0" fontId="20" fillId="0" borderId="0" xfId="0" applyFont="1" applyAlignment="1">
      <alignment horizontal="center" wrapText="1"/>
    </xf>
    <xf numFmtId="0" fontId="25" fillId="0" borderId="0" xfId="0" applyFont="1"/>
    <xf numFmtId="0" fontId="25" fillId="0" borderId="1" xfId="0" applyFont="1" applyBorder="1"/>
    <xf numFmtId="0" fontId="12" fillId="0" borderId="0" xfId="0" applyFont="1" applyBorder="1" applyAlignment="1">
      <alignment vertical="center"/>
    </xf>
    <xf numFmtId="0" fontId="15" fillId="0" borderId="0" xfId="0" applyFont="1" applyBorder="1" applyAlignment="1">
      <alignment vertical="top" wrapText="1"/>
    </xf>
    <xf numFmtId="0" fontId="21" fillId="12" borderId="1" xfId="0" applyFont="1" applyFill="1" applyBorder="1" applyAlignment="1">
      <alignment horizontal="center" wrapText="1"/>
    </xf>
    <xf numFmtId="0" fontId="14" fillId="12" borderId="1" xfId="0" applyFont="1" applyFill="1" applyBorder="1" applyAlignment="1">
      <alignment horizontal="center" wrapText="1"/>
    </xf>
    <xf numFmtId="0" fontId="12" fillId="6" borderId="1" xfId="0" applyFont="1" applyFill="1" applyBorder="1" applyAlignment="1">
      <alignment horizontal="center" vertical="center"/>
    </xf>
    <xf numFmtId="0" fontId="12" fillId="6" borderId="1" xfId="0" applyFont="1" applyFill="1" applyBorder="1" applyAlignment="1">
      <alignment horizontal="center" vertical="center" wrapText="1"/>
    </xf>
    <xf numFmtId="0" fontId="17" fillId="0" borderId="28" xfId="0" applyFont="1" applyBorder="1" applyAlignment="1">
      <alignment horizontal="center" vertical="center" wrapText="1"/>
    </xf>
    <xf numFmtId="0" fontId="18" fillId="0" borderId="28" xfId="0" applyFont="1" applyBorder="1" applyAlignment="1">
      <alignment horizontal="center" vertical="center" wrapText="1"/>
    </xf>
    <xf numFmtId="0" fontId="17" fillId="0" borderId="30" xfId="0" applyFont="1" applyBorder="1" applyAlignment="1">
      <alignment horizontal="center" vertical="center" wrapText="1"/>
    </xf>
    <xf numFmtId="0" fontId="12" fillId="0" borderId="31" xfId="0" applyFont="1" applyBorder="1" applyAlignment="1">
      <alignment vertical="center" wrapText="1"/>
    </xf>
    <xf numFmtId="0" fontId="12" fillId="0" borderId="33"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32" xfId="0" applyFont="1" applyBorder="1" applyAlignment="1">
      <alignment horizontal="left" vertical="center" wrapText="1"/>
    </xf>
    <xf numFmtId="0" fontId="12" fillId="0" borderId="39" xfId="0" applyFont="1" applyBorder="1" applyAlignment="1">
      <alignment vertical="center"/>
    </xf>
    <xf numFmtId="0" fontId="12" fillId="0" borderId="40" xfId="0" applyFont="1" applyBorder="1" applyAlignment="1">
      <alignment vertical="center"/>
    </xf>
    <xf numFmtId="0" fontId="12" fillId="0" borderId="41" xfId="0" applyFont="1" applyBorder="1" applyAlignment="1">
      <alignment vertical="center" wrapText="1"/>
    </xf>
    <xf numFmtId="0" fontId="12" fillId="0" borderId="42" xfId="0" applyFont="1" applyBorder="1" applyAlignment="1">
      <alignment vertical="center" wrapText="1"/>
    </xf>
    <xf numFmtId="0" fontId="11" fillId="12" borderId="2" xfId="0" applyFont="1" applyFill="1" applyBorder="1" applyAlignment="1">
      <alignment horizontal="center" wrapText="1"/>
    </xf>
    <xf numFmtId="0" fontId="17" fillId="0" borderId="43" xfId="0" applyFont="1" applyBorder="1" applyAlignment="1">
      <alignment horizontal="center" vertical="center" wrapText="1"/>
    </xf>
    <xf numFmtId="0" fontId="12" fillId="0" borderId="46" xfId="0" applyFont="1" applyBorder="1" applyAlignment="1">
      <alignment horizontal="center" vertical="center" wrapText="1"/>
    </xf>
    <xf numFmtId="0" fontId="12" fillId="0" borderId="45" xfId="0" applyFont="1" applyBorder="1" applyAlignment="1">
      <alignment vertical="center"/>
    </xf>
    <xf numFmtId="0" fontId="12" fillId="0" borderId="47" xfId="0" applyFont="1" applyBorder="1" applyAlignment="1">
      <alignment vertical="center" wrapText="1"/>
    </xf>
    <xf numFmtId="0" fontId="12" fillId="0" borderId="1" xfId="0" applyFont="1" applyBorder="1" applyAlignment="1">
      <alignment vertical="center"/>
    </xf>
    <xf numFmtId="14" fontId="11" fillId="0" borderId="16" xfId="0" applyNumberFormat="1" applyFont="1" applyBorder="1" applyAlignment="1">
      <alignment horizontal="center" vertical="center"/>
    </xf>
    <xf numFmtId="0" fontId="11" fillId="11" borderId="6" xfId="0" applyFont="1" applyFill="1" applyBorder="1" applyAlignment="1">
      <alignment horizontal="center" vertical="center"/>
    </xf>
    <xf numFmtId="0" fontId="11" fillId="11" borderId="1" xfId="0" applyFont="1" applyFill="1" applyBorder="1" applyAlignment="1">
      <alignment horizontal="center" vertical="center"/>
    </xf>
    <xf numFmtId="0" fontId="11" fillId="11" borderId="1" xfId="0" applyFont="1" applyFill="1" applyBorder="1" applyAlignment="1">
      <alignment horizontal="center" vertical="center" wrapText="1"/>
    </xf>
    <xf numFmtId="0" fontId="11" fillId="12" borderId="1" xfId="0" applyFont="1" applyFill="1" applyBorder="1" applyAlignment="1">
      <alignment horizontal="center" vertical="center"/>
    </xf>
    <xf numFmtId="0" fontId="12" fillId="12" borderId="16" xfId="0" applyFont="1" applyFill="1" applyBorder="1" applyAlignment="1">
      <alignment horizontal="center" wrapText="1"/>
    </xf>
    <xf numFmtId="0" fontId="12" fillId="12" borderId="1" xfId="0" applyFont="1" applyFill="1" applyBorder="1" applyAlignment="1">
      <alignment horizontal="center" wrapText="1"/>
    </xf>
    <xf numFmtId="0" fontId="12" fillId="6" borderId="25" xfId="0" applyFont="1" applyFill="1" applyBorder="1" applyAlignment="1">
      <alignment horizontal="center" vertical="center" wrapText="1"/>
    </xf>
    <xf numFmtId="0" fontId="14" fillId="6" borderId="28" xfId="0" applyFont="1" applyFill="1" applyBorder="1" applyAlignment="1">
      <alignment vertical="center" wrapText="1"/>
    </xf>
    <xf numFmtId="0" fontId="14" fillId="6" borderId="33" xfId="0" applyFont="1" applyFill="1" applyBorder="1" applyAlignment="1">
      <alignment vertical="center" wrapText="1"/>
    </xf>
    <xf numFmtId="0" fontId="14" fillId="6" borderId="27" xfId="0" applyFont="1" applyFill="1" applyBorder="1" applyAlignment="1">
      <alignment vertical="center" wrapText="1"/>
    </xf>
    <xf numFmtId="0" fontId="14" fillId="6" borderId="37" xfId="0" applyFont="1" applyFill="1" applyBorder="1" applyAlignment="1">
      <alignment vertical="center" wrapText="1"/>
    </xf>
    <xf numFmtId="0" fontId="12" fillId="6" borderId="33" xfId="0" applyFont="1" applyFill="1" applyBorder="1" applyAlignment="1">
      <alignment horizontal="center" vertical="center"/>
    </xf>
    <xf numFmtId="0" fontId="12" fillId="6" borderId="27" xfId="0" applyFont="1" applyFill="1" applyBorder="1" applyAlignment="1">
      <alignment horizontal="center" vertical="center"/>
    </xf>
    <xf numFmtId="0" fontId="11" fillId="6" borderId="32" xfId="0" applyFont="1" applyFill="1" applyBorder="1" applyAlignment="1">
      <alignment vertical="center" wrapText="1"/>
    </xf>
    <xf numFmtId="0" fontId="12" fillId="6" borderId="29" xfId="0" applyFont="1" applyFill="1" applyBorder="1" applyAlignment="1">
      <alignment vertical="center" wrapText="1"/>
    </xf>
    <xf numFmtId="0" fontId="29" fillId="6" borderId="33" xfId="0" applyFont="1" applyFill="1" applyBorder="1" applyAlignment="1">
      <alignment horizontal="center" vertical="center" wrapText="1"/>
    </xf>
    <xf numFmtId="0" fontId="29" fillId="6" borderId="27" xfId="0" applyFont="1" applyFill="1" applyBorder="1" applyAlignment="1">
      <alignment horizontal="center" vertical="center" wrapText="1"/>
    </xf>
    <xf numFmtId="0" fontId="12" fillId="6" borderId="29" xfId="0" applyFont="1" applyFill="1" applyBorder="1" applyAlignment="1">
      <alignment vertical="top" wrapText="1"/>
    </xf>
    <xf numFmtId="0" fontId="14" fillId="6" borderId="30" xfId="0" applyFont="1" applyFill="1" applyBorder="1" applyAlignment="1">
      <alignment vertical="center" wrapText="1"/>
    </xf>
    <xf numFmtId="0" fontId="14" fillId="6" borderId="34" xfId="0" applyFont="1" applyFill="1" applyBorder="1" applyAlignment="1">
      <alignment vertical="center" wrapText="1"/>
    </xf>
    <xf numFmtId="0" fontId="14" fillId="6" borderId="26" xfId="0" applyFont="1" applyFill="1" applyBorder="1" applyAlignment="1">
      <alignment vertical="center" wrapText="1"/>
    </xf>
    <xf numFmtId="0" fontId="14" fillId="6" borderId="38" xfId="0" applyFont="1" applyFill="1" applyBorder="1" applyAlignment="1">
      <alignment vertical="center" wrapText="1"/>
    </xf>
    <xf numFmtId="0" fontId="12" fillId="6" borderId="34" xfId="0" applyFont="1" applyFill="1" applyBorder="1" applyAlignment="1">
      <alignment horizontal="center" vertical="center"/>
    </xf>
    <xf numFmtId="0" fontId="12" fillId="6" borderId="26" xfId="0" applyFont="1" applyFill="1" applyBorder="1" applyAlignment="1">
      <alignment horizontal="center" vertical="center"/>
    </xf>
    <xf numFmtId="0" fontId="12" fillId="6" borderId="31" xfId="0" applyFont="1" applyFill="1" applyBorder="1" applyAlignment="1">
      <alignment vertical="center" wrapText="1"/>
    </xf>
    <xf numFmtId="0" fontId="11" fillId="0" borderId="0" xfId="0" applyFont="1" applyAlignment="1">
      <alignment vertical="center"/>
    </xf>
    <xf numFmtId="0" fontId="14" fillId="6" borderId="43" xfId="0" applyFont="1" applyFill="1" applyBorder="1" applyAlignment="1">
      <alignment vertical="center" wrapText="1"/>
    </xf>
    <xf numFmtId="0" fontId="14" fillId="6" borderId="1" xfId="0" applyFont="1" applyFill="1" applyBorder="1" applyAlignment="1">
      <alignment horizontal="justify" vertical="center" wrapText="1"/>
    </xf>
    <xf numFmtId="0" fontId="14" fillId="6" borderId="1" xfId="0" applyFont="1" applyFill="1" applyBorder="1" applyAlignment="1">
      <alignment horizontal="center" vertical="center" wrapText="1"/>
    </xf>
    <xf numFmtId="0" fontId="11" fillId="6" borderId="1" xfId="0" applyFont="1" applyFill="1" applyBorder="1" applyAlignment="1">
      <alignment horizontal="justify" vertical="center" wrapText="1"/>
    </xf>
    <xf numFmtId="0" fontId="14" fillId="6" borderId="44" xfId="0" applyFont="1" applyFill="1" applyBorder="1" applyAlignment="1">
      <alignment vertical="center" wrapText="1"/>
    </xf>
    <xf numFmtId="0" fontId="14" fillId="6" borderId="45" xfId="0" applyFont="1" applyFill="1" applyBorder="1" applyAlignment="1">
      <alignment vertical="center" wrapText="1"/>
    </xf>
    <xf numFmtId="0" fontId="14" fillId="6" borderId="39" xfId="0" applyFont="1" applyFill="1" applyBorder="1" applyAlignment="1">
      <alignment vertical="center" wrapText="1"/>
    </xf>
    <xf numFmtId="0" fontId="12" fillId="0" borderId="49" xfId="0" applyFont="1" applyBorder="1" applyAlignment="1">
      <alignment horizontal="left" vertical="center" wrapText="1"/>
    </xf>
    <xf numFmtId="0" fontId="11" fillId="12"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2" fillId="6" borderId="48" xfId="0" applyFont="1" applyFill="1" applyBorder="1" applyAlignment="1">
      <alignment vertical="center"/>
    </xf>
    <xf numFmtId="0" fontId="11" fillId="12" borderId="1" xfId="0" applyFont="1" applyFill="1" applyBorder="1" applyAlignment="1">
      <alignment horizontal="center" vertical="center"/>
    </xf>
    <xf numFmtId="0" fontId="11" fillId="11" borderId="1" xfId="0" applyFont="1" applyFill="1" applyBorder="1" applyAlignment="1">
      <alignment horizontal="center" vertical="center"/>
    </xf>
    <xf numFmtId="0" fontId="0" fillId="5" borderId="7" xfId="0" applyFill="1" applyBorder="1" applyAlignment="1">
      <alignment horizontal="center"/>
    </xf>
    <xf numFmtId="0" fontId="0" fillId="5" borderId="14" xfId="0" applyFill="1" applyBorder="1" applyAlignment="1">
      <alignment horizontal="center"/>
    </xf>
    <xf numFmtId="0" fontId="0" fillId="5" borderId="24" xfId="0" applyFill="1" applyBorder="1" applyAlignment="1">
      <alignment horizontal="center"/>
    </xf>
    <xf numFmtId="0" fontId="4" fillId="4" borderId="6"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6" xfId="0" applyFont="1" applyFill="1" applyBorder="1" applyAlignment="1">
      <alignment horizontal="center" vertical="center"/>
    </xf>
    <xf numFmtId="0" fontId="4" fillId="4" borderId="2"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23"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16" xfId="0" applyFont="1" applyFill="1" applyBorder="1" applyAlignment="1">
      <alignment horizontal="center" vertical="center"/>
    </xf>
    <xf numFmtId="0" fontId="4" fillId="4" borderId="6"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0" fillId="0" borderId="18" xfId="0" applyBorder="1" applyAlignment="1">
      <alignment horizontal="center" vertical="center"/>
    </xf>
    <xf numFmtId="0" fontId="2" fillId="2" borderId="6"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3" xfId="0" applyFont="1" applyFill="1" applyBorder="1" applyAlignment="1">
      <alignment horizontal="center" vertical="center"/>
    </xf>
    <xf numFmtId="0" fontId="1" fillId="4" borderId="17"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1" fillId="4" borderId="22"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11" fillId="12" borderId="1" xfId="0" applyFont="1" applyFill="1" applyBorder="1" applyAlignment="1">
      <alignment horizontal="center" vertical="center" wrapText="1"/>
    </xf>
    <xf numFmtId="0" fontId="11" fillId="12" borderId="1" xfId="0" applyFont="1" applyFill="1" applyBorder="1" applyAlignment="1">
      <alignment horizontal="center" vertical="center"/>
    </xf>
    <xf numFmtId="0" fontId="11" fillId="0" borderId="1" xfId="0" applyFont="1" applyBorder="1" applyAlignment="1">
      <alignment horizontal="center" vertical="center"/>
    </xf>
    <xf numFmtId="0" fontId="0" fillId="0" borderId="19" xfId="0" applyBorder="1" applyAlignment="1">
      <alignment horizontal="center"/>
    </xf>
    <xf numFmtId="0" fontId="14" fillId="6" borderId="6" xfId="0" applyFont="1" applyFill="1" applyBorder="1" applyAlignment="1">
      <alignment horizontal="left" vertical="center" wrapText="1"/>
    </xf>
    <xf numFmtId="0" fontId="14" fillId="6" borderId="19" xfId="0" applyFont="1" applyFill="1" applyBorder="1" applyAlignment="1">
      <alignment horizontal="left" vertical="center" wrapText="1"/>
    </xf>
    <xf numFmtId="0" fontId="14" fillId="6" borderId="16" xfId="0" applyFont="1" applyFill="1" applyBorder="1" applyAlignment="1">
      <alignment horizontal="left" vertical="center" wrapText="1"/>
    </xf>
    <xf numFmtId="0" fontId="11" fillId="0" borderId="6" xfId="0" applyFont="1" applyBorder="1" applyAlignment="1">
      <alignment horizontal="center" vertical="center"/>
    </xf>
    <xf numFmtId="0" fontId="11" fillId="0" borderId="19" xfId="0" applyFont="1" applyBorder="1" applyAlignment="1">
      <alignment horizontal="center" vertical="center"/>
    </xf>
    <xf numFmtId="0" fontId="11" fillId="0" borderId="16" xfId="0" applyFont="1" applyBorder="1" applyAlignment="1">
      <alignment horizontal="center" vertical="center"/>
    </xf>
    <xf numFmtId="0" fontId="19" fillId="12" borderId="6" xfId="0" applyFont="1" applyFill="1" applyBorder="1" applyAlignment="1">
      <alignment horizontal="center" vertical="center" wrapText="1"/>
    </xf>
    <xf numFmtId="0" fontId="19" fillId="12" borderId="19" xfId="0" applyFont="1" applyFill="1" applyBorder="1" applyAlignment="1">
      <alignment horizontal="center" vertical="center" wrapText="1"/>
    </xf>
    <xf numFmtId="0" fontId="19" fillId="12" borderId="16" xfId="0" applyFont="1" applyFill="1" applyBorder="1" applyAlignment="1">
      <alignment horizontal="center" vertical="center" wrapText="1"/>
    </xf>
    <xf numFmtId="0" fontId="11" fillId="6" borderId="6" xfId="0" applyFont="1" applyFill="1" applyBorder="1" applyAlignment="1">
      <alignment horizontal="center" vertical="center"/>
    </xf>
    <xf numFmtId="0" fontId="11" fillId="6" borderId="19"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6" xfId="0" applyFont="1" applyFill="1" applyBorder="1" applyAlignment="1">
      <alignment horizontal="center" vertical="center" wrapText="1"/>
    </xf>
    <xf numFmtId="0" fontId="11" fillId="6" borderId="19" xfId="0" applyFont="1" applyFill="1" applyBorder="1" applyAlignment="1">
      <alignment horizontal="center" vertical="center" wrapText="1"/>
    </xf>
    <xf numFmtId="0" fontId="11" fillId="6" borderId="16" xfId="0" applyFont="1" applyFill="1" applyBorder="1" applyAlignment="1">
      <alignment horizontal="center" vertical="center" wrapText="1"/>
    </xf>
    <xf numFmtId="0" fontId="11" fillId="11" borderId="6" xfId="0" applyFont="1" applyFill="1" applyBorder="1" applyAlignment="1">
      <alignment horizontal="center" vertical="center"/>
    </xf>
    <xf numFmtId="0" fontId="11" fillId="11" borderId="19" xfId="0" applyFont="1" applyFill="1" applyBorder="1" applyAlignment="1">
      <alignment horizontal="center" vertical="center"/>
    </xf>
    <xf numFmtId="0" fontId="11" fillId="11" borderId="35" xfId="0" applyFont="1" applyFill="1" applyBorder="1" applyAlignment="1">
      <alignment horizontal="center" vertical="center"/>
    </xf>
    <xf numFmtId="0" fontId="11" fillId="11" borderId="16" xfId="0" applyFont="1" applyFill="1" applyBorder="1" applyAlignment="1">
      <alignment horizontal="center" vertical="center" wrapText="1"/>
    </xf>
    <xf numFmtId="0" fontId="11" fillId="11" borderId="1" xfId="0" applyFont="1" applyFill="1" applyBorder="1" applyAlignment="1">
      <alignment horizontal="center" vertical="center"/>
    </xf>
    <xf numFmtId="0" fontId="0" fillId="0" borderId="1" xfId="0" applyBorder="1" applyAlignment="1">
      <alignment horizontal="center"/>
    </xf>
    <xf numFmtId="0" fontId="24" fillId="0" borderId="1" xfId="0" applyFont="1" applyBorder="1" applyAlignment="1">
      <alignment horizontal="center" vertical="center" wrapText="1"/>
    </xf>
    <xf numFmtId="0" fontId="23" fillId="0" borderId="1" xfId="0" applyFont="1" applyBorder="1" applyAlignment="1">
      <alignment horizontal="left" vertical="center" wrapText="1"/>
    </xf>
    <xf numFmtId="0" fontId="23" fillId="6" borderId="1" xfId="0" applyFont="1" applyFill="1" applyBorder="1" applyAlignment="1">
      <alignment horizontal="left" vertical="center" wrapText="1"/>
    </xf>
    <xf numFmtId="14" fontId="11" fillId="0" borderId="1" xfId="0" applyNumberFormat="1" applyFont="1" applyBorder="1" applyAlignment="1">
      <alignment horizontal="center" vertical="center"/>
    </xf>
    <xf numFmtId="0" fontId="11" fillId="11" borderId="1" xfId="0" applyFont="1" applyFill="1" applyBorder="1" applyAlignment="1">
      <alignment horizontal="center" vertical="center" wrapText="1"/>
    </xf>
    <xf numFmtId="0" fontId="11" fillId="12" borderId="6" xfId="0" applyFont="1" applyFill="1" applyBorder="1" applyAlignment="1">
      <alignment horizontal="center" vertical="center"/>
    </xf>
    <xf numFmtId="0" fontId="11" fillId="12" borderId="19" xfId="0" applyFont="1" applyFill="1" applyBorder="1" applyAlignment="1">
      <alignment horizontal="center" vertical="center"/>
    </xf>
    <xf numFmtId="0" fontId="11" fillId="12" borderId="16" xfId="0" applyFont="1" applyFill="1" applyBorder="1" applyAlignment="1">
      <alignment horizontal="center" vertical="center"/>
    </xf>
    <xf numFmtId="0" fontId="11" fillId="11" borderId="16" xfId="0" applyFont="1" applyFill="1" applyBorder="1" applyAlignment="1">
      <alignment horizontal="center" vertical="center"/>
    </xf>
    <xf numFmtId="0" fontId="11" fillId="6" borderId="1" xfId="0" applyFont="1" applyFill="1" applyBorder="1" applyAlignment="1">
      <alignment horizontal="center" vertical="center" wrapText="1"/>
    </xf>
    <xf numFmtId="0" fontId="11" fillId="6" borderId="1" xfId="0" applyFont="1" applyFill="1" applyBorder="1" applyAlignment="1">
      <alignment horizontal="center" vertical="center"/>
    </xf>
    <xf numFmtId="0" fontId="19" fillId="12" borderId="1" xfId="0" applyFont="1" applyFill="1" applyBorder="1" applyAlignment="1">
      <alignment horizontal="center" vertical="center" wrapText="1"/>
    </xf>
    <xf numFmtId="0" fontId="0" fillId="0" borderId="10" xfId="0" applyBorder="1" applyAlignment="1">
      <alignment horizontal="center"/>
    </xf>
    <xf numFmtId="0" fontId="21" fillId="12" borderId="1" xfId="0" applyFont="1" applyFill="1" applyBorder="1" applyAlignment="1">
      <alignment horizontal="center" vertical="center"/>
    </xf>
    <xf numFmtId="0" fontId="21" fillId="12" borderId="1" xfId="0" applyFont="1" applyFill="1" applyBorder="1" applyAlignment="1">
      <alignment horizontal="center" vertical="center" wrapText="1"/>
    </xf>
    <xf numFmtId="0" fontId="24" fillId="0" borderId="6" xfId="0" applyFont="1" applyBorder="1" applyAlignment="1">
      <alignment horizontal="center" vertical="center" wrapText="1"/>
    </xf>
    <xf numFmtId="0" fontId="24" fillId="0" borderId="19" xfId="0" applyFont="1" applyBorder="1" applyAlignment="1">
      <alignment horizontal="center" vertical="center" wrapText="1"/>
    </xf>
    <xf numFmtId="0" fontId="24" fillId="0" borderId="16" xfId="0" applyFont="1" applyBorder="1" applyAlignment="1">
      <alignment horizontal="center" vertical="center" wrapText="1"/>
    </xf>
    <xf numFmtId="0" fontId="23" fillId="0" borderId="6" xfId="0" applyFont="1" applyBorder="1" applyAlignment="1">
      <alignment horizontal="left" vertical="center" wrapText="1"/>
    </xf>
    <xf numFmtId="0" fontId="23" fillId="0" borderId="19" xfId="0" applyFont="1" applyBorder="1" applyAlignment="1">
      <alignment horizontal="left" vertical="center" wrapText="1"/>
    </xf>
    <xf numFmtId="0" fontId="23" fillId="0" borderId="16" xfId="0" applyFont="1" applyBorder="1" applyAlignment="1">
      <alignment horizontal="left" vertical="center" wrapText="1"/>
    </xf>
    <xf numFmtId="0" fontId="23" fillId="6" borderId="6" xfId="0" applyFont="1" applyFill="1" applyBorder="1" applyAlignment="1">
      <alignment horizontal="left" vertical="center" wrapText="1"/>
    </xf>
    <xf numFmtId="0" fontId="23" fillId="6" borderId="19" xfId="0" applyFont="1" applyFill="1" applyBorder="1" applyAlignment="1">
      <alignment horizontal="left" vertical="center" wrapText="1"/>
    </xf>
    <xf numFmtId="0" fontId="23" fillId="6" borderId="16" xfId="0" applyFont="1" applyFill="1" applyBorder="1" applyAlignment="1">
      <alignment horizontal="left" vertical="center" wrapText="1"/>
    </xf>
    <xf numFmtId="0" fontId="14" fillId="6" borderId="2" xfId="0" applyFont="1" applyFill="1" applyBorder="1" applyAlignment="1">
      <alignment horizontal="center" vertical="center" wrapText="1"/>
    </xf>
    <xf numFmtId="0" fontId="14" fillId="6" borderId="8" xfId="0" applyFont="1" applyFill="1" applyBorder="1" applyAlignment="1">
      <alignment horizontal="center" vertical="center" wrapText="1"/>
    </xf>
    <xf numFmtId="0" fontId="14" fillId="6" borderId="6" xfId="0" applyFont="1" applyFill="1" applyBorder="1" applyAlignment="1">
      <alignment horizontal="center" vertical="center" wrapText="1"/>
    </xf>
    <xf numFmtId="0" fontId="14" fillId="6" borderId="19" xfId="0" applyFont="1" applyFill="1" applyBorder="1" applyAlignment="1">
      <alignment horizontal="center" vertical="center" wrapText="1"/>
    </xf>
    <xf numFmtId="0" fontId="14" fillId="6" borderId="16" xfId="0" applyFont="1" applyFill="1" applyBorder="1" applyAlignment="1">
      <alignment horizontal="center" vertical="center" wrapText="1"/>
    </xf>
  </cellXfs>
  <cellStyles count="4">
    <cellStyle name="Normal" xfId="0" builtinId="0"/>
    <cellStyle name="Normal 2" xfId="2"/>
    <cellStyle name="Normal 2 3" xfId="3"/>
    <cellStyle name="Porcentaje" xfId="1"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634246</xdr:colOff>
      <xdr:row>6</xdr:row>
      <xdr:rowOff>95250</xdr:rowOff>
    </xdr:from>
    <xdr:to>
      <xdr:col>1</xdr:col>
      <xdr:colOff>1828799</xdr:colOff>
      <xdr:row>8</xdr:row>
      <xdr:rowOff>217714</xdr:rowOff>
    </xdr:to>
    <xdr:pic>
      <xdr:nvPicPr>
        <xdr:cNvPr id="2" name="Picture 1" descr="escudo negro">
          <a:extLst>
            <a:ext uri="{FF2B5EF4-FFF2-40B4-BE49-F238E27FC236}">
              <a16:creationId xmlns:a16="http://schemas.microsoft.com/office/drawing/2014/main" id="{724E51EA-5BC8-4741-8977-991ACAF0849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70317" y="258536"/>
          <a:ext cx="1194553" cy="121103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634246</xdr:colOff>
      <xdr:row>5</xdr:row>
      <xdr:rowOff>95250</xdr:rowOff>
    </xdr:from>
    <xdr:to>
      <xdr:col>10</xdr:col>
      <xdr:colOff>1828799</xdr:colOff>
      <xdr:row>7</xdr:row>
      <xdr:rowOff>269875</xdr:rowOff>
    </xdr:to>
    <xdr:pic>
      <xdr:nvPicPr>
        <xdr:cNvPr id="2" name="Picture 1" descr="escudo negro">
          <a:extLst>
            <a:ext uri="{FF2B5EF4-FFF2-40B4-BE49-F238E27FC236}">
              <a16:creationId xmlns:a16="http://schemas.microsoft.com/office/drawing/2014/main" id="{C072D55F-92F0-42CB-84AD-F045FD99609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67596" y="257175"/>
          <a:ext cx="1194553" cy="1270000"/>
        </a:xfrm>
        <a:prstGeom prst="rect">
          <a:avLst/>
        </a:prstGeom>
        <a:noFill/>
        <a:ln w="9525">
          <a:noFill/>
          <a:miter lim="800000"/>
          <a:headEnd/>
          <a:tailEnd/>
        </a:ln>
      </xdr:spPr>
    </xdr:pic>
    <xdr:clientData/>
  </xdr:twoCellAnchor>
  <xdr:twoCellAnchor>
    <xdr:from>
      <xdr:col>1</xdr:col>
      <xdr:colOff>396875</xdr:colOff>
      <xdr:row>5</xdr:row>
      <xdr:rowOff>47625</xdr:rowOff>
    </xdr:from>
    <xdr:to>
      <xdr:col>2</xdr:col>
      <xdr:colOff>337303</xdr:colOff>
      <xdr:row>7</xdr:row>
      <xdr:rowOff>215446</xdr:rowOff>
    </xdr:to>
    <xdr:pic>
      <xdr:nvPicPr>
        <xdr:cNvPr id="3" name="Picture 1" descr="escudo negro">
          <a:extLst>
            <a:ext uri="{FF2B5EF4-FFF2-40B4-BE49-F238E27FC236}">
              <a16:creationId xmlns:a16="http://schemas.microsoft.com/office/drawing/2014/main" id="{EF332BE9-AE8A-4094-B1E4-D8CB31516A9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98500" y="206375"/>
          <a:ext cx="1194553" cy="1263196"/>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734218</xdr:colOff>
      <xdr:row>4</xdr:row>
      <xdr:rowOff>67469</xdr:rowOff>
    </xdr:from>
    <xdr:to>
      <xdr:col>2</xdr:col>
      <xdr:colOff>178553</xdr:colOff>
      <xdr:row>6</xdr:row>
      <xdr:rowOff>235290</xdr:rowOff>
    </xdr:to>
    <xdr:pic>
      <xdr:nvPicPr>
        <xdr:cNvPr id="3" name="Picture 1" descr="escudo negro">
          <a:extLst>
            <a:ext uri="{FF2B5EF4-FFF2-40B4-BE49-F238E27FC236}">
              <a16:creationId xmlns:a16="http://schemas.microsoft.com/office/drawing/2014/main" id="{14C3DB98-A242-40B5-8C84-F433C2997CF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32656" y="226219"/>
          <a:ext cx="1408866" cy="1259227"/>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634246</xdr:colOff>
      <xdr:row>1</xdr:row>
      <xdr:rowOff>95250</xdr:rowOff>
    </xdr:from>
    <xdr:to>
      <xdr:col>1</xdr:col>
      <xdr:colOff>1828799</xdr:colOff>
      <xdr:row>3</xdr:row>
      <xdr:rowOff>269875</xdr:rowOff>
    </xdr:to>
    <xdr:pic>
      <xdr:nvPicPr>
        <xdr:cNvPr id="2" name="Picture 1" descr="escudo negro">
          <a:extLst>
            <a:ext uri="{FF2B5EF4-FFF2-40B4-BE49-F238E27FC236}">
              <a16:creationId xmlns:a16="http://schemas.microsoft.com/office/drawing/2014/main" id="{B924FE8B-4FD7-470B-9DB8-9054B318ECD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40621" y="444500"/>
          <a:ext cx="1194553" cy="12700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V34"/>
  <sheetViews>
    <sheetView topLeftCell="E1" zoomScale="112" zoomScaleNormal="112" zoomScaleSheetLayoutView="90" workbookViewId="0">
      <selection activeCell="O4" sqref="O4:P6"/>
    </sheetView>
  </sheetViews>
  <sheetFormatPr baseColWidth="10" defaultRowHeight="15" x14ac:dyDescent="0.25"/>
  <cols>
    <col min="1" max="2" width="1.5703125" customWidth="1"/>
    <col min="3" max="3" width="3" style="1" customWidth="1"/>
    <col min="4" max="4" width="49.5703125" style="1" customWidth="1"/>
    <col min="5" max="5" width="12.140625" style="1" customWidth="1"/>
    <col min="6" max="6" width="6.140625" style="1" customWidth="1"/>
    <col min="7" max="7" width="4.85546875" style="1" customWidth="1"/>
    <col min="8" max="9" width="5.85546875" style="1" customWidth="1"/>
    <col min="10" max="10" width="10.7109375" style="1" customWidth="1"/>
    <col min="11" max="11" width="14.85546875" style="1" customWidth="1"/>
    <col min="12" max="12" width="14.7109375" style="1" customWidth="1"/>
    <col min="13" max="13" width="10.7109375" style="1" customWidth="1"/>
    <col min="14" max="14" width="13.42578125" style="15" customWidth="1"/>
    <col min="15" max="15" width="6.42578125" style="1" customWidth="1"/>
    <col min="16" max="16" width="5.7109375" style="1" customWidth="1"/>
    <col min="17" max="17" width="12" style="1" customWidth="1"/>
    <col min="18" max="18" width="9.28515625" style="1" customWidth="1"/>
    <col min="19" max="19" width="7.5703125" style="1" customWidth="1"/>
    <col min="20" max="20" width="12.85546875" style="1" customWidth="1"/>
    <col min="21" max="22" width="9.5703125" style="1" customWidth="1"/>
  </cols>
  <sheetData>
    <row r="1" spans="3:22" ht="15.75" thickBot="1" x14ac:dyDescent="0.3"/>
    <row r="2" spans="3:22" ht="27.75" customHeight="1" x14ac:dyDescent="0.25">
      <c r="C2" s="139" t="s">
        <v>36</v>
      </c>
      <c r="D2" s="161" t="s">
        <v>19</v>
      </c>
      <c r="E2" s="162"/>
      <c r="F2" s="162"/>
      <c r="G2" s="162"/>
      <c r="H2" s="162"/>
      <c r="I2" s="162"/>
      <c r="J2" s="162"/>
      <c r="K2" s="162"/>
      <c r="L2" s="162"/>
      <c r="M2" s="162"/>
      <c r="N2" s="162"/>
      <c r="O2" s="162"/>
      <c r="P2" s="162"/>
      <c r="Q2" s="162"/>
      <c r="R2" s="162"/>
      <c r="S2" s="162"/>
      <c r="T2" s="162"/>
      <c r="U2" s="162"/>
      <c r="V2" s="163"/>
    </row>
    <row r="3" spans="3:22" ht="15" customHeight="1" x14ac:dyDescent="0.25">
      <c r="C3" s="140"/>
      <c r="D3" s="151" t="s">
        <v>20</v>
      </c>
      <c r="E3" s="152"/>
      <c r="F3" s="152"/>
      <c r="G3" s="152"/>
      <c r="H3" s="152"/>
      <c r="I3" s="152"/>
      <c r="J3" s="152"/>
      <c r="K3" s="153"/>
      <c r="L3" s="142" t="s">
        <v>18</v>
      </c>
      <c r="M3" s="143"/>
      <c r="N3" s="143"/>
      <c r="O3" s="143"/>
      <c r="P3" s="143"/>
      <c r="Q3" s="143"/>
      <c r="R3" s="143"/>
      <c r="S3" s="143"/>
      <c r="T3" s="144"/>
      <c r="U3" s="170" t="s">
        <v>37</v>
      </c>
      <c r="V3" s="171"/>
    </row>
    <row r="4" spans="3:22" ht="30" customHeight="1" x14ac:dyDescent="0.25">
      <c r="C4" s="140"/>
      <c r="D4" s="176" t="s">
        <v>21</v>
      </c>
      <c r="E4" s="148" t="s">
        <v>42</v>
      </c>
      <c r="F4" s="164" t="s">
        <v>33</v>
      </c>
      <c r="G4" s="165"/>
      <c r="H4" s="165"/>
      <c r="I4" s="166"/>
      <c r="J4" s="148" t="s">
        <v>40</v>
      </c>
      <c r="K4" s="148" t="s">
        <v>34</v>
      </c>
      <c r="L4" s="145" t="s">
        <v>35</v>
      </c>
      <c r="M4" s="145" t="s">
        <v>22</v>
      </c>
      <c r="N4" s="145" t="s">
        <v>23</v>
      </c>
      <c r="O4" s="154" t="s">
        <v>24</v>
      </c>
      <c r="P4" s="155"/>
      <c r="Q4" s="145" t="s">
        <v>23</v>
      </c>
      <c r="R4" s="156" t="s">
        <v>26</v>
      </c>
      <c r="S4" s="157"/>
      <c r="T4" s="145" t="s">
        <v>23</v>
      </c>
      <c r="U4" s="172"/>
      <c r="V4" s="173"/>
    </row>
    <row r="5" spans="3:22" ht="15" customHeight="1" x14ac:dyDescent="0.25">
      <c r="C5" s="140"/>
      <c r="D5" s="177"/>
      <c r="E5" s="149"/>
      <c r="F5" s="167"/>
      <c r="G5" s="168"/>
      <c r="H5" s="168"/>
      <c r="I5" s="169"/>
      <c r="J5" s="149"/>
      <c r="K5" s="149"/>
      <c r="L5" s="146"/>
      <c r="M5" s="146"/>
      <c r="N5" s="146"/>
      <c r="O5" s="154" t="s">
        <v>25</v>
      </c>
      <c r="P5" s="155"/>
      <c r="Q5" s="146"/>
      <c r="R5" s="158"/>
      <c r="S5" s="159"/>
      <c r="T5" s="146"/>
      <c r="U5" s="174"/>
      <c r="V5" s="175"/>
    </row>
    <row r="6" spans="3:22" ht="25.5" x14ac:dyDescent="0.25">
      <c r="C6" s="141"/>
      <c r="D6" s="178"/>
      <c r="E6" s="150"/>
      <c r="F6" s="4" t="s">
        <v>29</v>
      </c>
      <c r="G6" s="4" t="s">
        <v>31</v>
      </c>
      <c r="H6" s="4" t="s">
        <v>30</v>
      </c>
      <c r="I6" s="4" t="s">
        <v>32</v>
      </c>
      <c r="J6" s="150"/>
      <c r="K6" s="150"/>
      <c r="L6" s="147"/>
      <c r="M6" s="147"/>
      <c r="N6" s="147"/>
      <c r="O6" s="39" t="s">
        <v>16</v>
      </c>
      <c r="P6" s="39" t="s">
        <v>17</v>
      </c>
      <c r="Q6" s="147"/>
      <c r="R6" s="39" t="s">
        <v>27</v>
      </c>
      <c r="S6" s="39" t="s">
        <v>28</v>
      </c>
      <c r="T6" s="147"/>
      <c r="U6" s="6" t="s">
        <v>16</v>
      </c>
      <c r="V6" s="6" t="s">
        <v>17</v>
      </c>
    </row>
    <row r="7" spans="3:22" s="7" customFormat="1" ht="15" customHeight="1" x14ac:dyDescent="0.25">
      <c r="C7" s="9">
        <v>1</v>
      </c>
      <c r="D7" s="10" t="s">
        <v>0</v>
      </c>
      <c r="E7" s="8">
        <v>5</v>
      </c>
      <c r="F7" s="8">
        <v>1</v>
      </c>
      <c r="G7" s="8">
        <v>2</v>
      </c>
      <c r="H7" s="8">
        <v>2</v>
      </c>
      <c r="I7" s="8"/>
      <c r="J7" s="8">
        <v>4</v>
      </c>
      <c r="K7" s="13">
        <f>(J7/E7)</f>
        <v>0.8</v>
      </c>
      <c r="L7" s="5">
        <v>13</v>
      </c>
      <c r="M7" s="5">
        <v>8</v>
      </c>
      <c r="N7" s="17">
        <f>(M7/L7)</f>
        <v>0.61538461538461542</v>
      </c>
      <c r="O7" s="5">
        <v>6</v>
      </c>
      <c r="P7" s="5">
        <v>2</v>
      </c>
      <c r="Q7" s="17">
        <f>(O7/M7)</f>
        <v>0.75</v>
      </c>
      <c r="R7" s="5">
        <v>8</v>
      </c>
      <c r="S7" s="5"/>
      <c r="T7" s="16">
        <v>1</v>
      </c>
      <c r="U7" s="8" t="s">
        <v>38</v>
      </c>
      <c r="V7" s="8"/>
    </row>
    <row r="8" spans="3:22" ht="15" customHeight="1" x14ac:dyDescent="0.25">
      <c r="C8" s="2">
        <v>2</v>
      </c>
      <c r="D8" s="10" t="s">
        <v>3</v>
      </c>
      <c r="E8" s="8">
        <v>4</v>
      </c>
      <c r="F8" s="8"/>
      <c r="G8" s="8">
        <v>3</v>
      </c>
      <c r="H8" s="8">
        <v>1</v>
      </c>
      <c r="I8" s="8"/>
      <c r="J8" s="8">
        <v>4</v>
      </c>
      <c r="K8" s="12">
        <f t="shared" ref="K8:K23" si="0">(J8/E8)</f>
        <v>1</v>
      </c>
      <c r="L8" s="5">
        <v>8</v>
      </c>
      <c r="M8" s="5">
        <v>8</v>
      </c>
      <c r="N8" s="16">
        <f t="shared" ref="N8:N22" si="1">(M8/L8)</f>
        <v>1</v>
      </c>
      <c r="O8" s="5">
        <v>4</v>
      </c>
      <c r="P8" s="5">
        <v>4</v>
      </c>
      <c r="Q8" s="19">
        <f t="shared" ref="Q8:Q23" si="2">(O8/M8)</f>
        <v>0.5</v>
      </c>
      <c r="R8" s="5">
        <v>7</v>
      </c>
      <c r="S8" s="5">
        <v>1</v>
      </c>
      <c r="T8" s="17">
        <f t="shared" ref="T8:T23" si="3">(R8/M8)</f>
        <v>0.875</v>
      </c>
      <c r="U8" s="8" t="s">
        <v>38</v>
      </c>
      <c r="V8" s="8"/>
    </row>
    <row r="9" spans="3:22" x14ac:dyDescent="0.25">
      <c r="C9" s="2">
        <v>3</v>
      </c>
      <c r="D9" s="10" t="s">
        <v>1</v>
      </c>
      <c r="E9" s="8">
        <v>2</v>
      </c>
      <c r="F9" s="8"/>
      <c r="G9" s="8"/>
      <c r="H9" s="8">
        <v>2</v>
      </c>
      <c r="I9" s="8"/>
      <c r="J9" s="8">
        <v>2</v>
      </c>
      <c r="K9" s="12">
        <f t="shared" si="0"/>
        <v>1</v>
      </c>
      <c r="L9" s="5">
        <v>3</v>
      </c>
      <c r="M9" s="5">
        <v>3</v>
      </c>
      <c r="N9" s="16">
        <f t="shared" si="1"/>
        <v>1</v>
      </c>
      <c r="O9" s="5">
        <v>3</v>
      </c>
      <c r="P9" s="5"/>
      <c r="Q9" s="16">
        <v>0.9</v>
      </c>
      <c r="R9" s="5">
        <v>1</v>
      </c>
      <c r="S9" s="5">
        <v>2</v>
      </c>
      <c r="T9" s="19">
        <f t="shared" si="3"/>
        <v>0.33333333333333331</v>
      </c>
      <c r="U9" s="8"/>
      <c r="V9" s="38" t="s">
        <v>39</v>
      </c>
    </row>
    <row r="10" spans="3:22" x14ac:dyDescent="0.25">
      <c r="C10" s="2">
        <v>4</v>
      </c>
      <c r="D10" s="10" t="s">
        <v>2</v>
      </c>
      <c r="E10" s="8">
        <v>3</v>
      </c>
      <c r="F10" s="8"/>
      <c r="G10" s="8"/>
      <c r="H10" s="8">
        <v>2</v>
      </c>
      <c r="I10" s="8">
        <v>1</v>
      </c>
      <c r="J10" s="8">
        <v>3</v>
      </c>
      <c r="K10" s="12">
        <f t="shared" si="0"/>
        <v>1</v>
      </c>
      <c r="L10" s="5">
        <v>6</v>
      </c>
      <c r="M10" s="5">
        <v>6</v>
      </c>
      <c r="N10" s="16">
        <f t="shared" si="1"/>
        <v>1</v>
      </c>
      <c r="O10" s="5">
        <v>6</v>
      </c>
      <c r="P10" s="5"/>
      <c r="Q10" s="16">
        <v>0.9</v>
      </c>
      <c r="R10" s="5">
        <v>5</v>
      </c>
      <c r="S10" s="5">
        <v>1</v>
      </c>
      <c r="T10" s="17">
        <f t="shared" si="3"/>
        <v>0.83333333333333337</v>
      </c>
      <c r="U10" s="8" t="s">
        <v>38</v>
      </c>
      <c r="V10" s="8"/>
    </row>
    <row r="11" spans="3:22" x14ac:dyDescent="0.25">
      <c r="C11" s="2">
        <v>5</v>
      </c>
      <c r="D11" s="10" t="s">
        <v>4</v>
      </c>
      <c r="E11" s="8">
        <v>7</v>
      </c>
      <c r="F11" s="8">
        <v>2</v>
      </c>
      <c r="G11" s="8">
        <v>5</v>
      </c>
      <c r="H11" s="8"/>
      <c r="I11" s="8"/>
      <c r="J11" s="8">
        <v>6</v>
      </c>
      <c r="K11" s="13">
        <f t="shared" si="0"/>
        <v>0.8571428571428571</v>
      </c>
      <c r="L11" s="5">
        <v>12</v>
      </c>
      <c r="M11" s="5">
        <v>6</v>
      </c>
      <c r="N11" s="19">
        <f t="shared" si="1"/>
        <v>0.5</v>
      </c>
      <c r="O11" s="5">
        <v>6</v>
      </c>
      <c r="P11" s="5"/>
      <c r="Q11" s="16">
        <v>0.9</v>
      </c>
      <c r="R11" s="5">
        <v>6</v>
      </c>
      <c r="S11" s="5"/>
      <c r="T11" s="16">
        <v>1</v>
      </c>
      <c r="U11" s="8"/>
      <c r="V11" s="38" t="s">
        <v>39</v>
      </c>
    </row>
    <row r="12" spans="3:22" x14ac:dyDescent="0.25">
      <c r="C12" s="2">
        <v>6</v>
      </c>
      <c r="D12" s="20" t="s">
        <v>5</v>
      </c>
      <c r="E12" s="8">
        <v>4</v>
      </c>
      <c r="F12" s="8"/>
      <c r="G12" s="8">
        <v>3</v>
      </c>
      <c r="H12" s="8">
        <v>1</v>
      </c>
      <c r="I12" s="8"/>
      <c r="J12" s="8">
        <v>4</v>
      </c>
      <c r="K12" s="12">
        <f t="shared" si="0"/>
        <v>1</v>
      </c>
      <c r="L12" s="5">
        <v>9</v>
      </c>
      <c r="M12" s="5">
        <v>9</v>
      </c>
      <c r="N12" s="16">
        <f t="shared" si="1"/>
        <v>1</v>
      </c>
      <c r="O12" s="5">
        <v>6</v>
      </c>
      <c r="P12" s="5">
        <v>3</v>
      </c>
      <c r="Q12" s="17">
        <f t="shared" si="2"/>
        <v>0.66666666666666663</v>
      </c>
      <c r="R12" s="5">
        <v>7</v>
      </c>
      <c r="S12" s="5">
        <v>2</v>
      </c>
      <c r="T12" s="17">
        <f t="shared" si="3"/>
        <v>0.77777777777777779</v>
      </c>
      <c r="U12" s="8"/>
      <c r="V12" s="38" t="s">
        <v>39</v>
      </c>
    </row>
    <row r="13" spans="3:22" x14ac:dyDescent="0.25">
      <c r="C13" s="2">
        <v>7</v>
      </c>
      <c r="D13" s="10" t="s">
        <v>6</v>
      </c>
      <c r="E13" s="8">
        <v>5</v>
      </c>
      <c r="F13" s="8"/>
      <c r="G13" s="8"/>
      <c r="H13" s="8">
        <v>2</v>
      </c>
      <c r="I13" s="8">
        <v>3</v>
      </c>
      <c r="J13" s="8">
        <v>5</v>
      </c>
      <c r="K13" s="12">
        <f t="shared" si="0"/>
        <v>1</v>
      </c>
      <c r="L13" s="5">
        <v>5</v>
      </c>
      <c r="M13" s="5">
        <v>5</v>
      </c>
      <c r="N13" s="16">
        <f t="shared" si="1"/>
        <v>1</v>
      </c>
      <c r="O13" s="5">
        <v>4</v>
      </c>
      <c r="P13" s="5">
        <v>1</v>
      </c>
      <c r="Q13" s="17">
        <f t="shared" si="2"/>
        <v>0.8</v>
      </c>
      <c r="R13" s="5">
        <v>4</v>
      </c>
      <c r="S13" s="5">
        <v>1</v>
      </c>
      <c r="T13" s="17">
        <f t="shared" si="3"/>
        <v>0.8</v>
      </c>
      <c r="U13" s="8" t="s">
        <v>38</v>
      </c>
      <c r="V13" s="8"/>
    </row>
    <row r="14" spans="3:22" x14ac:dyDescent="0.25">
      <c r="C14" s="2">
        <v>8</v>
      </c>
      <c r="D14" s="10" t="s">
        <v>7</v>
      </c>
      <c r="E14" s="8">
        <v>5</v>
      </c>
      <c r="F14" s="8">
        <v>2</v>
      </c>
      <c r="G14" s="8">
        <v>1</v>
      </c>
      <c r="H14" s="8">
        <v>2</v>
      </c>
      <c r="I14" s="8"/>
      <c r="J14" s="8">
        <v>3</v>
      </c>
      <c r="K14" s="13">
        <f t="shared" si="0"/>
        <v>0.6</v>
      </c>
      <c r="L14" s="5">
        <v>12</v>
      </c>
      <c r="M14" s="5">
        <v>7</v>
      </c>
      <c r="N14" s="19">
        <f t="shared" si="1"/>
        <v>0.58333333333333337</v>
      </c>
      <c r="O14" s="5">
        <v>6</v>
      </c>
      <c r="P14" s="5">
        <v>1</v>
      </c>
      <c r="Q14" s="17">
        <f t="shared" si="2"/>
        <v>0.8571428571428571</v>
      </c>
      <c r="R14" s="5">
        <v>7</v>
      </c>
      <c r="S14" s="5"/>
      <c r="T14" s="16">
        <f t="shared" si="3"/>
        <v>1</v>
      </c>
      <c r="U14" s="8" t="s">
        <v>38</v>
      </c>
      <c r="V14" s="8"/>
    </row>
    <row r="15" spans="3:22" x14ac:dyDescent="0.25">
      <c r="C15" s="2">
        <v>9</v>
      </c>
      <c r="D15" s="10" t="s">
        <v>8</v>
      </c>
      <c r="E15" s="8">
        <v>2</v>
      </c>
      <c r="F15" s="8">
        <v>2</v>
      </c>
      <c r="G15" s="8"/>
      <c r="H15" s="8"/>
      <c r="I15" s="8"/>
      <c r="J15" s="8">
        <v>2</v>
      </c>
      <c r="K15" s="12">
        <f t="shared" si="0"/>
        <v>1</v>
      </c>
      <c r="L15" s="5">
        <v>6</v>
      </c>
      <c r="M15" s="5">
        <v>6</v>
      </c>
      <c r="N15" s="16">
        <f t="shared" si="1"/>
        <v>1</v>
      </c>
      <c r="O15" s="5">
        <v>1</v>
      </c>
      <c r="P15" s="5">
        <v>5</v>
      </c>
      <c r="Q15" s="19">
        <f t="shared" si="2"/>
        <v>0.16666666666666666</v>
      </c>
      <c r="R15" s="5">
        <v>6</v>
      </c>
      <c r="S15" s="5"/>
      <c r="T15" s="16">
        <f t="shared" si="3"/>
        <v>1</v>
      </c>
      <c r="U15" s="8" t="s">
        <v>38</v>
      </c>
      <c r="V15" s="8"/>
    </row>
    <row r="16" spans="3:22" x14ac:dyDescent="0.25">
      <c r="C16" s="2">
        <v>10</v>
      </c>
      <c r="D16" s="10" t="s">
        <v>9</v>
      </c>
      <c r="E16" s="8">
        <v>5</v>
      </c>
      <c r="F16" s="8">
        <v>3</v>
      </c>
      <c r="G16" s="8"/>
      <c r="H16" s="8">
        <v>2</v>
      </c>
      <c r="I16" s="8"/>
      <c r="J16" s="8">
        <v>3</v>
      </c>
      <c r="K16" s="13">
        <f t="shared" si="0"/>
        <v>0.6</v>
      </c>
      <c r="L16" s="5">
        <v>11</v>
      </c>
      <c r="M16" s="5">
        <v>7</v>
      </c>
      <c r="N16" s="17">
        <f t="shared" si="1"/>
        <v>0.63636363636363635</v>
      </c>
      <c r="O16" s="5">
        <v>6</v>
      </c>
      <c r="P16" s="5">
        <v>1</v>
      </c>
      <c r="Q16" s="17">
        <f t="shared" si="2"/>
        <v>0.8571428571428571</v>
      </c>
      <c r="R16" s="5">
        <v>5</v>
      </c>
      <c r="S16" s="5">
        <v>2</v>
      </c>
      <c r="T16" s="17">
        <f t="shared" si="3"/>
        <v>0.7142857142857143</v>
      </c>
      <c r="U16" s="8"/>
      <c r="V16" s="38" t="s">
        <v>39</v>
      </c>
    </row>
    <row r="17" spans="3:22" s="7" customFormat="1" x14ac:dyDescent="0.25">
      <c r="C17" s="9">
        <v>11</v>
      </c>
      <c r="D17" s="10" t="s">
        <v>10</v>
      </c>
      <c r="E17" s="8">
        <v>2</v>
      </c>
      <c r="F17" s="8"/>
      <c r="G17" s="8">
        <v>1</v>
      </c>
      <c r="H17" s="8">
        <v>1</v>
      </c>
      <c r="I17" s="8"/>
      <c r="J17" s="8">
        <v>2</v>
      </c>
      <c r="K17" s="12">
        <f t="shared" si="0"/>
        <v>1</v>
      </c>
      <c r="L17" s="5">
        <v>2</v>
      </c>
      <c r="M17" s="5">
        <v>2</v>
      </c>
      <c r="N17" s="16">
        <f t="shared" si="1"/>
        <v>1</v>
      </c>
      <c r="O17" s="5">
        <v>1</v>
      </c>
      <c r="P17" s="5">
        <v>1</v>
      </c>
      <c r="Q17" s="19">
        <f t="shared" si="2"/>
        <v>0.5</v>
      </c>
      <c r="R17" s="5">
        <v>2</v>
      </c>
      <c r="S17" s="5"/>
      <c r="T17" s="16">
        <f t="shared" si="3"/>
        <v>1</v>
      </c>
      <c r="U17" s="8"/>
      <c r="V17" s="38" t="s">
        <v>39</v>
      </c>
    </row>
    <row r="18" spans="3:22" x14ac:dyDescent="0.25">
      <c r="C18" s="2">
        <v>12</v>
      </c>
      <c r="D18" s="10" t="s">
        <v>11</v>
      </c>
      <c r="E18" s="8">
        <v>3</v>
      </c>
      <c r="F18" s="8"/>
      <c r="G18" s="8">
        <v>3</v>
      </c>
      <c r="H18" s="8"/>
      <c r="I18" s="8"/>
      <c r="J18" s="11">
        <v>3</v>
      </c>
      <c r="K18" s="12">
        <f t="shared" si="0"/>
        <v>1</v>
      </c>
      <c r="L18" s="5">
        <v>4</v>
      </c>
      <c r="M18" s="5">
        <v>4</v>
      </c>
      <c r="N18" s="16">
        <f t="shared" si="1"/>
        <v>1</v>
      </c>
      <c r="O18" s="5">
        <v>3</v>
      </c>
      <c r="P18" s="5">
        <v>1</v>
      </c>
      <c r="Q18" s="17">
        <f t="shared" si="2"/>
        <v>0.75</v>
      </c>
      <c r="R18" s="5">
        <v>2</v>
      </c>
      <c r="S18" s="5">
        <v>2</v>
      </c>
      <c r="T18" s="19">
        <f t="shared" si="3"/>
        <v>0.5</v>
      </c>
      <c r="U18" s="8" t="s">
        <v>38</v>
      </c>
      <c r="V18" s="8"/>
    </row>
    <row r="19" spans="3:22" x14ac:dyDescent="0.25">
      <c r="C19" s="2">
        <v>13</v>
      </c>
      <c r="D19" s="10" t="s">
        <v>12</v>
      </c>
      <c r="E19" s="8">
        <v>4</v>
      </c>
      <c r="F19" s="8">
        <v>1</v>
      </c>
      <c r="G19" s="8">
        <v>3</v>
      </c>
      <c r="H19" s="8"/>
      <c r="I19" s="8"/>
      <c r="J19" s="8">
        <v>4</v>
      </c>
      <c r="K19" s="12">
        <f t="shared" si="0"/>
        <v>1</v>
      </c>
      <c r="L19" s="5">
        <v>12</v>
      </c>
      <c r="M19" s="5">
        <v>7</v>
      </c>
      <c r="N19" s="19">
        <f t="shared" si="1"/>
        <v>0.58333333333333337</v>
      </c>
      <c r="O19" s="5">
        <v>4</v>
      </c>
      <c r="P19" s="5">
        <v>3</v>
      </c>
      <c r="Q19" s="19">
        <f t="shared" si="2"/>
        <v>0.5714285714285714</v>
      </c>
      <c r="R19" s="5">
        <v>4</v>
      </c>
      <c r="S19" s="5">
        <v>3</v>
      </c>
      <c r="T19" s="19">
        <f t="shared" si="3"/>
        <v>0.5714285714285714</v>
      </c>
      <c r="U19" s="8"/>
      <c r="V19" s="38" t="s">
        <v>39</v>
      </c>
    </row>
    <row r="20" spans="3:22" x14ac:dyDescent="0.25">
      <c r="C20" s="2">
        <v>14</v>
      </c>
      <c r="D20" s="21" t="s">
        <v>13</v>
      </c>
      <c r="E20" s="8">
        <v>3</v>
      </c>
      <c r="F20" s="8">
        <v>1</v>
      </c>
      <c r="G20" s="8">
        <v>1</v>
      </c>
      <c r="H20" s="8">
        <v>1</v>
      </c>
      <c r="I20" s="8"/>
      <c r="J20" s="8">
        <v>3</v>
      </c>
      <c r="K20" s="12">
        <f t="shared" si="0"/>
        <v>1</v>
      </c>
      <c r="L20" s="24">
        <v>5</v>
      </c>
      <c r="M20" s="24">
        <v>5</v>
      </c>
      <c r="N20" s="16">
        <f t="shared" si="1"/>
        <v>1</v>
      </c>
      <c r="O20" s="24">
        <v>5</v>
      </c>
      <c r="P20" s="24"/>
      <c r="Q20" s="16">
        <v>0.9</v>
      </c>
      <c r="R20" s="24">
        <v>3</v>
      </c>
      <c r="S20" s="24">
        <v>2</v>
      </c>
      <c r="T20" s="17">
        <f t="shared" si="3"/>
        <v>0.6</v>
      </c>
      <c r="U20" s="8"/>
      <c r="V20" s="38" t="s">
        <v>39</v>
      </c>
    </row>
    <row r="21" spans="3:22" x14ac:dyDescent="0.25">
      <c r="C21" s="2">
        <v>15</v>
      </c>
      <c r="D21" s="10" t="s">
        <v>14</v>
      </c>
      <c r="E21" s="8">
        <v>5</v>
      </c>
      <c r="F21" s="8"/>
      <c r="G21" s="8">
        <v>2</v>
      </c>
      <c r="H21" s="8">
        <v>3</v>
      </c>
      <c r="I21" s="8"/>
      <c r="J21" s="8">
        <v>2</v>
      </c>
      <c r="K21" s="14">
        <f t="shared" si="0"/>
        <v>0.4</v>
      </c>
      <c r="L21" s="5">
        <v>14</v>
      </c>
      <c r="M21" s="5">
        <v>6</v>
      </c>
      <c r="N21" s="19">
        <f t="shared" si="1"/>
        <v>0.42857142857142855</v>
      </c>
      <c r="O21" s="5">
        <v>6</v>
      </c>
      <c r="P21" s="5"/>
      <c r="Q21" s="16">
        <v>0.9</v>
      </c>
      <c r="R21" s="5">
        <v>6</v>
      </c>
      <c r="S21" s="5"/>
      <c r="T21" s="16">
        <f t="shared" si="3"/>
        <v>1</v>
      </c>
      <c r="U21" s="8" t="s">
        <v>38</v>
      </c>
      <c r="V21" s="8"/>
    </row>
    <row r="22" spans="3:22" ht="15.75" thickBot="1" x14ac:dyDescent="0.3">
      <c r="C22" s="3">
        <v>16</v>
      </c>
      <c r="D22" s="22" t="s">
        <v>15</v>
      </c>
      <c r="E22" s="23">
        <v>2</v>
      </c>
      <c r="F22" s="23">
        <v>1</v>
      </c>
      <c r="G22" s="23"/>
      <c r="H22" s="23">
        <v>1</v>
      </c>
      <c r="I22" s="23"/>
      <c r="J22" s="23">
        <v>2</v>
      </c>
      <c r="K22" s="12">
        <f t="shared" si="0"/>
        <v>1</v>
      </c>
      <c r="L22" s="25">
        <v>4</v>
      </c>
      <c r="M22" s="25">
        <v>4</v>
      </c>
      <c r="N22" s="16">
        <f t="shared" si="1"/>
        <v>1</v>
      </c>
      <c r="O22" s="25">
        <v>4</v>
      </c>
      <c r="P22" s="25"/>
      <c r="Q22" s="16">
        <v>0.9</v>
      </c>
      <c r="R22" s="25">
        <v>4</v>
      </c>
      <c r="S22" s="25"/>
      <c r="T22" s="16">
        <f t="shared" si="3"/>
        <v>1</v>
      </c>
      <c r="U22" s="26" t="s">
        <v>38</v>
      </c>
      <c r="V22" s="23"/>
    </row>
    <row r="23" spans="3:22" s="34" customFormat="1" ht="25.5" customHeight="1" x14ac:dyDescent="0.25">
      <c r="C23" s="28"/>
      <c r="D23" s="29" t="s">
        <v>41</v>
      </c>
      <c r="E23" s="35">
        <f>SUM(E7:E22)</f>
        <v>61</v>
      </c>
      <c r="F23" s="29">
        <f t="shared" ref="F23:S23" si="4">SUM(F7:F22)</f>
        <v>13</v>
      </c>
      <c r="G23" s="29">
        <f t="shared" si="4"/>
        <v>24</v>
      </c>
      <c r="H23" s="29">
        <f t="shared" si="4"/>
        <v>20</v>
      </c>
      <c r="I23" s="29">
        <f t="shared" si="4"/>
        <v>4</v>
      </c>
      <c r="J23" s="36">
        <f t="shared" si="4"/>
        <v>52</v>
      </c>
      <c r="K23" s="31">
        <f t="shared" si="0"/>
        <v>0.85245901639344257</v>
      </c>
      <c r="L23" s="35">
        <f t="shared" si="4"/>
        <v>126</v>
      </c>
      <c r="M23" s="36">
        <f t="shared" si="4"/>
        <v>93</v>
      </c>
      <c r="N23" s="37">
        <f>(M23/L23)</f>
        <v>0.73809523809523814</v>
      </c>
      <c r="O23" s="35">
        <f t="shared" si="4"/>
        <v>71</v>
      </c>
      <c r="P23" s="33">
        <f t="shared" si="4"/>
        <v>22</v>
      </c>
      <c r="Q23" s="32">
        <f t="shared" si="2"/>
        <v>0.76344086021505375</v>
      </c>
      <c r="R23" s="35">
        <f t="shared" si="4"/>
        <v>77</v>
      </c>
      <c r="S23" s="33">
        <f t="shared" si="4"/>
        <v>16</v>
      </c>
      <c r="T23" s="32">
        <f t="shared" si="3"/>
        <v>0.82795698924731187</v>
      </c>
      <c r="U23" s="30">
        <v>9</v>
      </c>
      <c r="V23" s="33">
        <v>7</v>
      </c>
    </row>
    <row r="24" spans="3:22" s="27" customFormat="1" ht="24.75" customHeight="1" x14ac:dyDescent="0.25">
      <c r="C24" s="40"/>
      <c r="D24" s="160"/>
      <c r="E24" s="160"/>
      <c r="F24" s="160"/>
      <c r="G24" s="160"/>
      <c r="H24" s="160"/>
      <c r="I24" s="160"/>
      <c r="J24" s="160"/>
      <c r="K24" s="160"/>
      <c r="L24" s="160"/>
      <c r="M24" s="160"/>
      <c r="N24" s="160"/>
      <c r="O24" s="160"/>
      <c r="P24" s="160"/>
      <c r="Q24" s="160"/>
      <c r="R24" s="160"/>
      <c r="S24" s="160"/>
      <c r="T24" s="160"/>
      <c r="U24" s="160"/>
      <c r="V24" s="40"/>
    </row>
    <row r="25" spans="3:22" x14ac:dyDescent="0.25">
      <c r="N25" s="1"/>
    </row>
    <row r="26" spans="3:22" x14ac:dyDescent="0.25">
      <c r="N26" s="1"/>
    </row>
    <row r="27" spans="3:22" x14ac:dyDescent="0.25">
      <c r="N27" s="1"/>
    </row>
    <row r="28" spans="3:22" x14ac:dyDescent="0.25">
      <c r="D28" s="40"/>
      <c r="N28" s="1"/>
    </row>
    <row r="34" spans="11:11" x14ac:dyDescent="0.25">
      <c r="K34" s="18"/>
    </row>
  </sheetData>
  <autoFilter ref="T1:T34"/>
  <mergeCells count="19">
    <mergeCell ref="D24:U24"/>
    <mergeCell ref="D2:V2"/>
    <mergeCell ref="F4:I5"/>
    <mergeCell ref="U3:V5"/>
    <mergeCell ref="J4:J6"/>
    <mergeCell ref="E4:E6"/>
    <mergeCell ref="D4:D6"/>
    <mergeCell ref="C2:C6"/>
    <mergeCell ref="L3:T3"/>
    <mergeCell ref="Q4:Q6"/>
    <mergeCell ref="T4:T6"/>
    <mergeCell ref="K4:K6"/>
    <mergeCell ref="L4:L6"/>
    <mergeCell ref="M4:M6"/>
    <mergeCell ref="N4:N6"/>
    <mergeCell ref="D3:K3"/>
    <mergeCell ref="O4:P4"/>
    <mergeCell ref="O5:P5"/>
    <mergeCell ref="R4:S5"/>
  </mergeCell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Footer>&amp;LElaboro German A.&amp;R28/06/2019</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28"/>
  <sheetViews>
    <sheetView tabSelected="1" topLeftCell="C23" zoomScale="70" zoomScaleNormal="70" zoomScaleSheetLayoutView="90" zoomScalePageLayoutView="30" workbookViewId="0">
      <selection activeCell="C28" sqref="C28"/>
    </sheetView>
  </sheetViews>
  <sheetFormatPr baseColWidth="10" defaultColWidth="10.140625" defaultRowHeight="14.25" x14ac:dyDescent="0.25"/>
  <cols>
    <col min="1" max="1" width="2" style="41" customWidth="1"/>
    <col min="2" max="2" width="39.5703125" style="41" customWidth="1"/>
    <col min="3" max="3" width="34.5703125" style="41" customWidth="1"/>
    <col min="4" max="4" width="14.42578125" style="41" bestFit="1" customWidth="1"/>
    <col min="5" max="5" width="23.140625" style="41" customWidth="1"/>
    <col min="6" max="6" width="53" style="41" customWidth="1"/>
    <col min="7" max="7" width="33.140625" style="41" customWidth="1"/>
    <col min="8" max="8" width="32.5703125" style="41" customWidth="1"/>
    <col min="9" max="9" width="71.85546875" style="41" customWidth="1"/>
    <col min="10" max="10" width="2.140625" style="41" customWidth="1"/>
    <col min="11" max="16384" width="10.140625" style="41"/>
  </cols>
  <sheetData>
    <row r="1" spans="1:13" hidden="1" x14ac:dyDescent="0.25">
      <c r="B1" s="41" t="s">
        <v>61</v>
      </c>
      <c r="E1" s="41" t="s">
        <v>61</v>
      </c>
      <c r="G1" s="41" t="s">
        <v>76</v>
      </c>
    </row>
    <row r="2" spans="1:13" hidden="1" x14ac:dyDescent="0.25">
      <c r="B2" s="41" t="s">
        <v>36</v>
      </c>
      <c r="E2" s="41" t="s">
        <v>36</v>
      </c>
      <c r="G2" s="41" t="s">
        <v>77</v>
      </c>
    </row>
    <row r="3" spans="1:13" hidden="1" x14ac:dyDescent="0.25">
      <c r="B3" s="41" t="s">
        <v>64</v>
      </c>
      <c r="E3" s="41" t="s">
        <v>67</v>
      </c>
      <c r="G3" s="41" t="s">
        <v>78</v>
      </c>
    </row>
    <row r="4" spans="1:13" hidden="1" x14ac:dyDescent="0.25">
      <c r="E4" s="41" t="s">
        <v>66</v>
      </c>
    </row>
    <row r="5" spans="1:13" hidden="1" x14ac:dyDescent="0.25">
      <c r="E5" s="41" t="s">
        <v>70</v>
      </c>
    </row>
    <row r="6" spans="1:13" s="70" customFormat="1" ht="12.75" x14ac:dyDescent="0.2">
      <c r="B6" s="71"/>
      <c r="H6" s="72"/>
      <c r="I6" s="72"/>
    </row>
    <row r="7" spans="1:13" s="73" customFormat="1" ht="62.25" customHeight="1" x14ac:dyDescent="0.2">
      <c r="A7" s="70"/>
      <c r="B7" s="203"/>
      <c r="C7" s="204" t="s">
        <v>103</v>
      </c>
      <c r="D7" s="204"/>
      <c r="E7" s="204"/>
      <c r="F7" s="204"/>
      <c r="G7" s="204"/>
      <c r="H7" s="204"/>
      <c r="I7" s="204"/>
      <c r="J7" s="70"/>
      <c r="K7" s="70"/>
      <c r="L7" s="70"/>
      <c r="M7" s="70"/>
    </row>
    <row r="8" spans="1:13" s="73" customFormat="1" ht="24" customHeight="1" x14ac:dyDescent="0.2">
      <c r="A8" s="70"/>
      <c r="B8" s="203"/>
      <c r="C8" s="205" t="s">
        <v>102</v>
      </c>
      <c r="D8" s="205"/>
      <c r="E8" s="205"/>
      <c r="F8" s="205"/>
      <c r="G8" s="205" t="s">
        <v>100</v>
      </c>
      <c r="H8" s="205"/>
      <c r="I8" s="205"/>
      <c r="J8" s="70"/>
      <c r="K8" s="70"/>
      <c r="L8" s="70"/>
      <c r="M8" s="70"/>
    </row>
    <row r="9" spans="1:13" s="73" customFormat="1" ht="24" customHeight="1" x14ac:dyDescent="0.2">
      <c r="A9" s="70"/>
      <c r="B9" s="203"/>
      <c r="C9" s="206" t="s">
        <v>101</v>
      </c>
      <c r="D9" s="206"/>
      <c r="E9" s="206"/>
      <c r="F9" s="206"/>
      <c r="G9" s="206"/>
      <c r="H9" s="206"/>
      <c r="I9" s="206"/>
      <c r="J9" s="70"/>
      <c r="K9" s="70"/>
      <c r="L9" s="70"/>
      <c r="M9" s="70"/>
    </row>
    <row r="10" spans="1:13" s="73" customFormat="1" ht="18.75" customHeight="1" x14ac:dyDescent="0.25">
      <c r="A10" s="70"/>
      <c r="B10" s="182"/>
      <c r="C10" s="182"/>
      <c r="D10" s="182"/>
      <c r="E10" s="182"/>
      <c r="F10" s="182"/>
      <c r="G10" s="182"/>
      <c r="H10" s="182"/>
      <c r="I10" s="182"/>
      <c r="J10" s="70"/>
      <c r="K10" s="70"/>
      <c r="L10" s="70"/>
      <c r="M10" s="70"/>
    </row>
    <row r="11" spans="1:13" ht="20.25" x14ac:dyDescent="0.25">
      <c r="B11" s="189" t="s">
        <v>83</v>
      </c>
      <c r="C11" s="190"/>
      <c r="D11" s="190"/>
      <c r="E11" s="190"/>
      <c r="F11" s="190"/>
      <c r="G11" s="190"/>
      <c r="H11" s="190"/>
      <c r="I11" s="191"/>
    </row>
    <row r="12" spans="1:13" ht="22.5" customHeight="1" x14ac:dyDescent="0.25">
      <c r="B12" s="99" t="s">
        <v>84</v>
      </c>
      <c r="C12" s="192" t="s">
        <v>109</v>
      </c>
      <c r="D12" s="193"/>
      <c r="E12" s="193"/>
      <c r="F12" s="193"/>
      <c r="G12" s="193"/>
      <c r="H12" s="193"/>
      <c r="I12" s="194"/>
    </row>
    <row r="13" spans="1:13" ht="49.5" customHeight="1" x14ac:dyDescent="0.25">
      <c r="B13" s="99" t="s">
        <v>81</v>
      </c>
      <c r="C13" s="195" t="s">
        <v>108</v>
      </c>
      <c r="D13" s="196"/>
      <c r="E13" s="196"/>
      <c r="F13" s="196"/>
      <c r="G13" s="196"/>
      <c r="H13" s="196"/>
      <c r="I13" s="197"/>
    </row>
    <row r="14" spans="1:13" ht="39.75" customHeight="1" x14ac:dyDescent="0.25">
      <c r="B14" s="198" t="s">
        <v>139</v>
      </c>
      <c r="C14" s="199"/>
      <c r="D14" s="199"/>
      <c r="E14" s="199"/>
      <c r="F14" s="200"/>
      <c r="G14" s="201" t="s">
        <v>85</v>
      </c>
      <c r="H14" s="202"/>
      <c r="I14" s="179" t="s">
        <v>63</v>
      </c>
    </row>
    <row r="15" spans="1:13" s="42" customFormat="1" ht="92.25" customHeight="1" x14ac:dyDescent="0.2">
      <c r="B15" s="66" t="s">
        <v>98</v>
      </c>
      <c r="C15" s="66" t="s">
        <v>82</v>
      </c>
      <c r="D15" s="77" t="s">
        <v>122</v>
      </c>
      <c r="E15" s="66" t="s">
        <v>123</v>
      </c>
      <c r="F15" s="68" t="s">
        <v>99</v>
      </c>
      <c r="G15" s="103" t="s">
        <v>124</v>
      </c>
      <c r="H15" s="104" t="s">
        <v>125</v>
      </c>
      <c r="I15" s="179"/>
    </row>
    <row r="17" spans="2:11" ht="250.9" customHeight="1" x14ac:dyDescent="0.25">
      <c r="B17" s="126" t="s">
        <v>110</v>
      </c>
      <c r="C17" s="126" t="s">
        <v>111</v>
      </c>
      <c r="D17" s="136" t="s">
        <v>77</v>
      </c>
      <c r="E17" s="126" t="s">
        <v>126</v>
      </c>
      <c r="F17" s="126" t="s">
        <v>113</v>
      </c>
      <c r="G17" s="105" t="s">
        <v>61</v>
      </c>
      <c r="H17" s="105" t="s">
        <v>61</v>
      </c>
      <c r="I17" s="126" t="s">
        <v>127</v>
      </c>
    </row>
    <row r="18" spans="2:11" ht="231.6" customHeight="1" x14ac:dyDescent="0.25">
      <c r="B18" s="126" t="s">
        <v>110</v>
      </c>
      <c r="C18" s="126" t="s">
        <v>111</v>
      </c>
      <c r="D18" s="136" t="s">
        <v>77</v>
      </c>
      <c r="E18" s="126" t="s">
        <v>112</v>
      </c>
      <c r="F18" s="126" t="s">
        <v>114</v>
      </c>
      <c r="G18" s="105" t="s">
        <v>61</v>
      </c>
      <c r="H18" s="105" t="s">
        <v>61</v>
      </c>
      <c r="I18" s="126" t="s">
        <v>116</v>
      </c>
    </row>
    <row r="19" spans="2:11" ht="114.75" hidden="1" customHeight="1" x14ac:dyDescent="0.25">
      <c r="B19" s="106"/>
      <c r="C19" s="107"/>
      <c r="D19" s="108"/>
      <c r="E19" s="108"/>
      <c r="F19" s="109"/>
      <c r="G19" s="110"/>
      <c r="H19" s="111"/>
      <c r="I19" s="112"/>
    </row>
    <row r="20" spans="2:11" ht="114.75" hidden="1" customHeight="1" x14ac:dyDescent="0.25">
      <c r="B20" s="106"/>
      <c r="C20" s="107"/>
      <c r="D20" s="108"/>
      <c r="E20" s="108"/>
      <c r="F20" s="109"/>
      <c r="G20" s="110"/>
      <c r="H20" s="111"/>
      <c r="I20" s="113"/>
    </row>
    <row r="21" spans="2:11" ht="114.75" hidden="1" customHeight="1" x14ac:dyDescent="0.25">
      <c r="B21" s="106"/>
      <c r="C21" s="107"/>
      <c r="D21" s="108"/>
      <c r="E21" s="108"/>
      <c r="F21" s="109"/>
      <c r="G21" s="114"/>
      <c r="H21" s="115"/>
      <c r="I21" s="116"/>
    </row>
    <row r="22" spans="2:11" ht="102.75" hidden="1" customHeight="1" x14ac:dyDescent="0.25">
      <c r="B22" s="117"/>
      <c r="C22" s="118"/>
      <c r="D22" s="119"/>
      <c r="E22" s="119"/>
      <c r="F22" s="120"/>
      <c r="G22" s="121"/>
      <c r="H22" s="122"/>
      <c r="I22" s="123"/>
      <c r="J22" s="54"/>
    </row>
    <row r="23" spans="2:11" ht="112.9" customHeight="1" x14ac:dyDescent="0.25">
      <c r="B23" s="100" t="s">
        <v>71</v>
      </c>
      <c r="C23" s="183" t="s">
        <v>140</v>
      </c>
      <c r="D23" s="184"/>
      <c r="E23" s="184"/>
      <c r="F23" s="184"/>
      <c r="G23" s="184"/>
      <c r="H23" s="184"/>
      <c r="I23" s="185"/>
    </row>
    <row r="24" spans="2:11" ht="12" customHeight="1" x14ac:dyDescent="0.25"/>
    <row r="25" spans="2:11" ht="36.75" customHeight="1" x14ac:dyDescent="0.25">
      <c r="B25" s="101" t="s">
        <v>94</v>
      </c>
      <c r="C25" s="186" t="s">
        <v>119</v>
      </c>
      <c r="D25" s="187"/>
      <c r="E25" s="187"/>
      <c r="F25" s="187"/>
      <c r="G25" s="188"/>
      <c r="H25" s="102" t="s">
        <v>95</v>
      </c>
      <c r="I25" s="98" t="s">
        <v>117</v>
      </c>
    </row>
    <row r="26" spans="2:11" ht="36.75" customHeight="1" x14ac:dyDescent="0.25">
      <c r="B26" s="100" t="s">
        <v>69</v>
      </c>
      <c r="C26" s="180" t="s">
        <v>90</v>
      </c>
      <c r="D26" s="180"/>
      <c r="E26" s="181" t="s">
        <v>118</v>
      </c>
      <c r="F26" s="181"/>
      <c r="G26" s="102" t="s">
        <v>89</v>
      </c>
      <c r="H26" s="181" t="s">
        <v>120</v>
      </c>
      <c r="I26" s="181"/>
      <c r="J26" s="181"/>
      <c r="K26" s="124"/>
    </row>
    <row r="27" spans="2:11" ht="12.75" customHeight="1" x14ac:dyDescent="0.25">
      <c r="B27" s="43"/>
      <c r="C27" s="43"/>
      <c r="H27" s="49"/>
      <c r="I27" s="49"/>
    </row>
    <row r="28" spans="2:11" ht="15" customHeight="1" x14ac:dyDescent="0.25">
      <c r="B28" s="43"/>
      <c r="C28" s="43" t="s">
        <v>155</v>
      </c>
      <c r="D28" s="43"/>
      <c r="E28" s="50"/>
      <c r="F28" s="50"/>
      <c r="G28" s="50"/>
      <c r="H28" s="49"/>
      <c r="I28" s="49"/>
    </row>
  </sheetData>
  <mergeCells count="17">
    <mergeCell ref="B7:B9"/>
    <mergeCell ref="C7:I7"/>
    <mergeCell ref="C8:F8"/>
    <mergeCell ref="G8:I8"/>
    <mergeCell ref="C9:I9"/>
    <mergeCell ref="I14:I15"/>
    <mergeCell ref="C26:D26"/>
    <mergeCell ref="E26:F26"/>
    <mergeCell ref="H26:J26"/>
    <mergeCell ref="B10:I10"/>
    <mergeCell ref="C23:I23"/>
    <mergeCell ref="C25:G25"/>
    <mergeCell ref="B11:I11"/>
    <mergeCell ref="C12:I12"/>
    <mergeCell ref="C13:I13"/>
    <mergeCell ref="B14:F14"/>
    <mergeCell ref="G14:H14"/>
  </mergeCells>
  <dataValidations count="6">
    <dataValidation type="list" allowBlank="1" showInputMessage="1" showErrorMessage="1" sqref="G17:H18 H19:H20 H22">
      <formula1>$E$1:$E$4</formula1>
    </dataValidation>
    <dataValidation type="list" allowBlank="1" showInputMessage="1" showErrorMessage="1" sqref="H21">
      <formula1>$E$1:$E$5</formula1>
    </dataValidation>
    <dataValidation type="list" allowBlank="1" showInputMessage="1" showErrorMessage="1" sqref="G19:G22">
      <formula1>$B$1:$B$3</formula1>
    </dataValidation>
    <dataValidation type="list" allowBlank="1" showInputMessage="1" showErrorMessage="1" sqref="D17:D22">
      <formula1>$G$1:$G$3</formula1>
    </dataValidation>
    <dataValidation allowBlank="1" showInputMessage="1" showErrorMessage="1" prompt="Causa: todos aquellos factores internos y externos que solos o en combinación de otros, pueden producir la materialización del riesgo._x000a_Vulnerabilidad: representa la debilidad de un activo o un control que puede ser explotada por una o mas amenazas." sqref="E17:E18"/>
    <dataValidation allowBlank="1" showInputMessage="1" showErrorMessage="1" prompt="Para cada causa debe existir un control" sqref="F17:F18"/>
  </dataValidations>
  <printOptions horizontalCentered="1"/>
  <pageMargins left="0.51181102362204722" right="0.51181102362204722" top="0.55118110236220474" bottom="0.55118110236220474" header="0.31496062992125984" footer="0.31496062992125984"/>
  <pageSetup scale="41" fitToHeight="0" orientation="landscape" r:id="rId1"/>
  <headerFooter>
    <oddFooter>&amp;LCalle 26 No. 57-41 Torre 8, Pisos 7 y 8 CEMSA - C.P. 111321 
Pbx: 3779555 – Información: Línea 195
www.umv.gov.co&amp;CCEM-FM-014 Hoja1
Página &amp;P de &amp;N</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2"/>
  <sheetViews>
    <sheetView topLeftCell="H13" zoomScale="50" zoomScaleNormal="50" zoomScaleSheetLayoutView="99" zoomScalePageLayoutView="40" workbookViewId="0">
      <selection activeCell="V16" sqref="V16"/>
    </sheetView>
  </sheetViews>
  <sheetFormatPr baseColWidth="10" defaultColWidth="3.42578125" defaultRowHeight="14.25" zeroHeight="1" x14ac:dyDescent="0.25"/>
  <cols>
    <col min="1" max="1" width="4.42578125" style="41" customWidth="1"/>
    <col min="2" max="2" width="18.85546875" style="41" customWidth="1"/>
    <col min="3" max="3" width="15.28515625" style="41" customWidth="1"/>
    <col min="4" max="4" width="37.7109375" style="41" customWidth="1"/>
    <col min="5" max="5" width="66.85546875" style="41" customWidth="1"/>
    <col min="6" max="6" width="21" style="41" customWidth="1"/>
    <col min="7" max="7" width="21" style="41" hidden="1" customWidth="1"/>
    <col min="8" max="8" width="21" style="41" customWidth="1"/>
    <col min="9" max="9" width="21" style="41" hidden="1" customWidth="1"/>
    <col min="10" max="10" width="21" style="41" customWidth="1"/>
    <col min="11" max="11" width="21" style="41" hidden="1" customWidth="1"/>
    <col min="12" max="12" width="21" style="41" customWidth="1"/>
    <col min="13" max="13" width="21" style="41" hidden="1" customWidth="1"/>
    <col min="14" max="14" width="21" style="41" customWidth="1"/>
    <col min="15" max="15" width="21" style="41" hidden="1" customWidth="1"/>
    <col min="16" max="16" width="25.140625" style="41" customWidth="1"/>
    <col min="17" max="17" width="21" style="41" hidden="1" customWidth="1"/>
    <col min="18" max="18" width="21" style="41" customWidth="1"/>
    <col min="19" max="19" width="19" style="41" hidden="1" customWidth="1"/>
    <col min="20" max="20" width="20.42578125" style="41" customWidth="1"/>
    <col min="21" max="21" width="20.7109375" style="41" customWidth="1"/>
    <col min="22" max="22" width="21.7109375" style="41" customWidth="1"/>
    <col min="23" max="23" width="51.28515625" style="41" customWidth="1"/>
    <col min="24" max="16378" width="3.42578125" style="41" customWidth="1"/>
    <col min="16379" max="16384" width="3.42578125" style="41"/>
  </cols>
  <sheetData>
    <row r="1" spans="1:23" hidden="1" x14ac:dyDescent="0.25">
      <c r="B1" s="58" t="s">
        <v>45</v>
      </c>
      <c r="C1" s="58" t="s">
        <v>47</v>
      </c>
      <c r="D1" s="58" t="s">
        <v>49</v>
      </c>
      <c r="E1" s="58" t="s">
        <v>51</v>
      </c>
      <c r="F1" s="58" t="s">
        <v>56</v>
      </c>
      <c r="G1" s="58" t="s">
        <v>58</v>
      </c>
      <c r="H1" s="58"/>
      <c r="I1" s="58"/>
      <c r="J1" s="41" t="s">
        <v>61</v>
      </c>
      <c r="L1" s="41" t="s">
        <v>61</v>
      </c>
      <c r="N1" s="41" t="s">
        <v>54</v>
      </c>
      <c r="P1" s="41" t="s">
        <v>73</v>
      </c>
    </row>
    <row r="2" spans="1:23" hidden="1" x14ac:dyDescent="0.25">
      <c r="B2" s="58" t="s">
        <v>46</v>
      </c>
      <c r="C2" s="58" t="s">
        <v>48</v>
      </c>
      <c r="D2" s="58" t="s">
        <v>50</v>
      </c>
      <c r="E2" s="58" t="s">
        <v>52</v>
      </c>
      <c r="F2" s="58" t="s">
        <v>57</v>
      </c>
      <c r="G2" s="58" t="s">
        <v>59</v>
      </c>
      <c r="H2" s="58"/>
      <c r="I2" s="58"/>
      <c r="J2" s="41" t="s">
        <v>36</v>
      </c>
      <c r="L2" s="41" t="s">
        <v>36</v>
      </c>
      <c r="N2" s="41" t="s">
        <v>55</v>
      </c>
      <c r="P2" s="41" t="s">
        <v>74</v>
      </c>
    </row>
    <row r="3" spans="1:23" hidden="1" x14ac:dyDescent="0.25">
      <c r="B3" s="58"/>
      <c r="C3" s="58"/>
      <c r="D3" s="58"/>
      <c r="E3" s="58" t="s">
        <v>53</v>
      </c>
      <c r="F3" s="58"/>
      <c r="G3" s="58" t="s">
        <v>60</v>
      </c>
      <c r="H3" s="58"/>
      <c r="I3" s="58"/>
      <c r="J3" s="41" t="s">
        <v>64</v>
      </c>
      <c r="L3" s="41" t="s">
        <v>67</v>
      </c>
      <c r="P3" s="41" t="s">
        <v>75</v>
      </c>
    </row>
    <row r="4" spans="1:23" hidden="1" x14ac:dyDescent="0.25">
      <c r="B4" s="58"/>
      <c r="C4" s="58"/>
      <c r="D4" s="58"/>
      <c r="E4" s="58"/>
      <c r="F4" s="58"/>
      <c r="G4" s="58"/>
      <c r="H4" s="58"/>
      <c r="I4" s="58"/>
      <c r="L4" s="41" t="s">
        <v>66</v>
      </c>
    </row>
    <row r="5" spans="1:23" s="70" customFormat="1" ht="12.75" x14ac:dyDescent="0.2">
      <c r="B5" s="71"/>
      <c r="H5" s="72"/>
      <c r="I5" s="72"/>
    </row>
    <row r="6" spans="1:23" s="73" customFormat="1" ht="62.25" customHeight="1" x14ac:dyDescent="0.2">
      <c r="A6" s="70"/>
      <c r="B6" s="203"/>
      <c r="C6" s="203"/>
      <c r="D6" s="204" t="s">
        <v>103</v>
      </c>
      <c r="E6" s="204"/>
      <c r="F6" s="204"/>
      <c r="G6" s="204"/>
      <c r="H6" s="204"/>
      <c r="I6" s="204"/>
      <c r="J6" s="204"/>
      <c r="K6" s="204"/>
      <c r="L6" s="204"/>
      <c r="M6" s="204"/>
      <c r="N6" s="204"/>
      <c r="O6" s="204"/>
      <c r="P6" s="204"/>
      <c r="Q6" s="204"/>
      <c r="R6" s="204"/>
      <c r="S6" s="204"/>
      <c r="T6" s="204"/>
      <c r="U6" s="204"/>
      <c r="V6" s="204"/>
      <c r="W6" s="204"/>
    </row>
    <row r="7" spans="1:23" s="73" customFormat="1" ht="24" customHeight="1" x14ac:dyDescent="0.2">
      <c r="A7" s="70"/>
      <c r="B7" s="203"/>
      <c r="C7" s="203"/>
      <c r="D7" s="205" t="s">
        <v>102</v>
      </c>
      <c r="E7" s="205"/>
      <c r="F7" s="205"/>
      <c r="G7" s="205"/>
      <c r="H7" s="205"/>
      <c r="I7" s="205"/>
      <c r="J7" s="205"/>
      <c r="K7" s="205"/>
      <c r="L7" s="205"/>
      <c r="M7" s="74"/>
      <c r="N7" s="205" t="s">
        <v>100</v>
      </c>
      <c r="O7" s="205"/>
      <c r="P7" s="205"/>
      <c r="Q7" s="205"/>
      <c r="R7" s="205"/>
      <c r="S7" s="205"/>
      <c r="T7" s="205"/>
      <c r="U7" s="205"/>
      <c r="V7" s="205"/>
      <c r="W7" s="205"/>
    </row>
    <row r="8" spans="1:23" s="73" customFormat="1" ht="24" customHeight="1" x14ac:dyDescent="0.2">
      <c r="A8" s="70"/>
      <c r="B8" s="203"/>
      <c r="C8" s="203"/>
      <c r="D8" s="206" t="s">
        <v>101</v>
      </c>
      <c r="E8" s="206"/>
      <c r="F8" s="206"/>
      <c r="G8" s="206"/>
      <c r="H8" s="206"/>
      <c r="I8" s="206"/>
      <c r="J8" s="206"/>
      <c r="K8" s="206"/>
      <c r="L8" s="206"/>
      <c r="M8" s="206"/>
      <c r="N8" s="206"/>
      <c r="O8" s="206"/>
      <c r="P8" s="206"/>
      <c r="Q8" s="206"/>
      <c r="R8" s="206"/>
      <c r="S8" s="206"/>
      <c r="T8" s="206"/>
      <c r="U8" s="206"/>
      <c r="V8" s="206"/>
      <c r="W8" s="206"/>
    </row>
    <row r="9" spans="1:23" s="73" customFormat="1" ht="18.75" customHeight="1" x14ac:dyDescent="0.25">
      <c r="A9" s="70"/>
      <c r="B9" s="216"/>
      <c r="C9" s="216"/>
      <c r="D9" s="216"/>
      <c r="E9" s="216"/>
      <c r="F9" s="216"/>
      <c r="G9" s="216"/>
      <c r="H9" s="216"/>
      <c r="I9" s="216"/>
      <c r="J9" s="70"/>
      <c r="K9" s="70"/>
      <c r="L9" s="70"/>
      <c r="M9" s="70"/>
    </row>
    <row r="10" spans="1:23" ht="20.25" x14ac:dyDescent="0.25">
      <c r="B10" s="215" t="s">
        <v>79</v>
      </c>
      <c r="C10" s="215"/>
      <c r="D10" s="215"/>
      <c r="E10" s="215"/>
      <c r="F10" s="215"/>
      <c r="G10" s="215"/>
      <c r="H10" s="215"/>
      <c r="I10" s="215"/>
      <c r="J10" s="215"/>
      <c r="K10" s="215"/>
      <c r="L10" s="215"/>
      <c r="M10" s="215"/>
      <c r="N10" s="215"/>
      <c r="O10" s="215"/>
      <c r="P10" s="215"/>
      <c r="Q10" s="215"/>
      <c r="R10" s="215"/>
      <c r="S10" s="215"/>
      <c r="T10" s="215"/>
      <c r="U10" s="215"/>
      <c r="V10" s="215"/>
      <c r="W10" s="215"/>
    </row>
    <row r="11" spans="1:23" s="75" customFormat="1" ht="34.5" customHeight="1" x14ac:dyDescent="0.25">
      <c r="A11" s="41"/>
      <c r="B11" s="202" t="s">
        <v>84</v>
      </c>
      <c r="C11" s="202"/>
      <c r="D11" s="202"/>
      <c r="E11" s="214" t="s">
        <v>109</v>
      </c>
      <c r="F11" s="214"/>
      <c r="G11" s="214"/>
      <c r="H11" s="214"/>
      <c r="I11" s="214"/>
      <c r="J11" s="214"/>
      <c r="K11" s="214"/>
      <c r="L11" s="214"/>
      <c r="M11" s="214"/>
      <c r="N11" s="214"/>
      <c r="O11" s="214"/>
      <c r="P11" s="214"/>
      <c r="Q11" s="214"/>
      <c r="R11" s="214"/>
      <c r="S11" s="214"/>
      <c r="T11" s="214"/>
      <c r="U11" s="214"/>
      <c r="V11" s="214"/>
      <c r="W11" s="214"/>
    </row>
    <row r="12" spans="1:23" s="75" customFormat="1" ht="49.5" customHeight="1" x14ac:dyDescent="0.25">
      <c r="A12" s="41"/>
      <c r="B12" s="202" t="s">
        <v>81</v>
      </c>
      <c r="C12" s="202"/>
      <c r="D12" s="202"/>
      <c r="E12" s="213" t="s">
        <v>107</v>
      </c>
      <c r="F12" s="213"/>
      <c r="G12" s="213"/>
      <c r="H12" s="213"/>
      <c r="I12" s="213"/>
      <c r="J12" s="213"/>
      <c r="K12" s="213"/>
      <c r="L12" s="213"/>
      <c r="M12" s="213"/>
      <c r="N12" s="213"/>
      <c r="O12" s="213"/>
      <c r="P12" s="213"/>
      <c r="Q12" s="213"/>
      <c r="R12" s="213"/>
      <c r="S12" s="213"/>
      <c r="T12" s="213"/>
      <c r="U12" s="213"/>
      <c r="V12" s="213"/>
      <c r="W12" s="213"/>
    </row>
    <row r="13" spans="1:23" ht="48.75" customHeight="1" x14ac:dyDescent="0.25">
      <c r="B13" s="202" t="str">
        <f>+'1. RIESGOS SIGNIFICATIVOS'!B14:F14</f>
        <v>DEL MAPA DE RIESGOS - VERSIÓN___VF______</v>
      </c>
      <c r="C13" s="202"/>
      <c r="D13" s="202"/>
      <c r="E13" s="202"/>
      <c r="F13" s="202" t="s">
        <v>68</v>
      </c>
      <c r="G13" s="202"/>
      <c r="H13" s="202"/>
      <c r="I13" s="202"/>
      <c r="J13" s="202"/>
      <c r="K13" s="202"/>
      <c r="L13" s="202"/>
      <c r="M13" s="202"/>
      <c r="N13" s="202"/>
      <c r="O13" s="202"/>
      <c r="P13" s="202"/>
      <c r="Q13" s="202"/>
      <c r="R13" s="202"/>
      <c r="S13" s="202"/>
      <c r="T13" s="202"/>
      <c r="U13" s="202"/>
      <c r="V13" s="208" t="s">
        <v>92</v>
      </c>
      <c r="W13" s="208"/>
    </row>
    <row r="14" spans="1:23" s="69" customFormat="1" ht="173.25" x14ac:dyDescent="0.25">
      <c r="B14" s="66" t="s">
        <v>98</v>
      </c>
      <c r="C14" s="67" t="s">
        <v>43</v>
      </c>
      <c r="D14" s="66" t="s">
        <v>123</v>
      </c>
      <c r="E14" s="66" t="s">
        <v>99</v>
      </c>
      <c r="F14" s="77" t="s">
        <v>128</v>
      </c>
      <c r="G14" s="77" t="s">
        <v>44</v>
      </c>
      <c r="H14" s="77" t="s">
        <v>129</v>
      </c>
      <c r="I14" s="77" t="s">
        <v>44</v>
      </c>
      <c r="J14" s="77" t="s">
        <v>130</v>
      </c>
      <c r="K14" s="77" t="s">
        <v>44</v>
      </c>
      <c r="L14" s="77" t="s">
        <v>131</v>
      </c>
      <c r="M14" s="77" t="s">
        <v>44</v>
      </c>
      <c r="N14" s="77" t="s">
        <v>132</v>
      </c>
      <c r="O14" s="77" t="s">
        <v>44</v>
      </c>
      <c r="P14" s="77" t="s">
        <v>133</v>
      </c>
      <c r="Q14" s="77" t="s">
        <v>44</v>
      </c>
      <c r="R14" s="78" t="s">
        <v>134</v>
      </c>
      <c r="S14" s="66" t="s">
        <v>44</v>
      </c>
      <c r="T14" s="66" t="s">
        <v>91</v>
      </c>
      <c r="U14" s="66" t="s">
        <v>72</v>
      </c>
      <c r="V14" s="101" t="s">
        <v>135</v>
      </c>
      <c r="W14" s="101" t="s">
        <v>63</v>
      </c>
    </row>
    <row r="15" spans="1:23" s="42" customFormat="1" ht="288" customHeight="1" x14ac:dyDescent="0.25">
      <c r="B15" s="126" t="str">
        <f>+'1. RIESGOS SIGNIFICATIVOS'!B17</f>
        <v xml:space="preserve">Omitir los criterios técnicos de priorización en la evaluación de vías por parte de un servidor, quien en uso de sus funciones u obligaciones beneficie un interés particular. </v>
      </c>
      <c r="C15" s="127" t="str">
        <f>+'1. RIESGOS SIGNIFICATIVOS'!D17</f>
        <v>Corrupción</v>
      </c>
      <c r="D15" s="126" t="str">
        <f>+'1. RIESGOS SIGNIFICATIVOS'!E17</f>
        <v>Inclusión de segmentos viales diagnosticados que tengan un indice de priorización menor a 60, durante la actividad de selección de segmentos viales viables para intervención, por parte del colaborador de la UAERMV que realiza esa actividad.</v>
      </c>
      <c r="E15" s="126" t="str">
        <f>+'1. RIESGOS SIGNIFICATIVOS'!F17</f>
        <v xml:space="preserve">
El colaborador designado por el (la) Subdirector(a) de Mejoramiento de la Malla Vial Local,  trimestralmente o cada vez que se vaya a realizar una priorizacion, verifica  que los segmentos viales seleccionados como viables para priorización por la SMVL tengan un IP mayor a 60, revisando en la base datos de SIGMA los indices de priorización. Cuando se identifican segmentos viales con indices de priorización menores a 60, estos no se priorizan y se informa a el (la) Subdirector(a) de Mejoramiento de la Malla Vial Local. Se deja registro del control en archivo .exe, y en correo electronico cuando se encuentren desviaciones. 
 </v>
      </c>
      <c r="F15" s="79" t="s">
        <v>45</v>
      </c>
      <c r="G15" s="79"/>
      <c r="H15" s="79" t="s">
        <v>47</v>
      </c>
      <c r="I15" s="79"/>
      <c r="J15" s="79" t="s">
        <v>49</v>
      </c>
      <c r="K15" s="79"/>
      <c r="L15" s="79" t="s">
        <v>52</v>
      </c>
      <c r="M15" s="79"/>
      <c r="N15" s="79" t="s">
        <v>54</v>
      </c>
      <c r="O15" s="79"/>
      <c r="P15" s="80" t="s">
        <v>56</v>
      </c>
      <c r="Q15" s="79"/>
      <c r="R15" s="127" t="s">
        <v>58</v>
      </c>
      <c r="S15" s="79">
        <f>+IF(R15=$G$1,10,IF(R15=$G$2,5,0))</f>
        <v>10</v>
      </c>
      <c r="T15" s="79">
        <v>95</v>
      </c>
      <c r="U15" s="79" t="s">
        <v>74</v>
      </c>
      <c r="V15" s="79">
        <v>95</v>
      </c>
      <c r="W15" s="126" t="s">
        <v>115</v>
      </c>
    </row>
    <row r="16" spans="1:23" s="42" customFormat="1" ht="271.89999999999998" customHeight="1" x14ac:dyDescent="0.25">
      <c r="B16" s="126" t="str">
        <f>+B15</f>
        <v xml:space="preserve">Omitir los criterios técnicos de priorización en la evaluación de vías por parte de un servidor, quien en uso de sus funciones u obligaciones beneficie un interés particular. </v>
      </c>
      <c r="C16" s="127" t="str">
        <f>+C15</f>
        <v>Corrupción</v>
      </c>
      <c r="D16" s="126" t="str">
        <f>+'1. RIESGOS SIGNIFICATIVOS'!E18</f>
        <v xml:space="preserve">Alteración en la calificación de los factores que conforman el modelo para determinar el índice de priorización -IP,  por parte del profesional que realiza la actividad de diagnóstico visual en campo. </v>
      </c>
      <c r="E16" s="126" t="str">
        <f>+'1. RIESGOS SIGNIFICATIVOS'!F18</f>
        <v>El colaborador designado por el (la) Subdirector(a) de Mejoramiento de la Malla Vial Local revisa las actas de visita técnica que se generan a traves del aplicativo SIGMA cada vez que se realice o actualice el diagnostico a un segmento vial, con el fin de verificar la veracidad de la información contenida en dichas actas. Así mismo, esta información es validada por el(la) Subdirector(a) Técnico(a) de Mejoramiento de la Malla Vial Local. En caso de que la información contenida en el acta de visita técnica este incompleta o no sea veraz, será devuelta al profesional responsable de la visita para el respectivo ajuste a traves de SIGMA donde queda registro en la parte de historial de gestión tanto de la devolución como del ajuste respectivo.</v>
      </c>
      <c r="F16" s="79" t="s">
        <v>45</v>
      </c>
      <c r="G16" s="79"/>
      <c r="H16" s="79" t="s">
        <v>47</v>
      </c>
      <c r="I16" s="79"/>
      <c r="J16" s="79" t="s">
        <v>49</v>
      </c>
      <c r="K16" s="79"/>
      <c r="L16" s="79" t="s">
        <v>51</v>
      </c>
      <c r="M16" s="79"/>
      <c r="N16" s="79" t="s">
        <v>54</v>
      </c>
      <c r="O16" s="79"/>
      <c r="P16" s="80" t="s">
        <v>56</v>
      </c>
      <c r="Q16" s="79"/>
      <c r="R16" s="127" t="s">
        <v>59</v>
      </c>
      <c r="S16" s="79"/>
      <c r="T16" s="79">
        <v>95</v>
      </c>
      <c r="U16" s="79" t="s">
        <v>74</v>
      </c>
      <c r="V16" s="79">
        <v>100</v>
      </c>
      <c r="W16" s="126" t="s">
        <v>143</v>
      </c>
    </row>
    <row r="17" spans="1:23" s="42" customFormat="1" ht="110.25" hidden="1" customHeight="1" x14ac:dyDescent="0.25">
      <c r="B17" s="127"/>
      <c r="C17" s="127"/>
      <c r="D17" s="127"/>
      <c r="E17" s="127"/>
      <c r="F17" s="79"/>
      <c r="G17" s="79"/>
      <c r="H17" s="79"/>
      <c r="I17" s="79"/>
      <c r="J17" s="79"/>
      <c r="K17" s="79"/>
      <c r="L17" s="79"/>
      <c r="M17" s="79"/>
      <c r="N17" s="79"/>
      <c r="O17" s="79"/>
      <c r="P17" s="80"/>
      <c r="Q17" s="79"/>
      <c r="R17" s="127"/>
      <c r="S17" s="79"/>
      <c r="T17" s="79"/>
      <c r="U17" s="79"/>
      <c r="V17" s="79"/>
      <c r="W17" s="128"/>
    </row>
    <row r="18" spans="1:23" s="42" customFormat="1" ht="110.25" hidden="1" customHeight="1" x14ac:dyDescent="0.25">
      <c r="B18" s="127"/>
      <c r="C18" s="127"/>
      <c r="D18" s="127"/>
      <c r="E18" s="127"/>
      <c r="F18" s="79"/>
      <c r="G18" s="79"/>
      <c r="H18" s="79"/>
      <c r="I18" s="79"/>
      <c r="J18" s="79"/>
      <c r="K18" s="79"/>
      <c r="L18" s="79"/>
      <c r="M18" s="79"/>
      <c r="N18" s="79"/>
      <c r="O18" s="79"/>
      <c r="P18" s="80"/>
      <c r="Q18" s="79"/>
      <c r="R18" s="127"/>
      <c r="S18" s="79"/>
      <c r="T18" s="79"/>
      <c r="U18" s="79"/>
      <c r="V18" s="79"/>
      <c r="W18" s="128"/>
    </row>
    <row r="19" spans="1:23" s="42" customFormat="1" ht="110.25" hidden="1" customHeight="1" x14ac:dyDescent="0.25">
      <c r="B19" s="127"/>
      <c r="C19" s="127"/>
      <c r="D19" s="127"/>
      <c r="E19" s="127"/>
      <c r="F19" s="79"/>
      <c r="G19" s="79"/>
      <c r="H19" s="79"/>
      <c r="I19" s="79"/>
      <c r="J19" s="79"/>
      <c r="K19" s="79"/>
      <c r="L19" s="79"/>
      <c r="M19" s="79"/>
      <c r="N19" s="79"/>
      <c r="O19" s="79"/>
      <c r="P19" s="80"/>
      <c r="Q19" s="79"/>
      <c r="R19" s="127"/>
      <c r="S19" s="79"/>
      <c r="T19" s="79"/>
      <c r="U19" s="79"/>
      <c r="V19" s="79"/>
      <c r="W19" s="128"/>
    </row>
    <row r="20" spans="1:23" s="42" customFormat="1" ht="110.25" hidden="1" customHeight="1" x14ac:dyDescent="0.25">
      <c r="B20" s="127"/>
      <c r="C20" s="127"/>
      <c r="D20" s="127"/>
      <c r="E20" s="127"/>
      <c r="F20" s="79"/>
      <c r="G20" s="79"/>
      <c r="H20" s="79"/>
      <c r="I20" s="79"/>
      <c r="J20" s="79"/>
      <c r="K20" s="79"/>
      <c r="L20" s="79"/>
      <c r="M20" s="79"/>
      <c r="N20" s="79"/>
      <c r="O20" s="79"/>
      <c r="P20" s="80"/>
      <c r="Q20" s="79"/>
      <c r="R20" s="127"/>
      <c r="S20" s="79"/>
      <c r="T20" s="79"/>
      <c r="U20" s="79"/>
      <c r="V20" s="79"/>
      <c r="W20" s="128"/>
    </row>
    <row r="21" spans="1:23" s="42" customFormat="1" ht="69" hidden="1" customHeight="1" x14ac:dyDescent="0.25">
      <c r="B21" s="127"/>
      <c r="C21" s="127"/>
      <c r="D21" s="127"/>
      <c r="E21" s="127"/>
      <c r="F21" s="79"/>
      <c r="G21" s="79"/>
      <c r="H21" s="79"/>
      <c r="I21" s="79"/>
      <c r="J21" s="79"/>
      <c r="K21" s="79"/>
      <c r="L21" s="79"/>
      <c r="M21" s="79"/>
      <c r="N21" s="79"/>
      <c r="O21" s="79"/>
      <c r="P21" s="80"/>
      <c r="Q21" s="79"/>
      <c r="R21" s="127"/>
      <c r="S21" s="79"/>
      <c r="T21" s="79"/>
      <c r="U21" s="79"/>
      <c r="V21" s="79"/>
      <c r="W21" s="128"/>
    </row>
    <row r="22" spans="1:23" s="76" customFormat="1" ht="102" customHeight="1" x14ac:dyDescent="0.25">
      <c r="A22" s="41"/>
      <c r="B22" s="198" t="s">
        <v>71</v>
      </c>
      <c r="C22" s="212"/>
      <c r="D22" s="183" t="s">
        <v>142</v>
      </c>
      <c r="E22" s="184"/>
      <c r="F22" s="184"/>
      <c r="G22" s="184"/>
      <c r="H22" s="184"/>
      <c r="I22" s="184"/>
      <c r="J22" s="184"/>
      <c r="K22" s="184"/>
      <c r="L22" s="184"/>
      <c r="M22" s="184"/>
      <c r="N22" s="184"/>
      <c r="O22" s="184"/>
      <c r="P22" s="184"/>
      <c r="Q22" s="184"/>
      <c r="R22" s="184"/>
      <c r="S22" s="184"/>
      <c r="T22" s="184"/>
      <c r="U22" s="184"/>
      <c r="V22" s="184"/>
      <c r="W22" s="185"/>
    </row>
    <row r="23" spans="1:23" x14ac:dyDescent="0.25"/>
    <row r="24" spans="1:23" ht="36.75" customHeight="1" x14ac:dyDescent="0.25">
      <c r="B24" s="208" t="s">
        <v>94</v>
      </c>
      <c r="C24" s="208"/>
      <c r="D24" s="208"/>
      <c r="E24" s="181" t="s">
        <v>119</v>
      </c>
      <c r="F24" s="181"/>
      <c r="G24" s="181"/>
      <c r="H24" s="181"/>
      <c r="I24" s="181"/>
      <c r="J24" s="181"/>
      <c r="K24" s="181"/>
      <c r="L24" s="181"/>
      <c r="M24" s="181"/>
      <c r="N24" s="181"/>
      <c r="O24" s="181"/>
      <c r="P24" s="181"/>
      <c r="Q24" s="181"/>
      <c r="R24" s="181"/>
      <c r="S24" s="97"/>
      <c r="T24" s="180" t="s">
        <v>95</v>
      </c>
      <c r="U24" s="180"/>
      <c r="V24" s="207" t="s">
        <v>117</v>
      </c>
      <c r="W24" s="181"/>
    </row>
    <row r="25" spans="1:23" ht="36.75" customHeight="1" x14ac:dyDescent="0.25">
      <c r="B25" s="202" t="s">
        <v>69</v>
      </c>
      <c r="C25" s="202"/>
      <c r="D25" s="202"/>
      <c r="E25" s="180" t="s">
        <v>90</v>
      </c>
      <c r="F25" s="180"/>
      <c r="G25" s="102" t="s">
        <v>89</v>
      </c>
      <c r="H25" s="181" t="s">
        <v>118</v>
      </c>
      <c r="I25" s="181"/>
      <c r="J25" s="181"/>
      <c r="K25" s="181"/>
      <c r="L25" s="181"/>
      <c r="M25" s="181"/>
      <c r="N25" s="181"/>
      <c r="O25" s="97"/>
      <c r="P25" s="209" t="s">
        <v>106</v>
      </c>
      <c r="Q25" s="210"/>
      <c r="R25" s="211"/>
      <c r="S25" s="97"/>
      <c r="T25" s="186" t="s">
        <v>120</v>
      </c>
      <c r="U25" s="187"/>
      <c r="V25" s="187"/>
      <c r="W25" s="188"/>
    </row>
    <row r="26" spans="1:23" x14ac:dyDescent="0.25"/>
    <row r="27" spans="1:23" x14ac:dyDescent="0.25"/>
    <row r="28" spans="1:23" x14ac:dyDescent="0.25"/>
    <row r="29" spans="1:23" x14ac:dyDescent="0.25"/>
    <row r="30" spans="1:23" x14ac:dyDescent="0.25"/>
    <row r="31" spans="1:23" x14ac:dyDescent="0.25"/>
    <row r="32" spans="1:23" x14ac:dyDescent="0.25"/>
  </sheetData>
  <mergeCells count="25">
    <mergeCell ref="B10:W10"/>
    <mergeCell ref="B13:E13"/>
    <mergeCell ref="F13:U13"/>
    <mergeCell ref="B11:D11"/>
    <mergeCell ref="B9:I9"/>
    <mergeCell ref="B6:C8"/>
    <mergeCell ref="D6:W6"/>
    <mergeCell ref="N7:W7"/>
    <mergeCell ref="D7:L7"/>
    <mergeCell ref="D8:W8"/>
    <mergeCell ref="B22:C22"/>
    <mergeCell ref="B12:D12"/>
    <mergeCell ref="E12:W12"/>
    <mergeCell ref="E11:W11"/>
    <mergeCell ref="V13:W13"/>
    <mergeCell ref="D22:W22"/>
    <mergeCell ref="E25:F25"/>
    <mergeCell ref="V24:W24"/>
    <mergeCell ref="T24:U24"/>
    <mergeCell ref="B25:D25"/>
    <mergeCell ref="H25:N25"/>
    <mergeCell ref="B24:D24"/>
    <mergeCell ref="E24:R24"/>
    <mergeCell ref="P25:R25"/>
    <mergeCell ref="T25:W25"/>
  </mergeCells>
  <dataValidations count="8">
    <dataValidation type="list" allowBlank="1" showInputMessage="1" showErrorMessage="1" sqref="F15:F21">
      <formula1>$B$1:$B$2</formula1>
    </dataValidation>
    <dataValidation type="list" allowBlank="1" showInputMessage="1" showErrorMessage="1" sqref="H15:H21">
      <formula1>$C$1:$C$2</formula1>
    </dataValidation>
    <dataValidation type="list" allowBlank="1" showInputMessage="1" showErrorMessage="1" sqref="J15:J21">
      <formula1>$D$1:$D$2</formula1>
    </dataValidation>
    <dataValidation type="list" allowBlank="1" showInputMessage="1" showErrorMessage="1" sqref="L15:L21">
      <formula1>$E$1:$E$3</formula1>
    </dataValidation>
    <dataValidation type="list" allowBlank="1" showInputMessage="1" showErrorMessage="1" sqref="P15:P21">
      <formula1>$F$1:$F$2</formula1>
    </dataValidation>
    <dataValidation type="list" allowBlank="1" showInputMessage="1" showErrorMessage="1" sqref="R15:R21">
      <formula1>$G$1:$G$3</formula1>
    </dataValidation>
    <dataValidation type="list" allowBlank="1" showInputMessage="1" showErrorMessage="1" sqref="N15:N21">
      <formula1>$N$1:$N$2</formula1>
    </dataValidation>
    <dataValidation type="list" allowBlank="1" showInputMessage="1" showErrorMessage="1" sqref="U15:U21">
      <formula1>$P$1:$P$3</formula1>
    </dataValidation>
  </dataValidations>
  <printOptions horizontalCentered="1"/>
  <pageMargins left="0.51181102362204722" right="0.51181102362204722" top="0.55118110236220474" bottom="0.55118110236220474" header="0.31496062992125984" footer="0.31496062992125984"/>
  <pageSetup scale="31" fitToHeight="0" orientation="landscape" r:id="rId1"/>
  <headerFooter>
    <oddFooter>&amp;LCalle 26 No. 57-41 Torre 8, Pisos 7 y 8 CEMSA - C.P. 111321 
Pbx: 3779555 – Información: Línea 195
www.umv.gov.co&amp;CCEM-FM-014 Hoja2
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3"/>
  <sheetViews>
    <sheetView topLeftCell="F16" zoomScale="50" zoomScaleNormal="50" zoomScalePageLayoutView="60" workbookViewId="0">
      <selection activeCell="E26" sqref="E26"/>
    </sheetView>
  </sheetViews>
  <sheetFormatPr baseColWidth="10" defaultColWidth="11.42578125" defaultRowHeight="14.25" zeroHeight="1" x14ac:dyDescent="0.25"/>
  <cols>
    <col min="1" max="1" width="2.85546875" style="44" customWidth="1"/>
    <col min="2" max="2" width="29.5703125" style="41" customWidth="1"/>
    <col min="3" max="3" width="17" style="41" customWidth="1"/>
    <col min="4" max="4" width="57.42578125" style="41" customWidth="1"/>
    <col min="5" max="5" width="34.42578125" style="41" customWidth="1"/>
    <col min="6" max="6" width="44.5703125" style="41" customWidth="1"/>
    <col min="7" max="7" width="37.42578125" style="41" customWidth="1"/>
    <col min="8" max="8" width="43.42578125" style="41" customWidth="1"/>
    <col min="9" max="9" width="41.5703125" style="41" customWidth="1"/>
    <col min="10" max="10" width="4.28515625" style="44" customWidth="1"/>
    <col min="11" max="16356" width="11.42578125" style="44"/>
    <col min="16357" max="16384" width="6" style="44" customWidth="1"/>
  </cols>
  <sheetData>
    <row r="1" spans="1:10" hidden="1" x14ac:dyDescent="0.25">
      <c r="B1" s="41" t="s">
        <v>61</v>
      </c>
    </row>
    <row r="2" spans="1:10" hidden="1" x14ac:dyDescent="0.25">
      <c r="B2" s="41" t="s">
        <v>36</v>
      </c>
    </row>
    <row r="3" spans="1:10" hidden="1" x14ac:dyDescent="0.25">
      <c r="B3" s="41" t="s">
        <v>65</v>
      </c>
    </row>
    <row r="4" spans="1:10" s="70" customFormat="1" ht="12.75" x14ac:dyDescent="0.2">
      <c r="B4" s="71"/>
      <c r="H4" s="72"/>
      <c r="I4" s="72"/>
    </row>
    <row r="5" spans="1:10" s="73" customFormat="1" ht="62.25" customHeight="1" x14ac:dyDescent="0.2">
      <c r="A5" s="70"/>
      <c r="B5" s="203"/>
      <c r="C5" s="203"/>
      <c r="D5" s="219" t="s">
        <v>103</v>
      </c>
      <c r="E5" s="220"/>
      <c r="F5" s="220"/>
      <c r="G5" s="220"/>
      <c r="H5" s="220"/>
      <c r="I5" s="221"/>
      <c r="J5" s="70"/>
    </row>
    <row r="6" spans="1:10" s="73" customFormat="1" ht="24" customHeight="1" x14ac:dyDescent="0.2">
      <c r="A6" s="70"/>
      <c r="B6" s="203"/>
      <c r="C6" s="203"/>
      <c r="D6" s="222" t="s">
        <v>102</v>
      </c>
      <c r="E6" s="224"/>
      <c r="F6" s="222" t="s">
        <v>100</v>
      </c>
      <c r="G6" s="223"/>
      <c r="H6" s="223"/>
      <c r="I6" s="224"/>
      <c r="J6" s="70"/>
    </row>
    <row r="7" spans="1:10" s="73" customFormat="1" ht="24" customHeight="1" x14ac:dyDescent="0.2">
      <c r="A7" s="70"/>
      <c r="B7" s="203"/>
      <c r="C7" s="203"/>
      <c r="D7" s="225" t="s">
        <v>101</v>
      </c>
      <c r="E7" s="226"/>
      <c r="F7" s="226"/>
      <c r="G7" s="226"/>
      <c r="H7" s="226"/>
      <c r="I7" s="227"/>
      <c r="J7" s="70"/>
    </row>
    <row r="8" spans="1:10" s="73" customFormat="1" ht="18.75" customHeight="1" x14ac:dyDescent="0.25">
      <c r="A8" s="70"/>
      <c r="B8" s="216"/>
      <c r="C8" s="216"/>
      <c r="D8" s="216"/>
      <c r="E8" s="216"/>
      <c r="F8" s="216"/>
      <c r="G8" s="216"/>
      <c r="H8" s="216"/>
      <c r="I8" s="216"/>
      <c r="J8" s="70"/>
    </row>
    <row r="9" spans="1:10" s="41" customFormat="1" ht="20.25" x14ac:dyDescent="0.2">
      <c r="B9" s="189" t="s">
        <v>80</v>
      </c>
      <c r="C9" s="190"/>
      <c r="D9" s="190"/>
      <c r="E9" s="190"/>
      <c r="F9" s="190"/>
      <c r="G9" s="190"/>
      <c r="H9" s="190"/>
      <c r="I9" s="191"/>
      <c r="J9" s="70"/>
    </row>
    <row r="10" spans="1:10" s="41" customFormat="1" ht="29.25" customHeight="1" x14ac:dyDescent="0.25">
      <c r="B10" s="55" t="s">
        <v>84</v>
      </c>
      <c r="C10" s="192" t="str">
        <f>+'1. RIESGOS SIGNIFICATIVOS'!C12:I12</f>
        <v>Planificación de la intervención vial </v>
      </c>
      <c r="D10" s="193"/>
      <c r="E10" s="193"/>
      <c r="F10" s="193"/>
      <c r="G10" s="193"/>
      <c r="H10" s="193"/>
      <c r="I10" s="194"/>
    </row>
    <row r="11" spans="1:10" s="41" customFormat="1" ht="49.5" customHeight="1" x14ac:dyDescent="0.25">
      <c r="B11" s="63" t="s">
        <v>81</v>
      </c>
      <c r="C11" s="195" t="s">
        <v>108</v>
      </c>
      <c r="D11" s="196"/>
      <c r="E11" s="196"/>
      <c r="F11" s="196"/>
      <c r="G11" s="196"/>
      <c r="H11" s="196"/>
      <c r="I11" s="197"/>
    </row>
    <row r="12" spans="1:10" s="41" customFormat="1" ht="39.75" customHeight="1" x14ac:dyDescent="0.25">
      <c r="B12" s="202" t="str">
        <f>+'1. RIESGOS SIGNIFICATIVOS'!B14:F14</f>
        <v>DEL MAPA DE RIESGOS - VERSIÓN___VF______</v>
      </c>
      <c r="C12" s="202"/>
      <c r="D12" s="198"/>
      <c r="E12" s="198" t="s">
        <v>62</v>
      </c>
      <c r="F12" s="199"/>
      <c r="G12" s="199"/>
      <c r="H12" s="199"/>
      <c r="I12" s="212"/>
    </row>
    <row r="13" spans="1:10" s="41" customFormat="1" ht="39.75" customHeight="1" x14ac:dyDescent="0.25">
      <c r="B13" s="218" t="s">
        <v>98</v>
      </c>
      <c r="C13" s="217" t="s">
        <v>43</v>
      </c>
      <c r="D13" s="218" t="s">
        <v>99</v>
      </c>
      <c r="E13" s="180" t="s">
        <v>24</v>
      </c>
      <c r="F13" s="180"/>
      <c r="G13" s="180" t="s">
        <v>26</v>
      </c>
      <c r="H13" s="180"/>
      <c r="I13" s="179" t="s">
        <v>93</v>
      </c>
    </row>
    <row r="14" spans="1:10" s="42" customFormat="1" ht="86.25" customHeight="1" x14ac:dyDescent="0.25">
      <c r="B14" s="218"/>
      <c r="C14" s="217"/>
      <c r="D14" s="218"/>
      <c r="E14" s="133" t="s">
        <v>136</v>
      </c>
      <c r="F14" s="133" t="s">
        <v>137</v>
      </c>
      <c r="G14" s="133" t="s">
        <v>138</v>
      </c>
      <c r="H14" s="133" t="s">
        <v>137</v>
      </c>
      <c r="I14" s="179"/>
    </row>
    <row r="15" spans="1:10" ht="267" customHeight="1" x14ac:dyDescent="0.25">
      <c r="B15" s="126" t="str">
        <f>+'1. RIESGOS SIGNIFICATIVOS'!B17</f>
        <v xml:space="preserve">Omitir los criterios técnicos de priorización en la evaluación de vías por parte de un servidor, quien en uso de sus funciones u obligaciones beneficie un interés particular. </v>
      </c>
      <c r="C15" s="127" t="str">
        <f>+'1. RIESGOS SIGNIFICATIVOS'!D17</f>
        <v>Corrupción</v>
      </c>
      <c r="D15" s="126" t="str">
        <f>+'1. RIESGOS SIGNIFICATIVOS'!F17</f>
        <v xml:space="preserve">
El colaborador designado por el (la) Subdirector(a) de Mejoramiento de la Malla Vial Local,  trimestralmente o cada vez que se vaya a realizar una priorizacion, verifica  que los segmentos viales seleccionados como viables para priorización por la SMVL tengan un IP mayor a 60, revisando en la base datos de SIGMA los indices de priorización. Cuando se identifican segmentos viales con indices de priorización menores a 60, estos no se priorizan y se informa a el (la) Subdirector(a) de Mejoramiento de la Malla Vial Local. Se deja registro del control en archivo .exe, y en correo electronico cuando se encuentren desviaciones. 
 </v>
      </c>
      <c r="E15" s="134" t="s">
        <v>61</v>
      </c>
      <c r="F15" s="126" t="s">
        <v>121</v>
      </c>
      <c r="G15" s="135" t="s">
        <v>61</v>
      </c>
      <c r="H15" s="135" t="s">
        <v>117</v>
      </c>
      <c r="I15" s="126" t="s">
        <v>141</v>
      </c>
    </row>
    <row r="16" spans="1:10" ht="316.89999999999998" customHeight="1" x14ac:dyDescent="0.25">
      <c r="B16" s="126" t="str">
        <f>+B15</f>
        <v xml:space="preserve">Omitir los criterios técnicos de priorización en la evaluación de vías por parte de un servidor, quien en uso de sus funciones u obligaciones beneficie un interés particular. </v>
      </c>
      <c r="C16" s="127" t="str">
        <f>+C15</f>
        <v>Corrupción</v>
      </c>
      <c r="D16" s="126" t="s">
        <v>114</v>
      </c>
      <c r="E16" s="134" t="s">
        <v>61</v>
      </c>
      <c r="F16" s="126" t="s">
        <v>145</v>
      </c>
      <c r="G16" s="126" t="s">
        <v>65</v>
      </c>
      <c r="H16" s="126" t="s">
        <v>146</v>
      </c>
      <c r="I16" s="126" t="s">
        <v>144</v>
      </c>
    </row>
    <row r="17" spans="2:9" ht="102" hidden="1" customHeight="1" x14ac:dyDescent="0.25">
      <c r="B17" s="125"/>
      <c r="C17" s="129"/>
      <c r="D17" s="130"/>
      <c r="E17" s="93"/>
      <c r="F17" s="132"/>
      <c r="G17" s="94"/>
      <c r="H17" s="95"/>
      <c r="I17" s="96"/>
    </row>
    <row r="18" spans="2:9" ht="102" hidden="1" customHeight="1" x14ac:dyDescent="0.25">
      <c r="B18" s="106"/>
      <c r="C18" s="108"/>
      <c r="D18" s="131"/>
      <c r="E18" s="81"/>
      <c r="F18" s="87"/>
      <c r="G18" s="85"/>
      <c r="H18" s="88"/>
      <c r="I18" s="90"/>
    </row>
    <row r="19" spans="2:9" ht="102" hidden="1" customHeight="1" x14ac:dyDescent="0.25">
      <c r="B19" s="106"/>
      <c r="C19" s="108"/>
      <c r="D19" s="131"/>
      <c r="E19" s="82"/>
      <c r="F19" s="51"/>
      <c r="G19" s="85"/>
      <c r="H19" s="88"/>
      <c r="I19" s="90"/>
    </row>
    <row r="20" spans="2:9" ht="102" hidden="1" customHeight="1" x14ac:dyDescent="0.25">
      <c r="B20" s="106"/>
      <c r="C20" s="108"/>
      <c r="D20" s="131"/>
      <c r="E20" s="82"/>
      <c r="F20" s="51"/>
      <c r="G20" s="85"/>
      <c r="H20" s="88"/>
      <c r="I20" s="90"/>
    </row>
    <row r="21" spans="2:9" ht="102" hidden="1" customHeight="1" x14ac:dyDescent="0.25">
      <c r="B21" s="106"/>
      <c r="C21" s="108"/>
      <c r="D21" s="131"/>
      <c r="E21" s="83"/>
      <c r="F21" s="84"/>
      <c r="G21" s="86"/>
      <c r="H21" s="89"/>
      <c r="I21" s="91"/>
    </row>
    <row r="22" spans="2:9" s="41" customFormat="1" ht="93" customHeight="1" x14ac:dyDescent="0.25">
      <c r="B22" s="100" t="s">
        <v>71</v>
      </c>
      <c r="C22" s="183" t="s">
        <v>153</v>
      </c>
      <c r="D22" s="184"/>
      <c r="E22" s="184"/>
      <c r="F22" s="184"/>
      <c r="G22" s="184"/>
      <c r="H22" s="184"/>
      <c r="I22" s="185"/>
    </row>
    <row r="23" spans="2:9" x14ac:dyDescent="0.25"/>
    <row r="24" spans="2:9" ht="64.150000000000006" customHeight="1" x14ac:dyDescent="0.25">
      <c r="B24" s="101" t="s">
        <v>94</v>
      </c>
      <c r="C24" s="186" t="s">
        <v>119</v>
      </c>
      <c r="D24" s="187"/>
      <c r="E24" s="187"/>
      <c r="F24" s="187"/>
      <c r="G24" s="188"/>
      <c r="H24" s="102" t="s">
        <v>95</v>
      </c>
      <c r="I24" s="98" t="s">
        <v>117</v>
      </c>
    </row>
    <row r="25" spans="2:9" ht="37.5" customHeight="1" x14ac:dyDescent="0.25">
      <c r="B25" s="100" t="s">
        <v>69</v>
      </c>
      <c r="C25" s="180" t="s">
        <v>90</v>
      </c>
      <c r="D25" s="180"/>
      <c r="E25" s="181" t="s">
        <v>118</v>
      </c>
      <c r="F25" s="181"/>
      <c r="G25" s="102" t="s">
        <v>89</v>
      </c>
      <c r="H25" s="181" t="s">
        <v>120</v>
      </c>
      <c r="I25" s="181"/>
    </row>
    <row r="26" spans="2:9" x14ac:dyDescent="0.25"/>
    <row r="27" spans="2:9" x14ac:dyDescent="0.25"/>
    <row r="28" spans="2:9" x14ac:dyDescent="0.25"/>
    <row r="29" spans="2:9" x14ac:dyDescent="0.25"/>
    <row r="30" spans="2:9" x14ac:dyDescent="0.25"/>
    <row r="31" spans="2:9" x14ac:dyDescent="0.25"/>
    <row r="32" spans="2:9" x14ac:dyDescent="0.25"/>
    <row r="33" x14ac:dyDescent="0.25"/>
  </sheetData>
  <mergeCells count="22">
    <mergeCell ref="B13:B14"/>
    <mergeCell ref="B9:I9"/>
    <mergeCell ref="C10:I10"/>
    <mergeCell ref="C11:I11"/>
    <mergeCell ref="B12:D12"/>
    <mergeCell ref="E12:I12"/>
    <mergeCell ref="B5:C7"/>
    <mergeCell ref="B8:I8"/>
    <mergeCell ref="D5:I5"/>
    <mergeCell ref="F6:I6"/>
    <mergeCell ref="D6:E6"/>
    <mergeCell ref="D7:I7"/>
    <mergeCell ref="H25:I25"/>
    <mergeCell ref="C13:C14"/>
    <mergeCell ref="D13:D14"/>
    <mergeCell ref="C24:G24"/>
    <mergeCell ref="C25:D25"/>
    <mergeCell ref="E25:F25"/>
    <mergeCell ref="C22:I22"/>
    <mergeCell ref="I13:I14"/>
    <mergeCell ref="E13:F13"/>
    <mergeCell ref="G13:H13"/>
  </mergeCells>
  <dataValidations count="1">
    <dataValidation type="list" allowBlank="1" showInputMessage="1" showErrorMessage="1" sqref="G15:G21 E15:E21">
      <formula1>$B$1:$B$3</formula1>
    </dataValidation>
  </dataValidations>
  <printOptions horizontalCentered="1"/>
  <pageMargins left="0.51181102362204722" right="0.51181102362204722" top="0.55118110236220474" bottom="0.55118110236220474" header="0.31496062992125984" footer="0.31496062992125984"/>
  <pageSetup scale="41" fitToHeight="0" orientation="landscape" r:id="rId1"/>
  <headerFooter>
    <oddFooter>&amp;LCalle 26 No. 57-41 Torre 8, Pisos 7 y 8 CEMSA - C.P. 111321 
Pbx: 3779555 – Información: Línea 195
www.umv.gov.co&amp;CCEM-FM-014 Hoja3
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7"/>
  <sheetViews>
    <sheetView view="pageBreakPreview" topLeftCell="B13" zoomScale="60" zoomScaleNormal="60" zoomScalePageLayoutView="60" workbookViewId="0">
      <selection activeCell="C14" sqref="C14:I14"/>
    </sheetView>
  </sheetViews>
  <sheetFormatPr baseColWidth="10" defaultRowHeight="15" x14ac:dyDescent="0.25"/>
  <cols>
    <col min="1" max="1" width="3.140625" customWidth="1"/>
    <col min="2" max="2" width="46.140625" style="41" customWidth="1"/>
    <col min="3" max="3" width="20.28515625" style="41" customWidth="1"/>
    <col min="4" max="4" width="64.42578125" style="41" customWidth="1"/>
    <col min="5" max="8" width="44.42578125" style="41" customWidth="1"/>
    <col min="9" max="9" width="49" style="41" customWidth="1"/>
    <col min="10" max="10" width="3.140625" customWidth="1"/>
  </cols>
  <sheetData>
    <row r="1" spans="1:13" s="70" customFormat="1" ht="12.75" x14ac:dyDescent="0.2">
      <c r="B1" s="71"/>
      <c r="H1" s="72"/>
      <c r="I1" s="72"/>
    </row>
    <row r="2" spans="1:13" s="73" customFormat="1" ht="62.25" customHeight="1" x14ac:dyDescent="0.2">
      <c r="A2" s="70"/>
      <c r="B2" s="203"/>
      <c r="C2" s="204" t="s">
        <v>103</v>
      </c>
      <c r="D2" s="204"/>
      <c r="E2" s="204"/>
      <c r="F2" s="204"/>
      <c r="G2" s="204"/>
      <c r="H2" s="204"/>
      <c r="I2" s="204"/>
      <c r="J2" s="70"/>
      <c r="K2" s="70"/>
      <c r="L2" s="70"/>
      <c r="M2" s="70"/>
    </row>
    <row r="3" spans="1:13" s="73" customFormat="1" ht="24" customHeight="1" x14ac:dyDescent="0.2">
      <c r="A3" s="70"/>
      <c r="B3" s="203"/>
      <c r="C3" s="205" t="s">
        <v>102</v>
      </c>
      <c r="D3" s="205"/>
      <c r="E3" s="205"/>
      <c r="F3" s="205"/>
      <c r="G3" s="205" t="s">
        <v>100</v>
      </c>
      <c r="H3" s="205"/>
      <c r="I3" s="205"/>
      <c r="J3" s="70"/>
      <c r="K3" s="70"/>
      <c r="L3" s="70"/>
      <c r="M3" s="70"/>
    </row>
    <row r="4" spans="1:13" s="73" customFormat="1" ht="24" customHeight="1" x14ac:dyDescent="0.2">
      <c r="A4" s="70"/>
      <c r="B4" s="203"/>
      <c r="C4" s="206" t="s">
        <v>101</v>
      </c>
      <c r="D4" s="206"/>
      <c r="E4" s="206"/>
      <c r="F4" s="206"/>
      <c r="G4" s="206"/>
      <c r="H4" s="206"/>
      <c r="I4" s="206"/>
      <c r="J4" s="70"/>
      <c r="K4" s="70"/>
      <c r="L4" s="70"/>
      <c r="M4" s="70"/>
    </row>
    <row r="5" spans="1:13" s="73" customFormat="1" ht="18.75" customHeight="1" x14ac:dyDescent="0.25">
      <c r="A5" s="70"/>
      <c r="B5" s="182"/>
      <c r="C5" s="182"/>
      <c r="D5" s="182"/>
      <c r="E5" s="182"/>
      <c r="F5" s="182"/>
      <c r="G5" s="182"/>
      <c r="H5" s="182"/>
      <c r="I5" s="182"/>
      <c r="J5" s="70"/>
      <c r="K5" s="70"/>
      <c r="L5" s="70"/>
      <c r="M5" s="70"/>
    </row>
    <row r="6" spans="1:13" ht="20.25" x14ac:dyDescent="0.25">
      <c r="B6" s="189" t="s">
        <v>97</v>
      </c>
      <c r="C6" s="190"/>
      <c r="D6" s="190"/>
      <c r="E6" s="190"/>
      <c r="F6" s="190"/>
      <c r="G6" s="190"/>
      <c r="H6" s="190"/>
      <c r="I6" s="191"/>
    </row>
    <row r="7" spans="1:13" s="41" customFormat="1" ht="27.75" customHeight="1" x14ac:dyDescent="0.25">
      <c r="B7" s="63" t="s">
        <v>84</v>
      </c>
      <c r="C7" s="192" t="str">
        <f>+'1. RIESGOS SIGNIFICATIVOS'!C12:I12</f>
        <v>Planificación de la intervención vial </v>
      </c>
      <c r="D7" s="193"/>
      <c r="E7" s="193"/>
      <c r="F7" s="193"/>
      <c r="G7" s="193"/>
      <c r="H7" s="193"/>
      <c r="I7" s="194"/>
    </row>
    <row r="8" spans="1:13" s="41" customFormat="1" ht="49.5" customHeight="1" x14ac:dyDescent="0.25">
      <c r="B8" s="63" t="s">
        <v>81</v>
      </c>
      <c r="C8" s="195" t="s">
        <v>108</v>
      </c>
      <c r="D8" s="196"/>
      <c r="E8" s="196"/>
      <c r="F8" s="196"/>
      <c r="G8" s="196"/>
      <c r="H8" s="196"/>
      <c r="I8" s="197"/>
    </row>
    <row r="9" spans="1:13" s="41" customFormat="1" ht="28.5" customHeight="1" x14ac:dyDescent="0.25">
      <c r="B9" s="59" t="s">
        <v>94</v>
      </c>
      <c r="C9" s="186" t="str">
        <f>+'1. RIESGOS SIGNIFICATIVOS'!C25:G25</f>
        <v>No se realiza prueba de recorrido efectuado.</v>
      </c>
      <c r="D9" s="187"/>
      <c r="E9" s="187"/>
      <c r="F9" s="187"/>
      <c r="G9" s="188"/>
      <c r="H9" s="57" t="s">
        <v>95</v>
      </c>
      <c r="I9" s="60" t="str">
        <f>+'1. RIESGOS SIGNIFICATIVOS'!I25</f>
        <v>N/A</v>
      </c>
    </row>
    <row r="10" spans="1:13" ht="47.25" customHeight="1" x14ac:dyDescent="0.25">
      <c r="B10" s="198" t="str">
        <f>+'1. RIESGOS SIGNIFICATIVOS'!B14:F14</f>
        <v>DEL MAPA DE RIESGOS - VERSIÓN___VF______</v>
      </c>
      <c r="C10" s="199"/>
      <c r="D10" s="212"/>
      <c r="E10" s="198" t="s">
        <v>96</v>
      </c>
      <c r="F10" s="199"/>
      <c r="G10" s="199"/>
      <c r="H10" s="199"/>
      <c r="I10" s="212"/>
    </row>
    <row r="11" spans="1:13" ht="78" customHeight="1" x14ac:dyDescent="0.25">
      <c r="B11" s="66" t="s">
        <v>98</v>
      </c>
      <c r="C11" s="67" t="s">
        <v>43</v>
      </c>
      <c r="D11" s="68" t="s">
        <v>99</v>
      </c>
      <c r="E11" s="92" t="s">
        <v>104</v>
      </c>
      <c r="F11" s="61" t="s">
        <v>86</v>
      </c>
      <c r="G11" s="92" t="s">
        <v>105</v>
      </c>
      <c r="H11" s="61" t="s">
        <v>87</v>
      </c>
      <c r="I11" s="61" t="s">
        <v>88</v>
      </c>
    </row>
    <row r="12" spans="1:13" ht="171" customHeight="1" x14ac:dyDescent="0.25">
      <c r="B12" s="228" t="s">
        <v>110</v>
      </c>
      <c r="C12" s="228" t="s">
        <v>77</v>
      </c>
      <c r="D12" s="126" t="s">
        <v>113</v>
      </c>
      <c r="E12" s="52" t="s">
        <v>147</v>
      </c>
      <c r="F12" s="52" t="s">
        <v>150</v>
      </c>
      <c r="G12" s="46"/>
      <c r="H12" s="45"/>
      <c r="I12" s="51" t="s">
        <v>151</v>
      </c>
    </row>
    <row r="13" spans="1:13" ht="244.9" customHeight="1" x14ac:dyDescent="0.25">
      <c r="B13" s="229"/>
      <c r="C13" s="229"/>
      <c r="D13" s="126" t="s">
        <v>114</v>
      </c>
      <c r="E13" s="53" t="s">
        <v>148</v>
      </c>
      <c r="F13" s="52" t="s">
        <v>149</v>
      </c>
      <c r="G13" s="48"/>
      <c r="H13" s="47"/>
      <c r="I13" s="126" t="s">
        <v>152</v>
      </c>
    </row>
    <row r="14" spans="1:13" s="41" customFormat="1" ht="126.75" customHeight="1" x14ac:dyDescent="0.25">
      <c r="B14" s="56" t="s">
        <v>71</v>
      </c>
      <c r="C14" s="230" t="s">
        <v>154</v>
      </c>
      <c r="D14" s="231"/>
      <c r="E14" s="231"/>
      <c r="F14" s="231"/>
      <c r="G14" s="231"/>
      <c r="H14" s="231"/>
      <c r="I14" s="232"/>
    </row>
    <row r="16" spans="1:13" s="44" customFormat="1" ht="37.5" customHeight="1" x14ac:dyDescent="0.25">
      <c r="B16" s="62" t="s">
        <v>94</v>
      </c>
      <c r="C16" s="186"/>
      <c r="D16" s="187"/>
      <c r="E16" s="187"/>
      <c r="F16" s="187"/>
      <c r="G16" s="188"/>
      <c r="H16" s="64" t="s">
        <v>95</v>
      </c>
      <c r="I16" s="65"/>
    </row>
    <row r="17" spans="2:9" s="44" customFormat="1" ht="37.5" customHeight="1" x14ac:dyDescent="0.25">
      <c r="B17" s="138" t="s">
        <v>69</v>
      </c>
      <c r="C17" s="180" t="s">
        <v>90</v>
      </c>
      <c r="D17" s="180"/>
      <c r="E17" s="181" t="s">
        <v>118</v>
      </c>
      <c r="F17" s="181"/>
      <c r="G17" s="137" t="s">
        <v>89</v>
      </c>
      <c r="H17" s="181" t="s">
        <v>120</v>
      </c>
      <c r="I17" s="181"/>
    </row>
  </sheetData>
  <mergeCells count="19">
    <mergeCell ref="B2:B4"/>
    <mergeCell ref="C14:I14"/>
    <mergeCell ref="G3:I3"/>
    <mergeCell ref="B5:I5"/>
    <mergeCell ref="C7:I7"/>
    <mergeCell ref="C8:I8"/>
    <mergeCell ref="C9:G9"/>
    <mergeCell ref="B6:I6"/>
    <mergeCell ref="B10:D10"/>
    <mergeCell ref="E10:I10"/>
    <mergeCell ref="B12:B13"/>
    <mergeCell ref="C16:G16"/>
    <mergeCell ref="C17:D17"/>
    <mergeCell ref="E17:F17"/>
    <mergeCell ref="H17:I17"/>
    <mergeCell ref="C2:I2"/>
    <mergeCell ref="C3:F3"/>
    <mergeCell ref="C4:I4"/>
    <mergeCell ref="C12:C13"/>
  </mergeCells>
  <dataValidations count="1">
    <dataValidation type="list" allowBlank="1" showInputMessage="1" showErrorMessage="1" sqref="G12:G13">
      <formula1>$A$1:$A$7</formula1>
    </dataValidation>
  </dataValidations>
  <printOptions horizontalCentered="1"/>
  <pageMargins left="0.51181102362204722" right="0.51181102362204722" top="0.55118110236220474" bottom="0.55118110236220474" header="0.31496062992125984" footer="0.31496062992125984"/>
  <pageSetup scale="34" fitToHeight="0" orientation="landscape" r:id="rId1"/>
  <headerFooter>
    <oddFooter>&amp;LCalle 26 No. 57-41 Torre 8, Pisos 7 y 8 CEMSA - C.P. 111321 
Pbx: 3779555 – Información: Línea 195
www.umv.gov.co&amp;CCEM-FM-014 Hoja4
Página &amp;P de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1BF95B3338CD1B4E897BD2BA07C8FDBA" ma:contentTypeVersion="11" ma:contentTypeDescription="Crear nuevo documento." ma:contentTypeScope="" ma:versionID="347b3c53866de07705028d63ca73e7bb">
  <xsd:schema xmlns:xsd="http://www.w3.org/2001/XMLSchema" xmlns:xs="http://www.w3.org/2001/XMLSchema" xmlns:p="http://schemas.microsoft.com/office/2006/metadata/properties" xmlns:ns3="034748ac-ef01-4555-bfe2-206a421643ac" xmlns:ns4="1b931126-8670-4399-af7e-219288fb514b" targetNamespace="http://schemas.microsoft.com/office/2006/metadata/properties" ma:root="true" ma:fieldsID="d61c4a78dde799d6a52a3e5382c01685" ns3:_="" ns4:_="">
    <xsd:import namespace="034748ac-ef01-4555-bfe2-206a421643ac"/>
    <xsd:import namespace="1b931126-8670-4399-af7e-219288fb514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EventHashCode" minOccurs="0"/>
                <xsd:element ref="ns4: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4748ac-ef01-4555-bfe2-206a421643ac"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b931126-8670-4399-af7e-219288fb514b"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176BD0B-1C5C-4338-8FB3-2B9B07868911}">
  <ds:schemaRefs>
    <ds:schemaRef ds:uri="http://schemas.microsoft.com/sharepoint/v3/contenttype/forms"/>
  </ds:schemaRefs>
</ds:datastoreItem>
</file>

<file path=customXml/itemProps2.xml><?xml version="1.0" encoding="utf-8"?>
<ds:datastoreItem xmlns:ds="http://schemas.openxmlformats.org/officeDocument/2006/customXml" ds:itemID="{4EE4C97E-8C0F-4AC2-9921-90EB07B42C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4748ac-ef01-4555-bfe2-206a421643ac"/>
    <ds:schemaRef ds:uri="1b931126-8670-4399-af7e-219288fb51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1BB601-1464-4DE8-8EE0-D57E211F2FEA}">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1b931126-8670-4399-af7e-219288fb514b"/>
    <ds:schemaRef ds:uri="034748ac-ef01-4555-bfe2-206a421643ac"/>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RIESGOS Y CONTROLES</vt:lpstr>
      <vt:lpstr>1. RIESGOS SIGNIFICATIVOS</vt:lpstr>
      <vt:lpstr>2. DISEÑO CONTROL</vt:lpstr>
      <vt:lpstr>3. EJECUCIÓN CONTROL</vt:lpstr>
      <vt:lpstr>4- SOLIDEZ CONTROL</vt:lpstr>
      <vt:lpstr>'1. RIESGOS SIGNIFICATIVOS'!Área_de_impresión</vt:lpstr>
      <vt:lpstr>'2. DISEÑO CONTROL'!Área_de_impresión</vt:lpstr>
      <vt:lpstr>'3. EJECUCIÓN CONTROL'!Área_de_impresión</vt:lpstr>
      <vt:lpstr>'4- SOLIDEZ CONTROL'!Área_de_impresión</vt:lpstr>
      <vt:lpstr>'RIESGOS Y CONTROLES'!Área_de_impresión</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rafaela montoya</dc:creator>
  <cp:lastModifiedBy>German Hernando Agudelo Cely</cp:lastModifiedBy>
  <cp:lastPrinted>2019-11-20T14:29:58Z</cp:lastPrinted>
  <dcterms:created xsi:type="dcterms:W3CDTF">2017-05-23T23:17:53Z</dcterms:created>
  <dcterms:modified xsi:type="dcterms:W3CDTF">2021-01-05T10:55:24Z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0x0101001BF95B3338CD1B4E897BD2BA07C8FDBA</vt:lpwstr>
  </property>
</Properties>
</file>