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G:\OneDrive - uaermv\RAFIS uLTIMO\Publicaciones 2019\NOVIEMBRE\"/>
    </mc:Choice>
  </mc:AlternateContent>
  <xr:revisionPtr revIDLastSave="0" documentId="8_{47863C6D-9FCE-4441-9768-4336BDEBA667}" xr6:coauthVersionLast="45" xr6:coauthVersionMax="45" xr10:uidLastSave="{00000000-0000-0000-0000-000000000000}"/>
  <bookViews>
    <workbookView xWindow="-120" yWindow="-120" windowWidth="29040" windowHeight="15840" xr2:uid="{00000000-000D-0000-FFFF-FFFF00000000}"/>
  </bookViews>
  <sheets>
    <sheet name="Análisis Físico" sheetId="4" r:id="rId1"/>
    <sheet name="Análisis Presup. - Contracta." sheetId="1" r:id="rId2"/>
    <sheet name="Dominios" sheetId="3" state="hidden" r:id="rId3"/>
    <sheet name="Hoja6" sheetId="9" state="hidden" r:id="rId4"/>
    <sheet name="diccionario_de_datos Físico" sheetId="5" r:id="rId5"/>
    <sheet name="diccionario_de_datos Presu-Cont" sheetId="2" r:id="rId6"/>
  </sheets>
  <definedNames>
    <definedName name="_xlnm._FilterDatabase" localSheetId="0" hidden="1">'Análisis Físico'!$A$1:$AA$9</definedName>
    <definedName name="_xlnm._FilterDatabase" localSheetId="1" hidden="1">'Análisis Presup. - Contracta.'!$A$1:$T$13</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3" l="1"/>
  <c r="F36" i="3" s="1"/>
  <c r="T2" i="4" l="1"/>
  <c r="T5" i="4"/>
  <c r="T8" i="4"/>
  <c r="T3" i="4"/>
  <c r="T6" i="4"/>
  <c r="T9" i="4"/>
  <c r="T4" i="4"/>
  <c r="T7" i="4"/>
  <c r="T1" i="4"/>
  <c r="H35" i="3"/>
  <c r="H36" i="3" s="1"/>
  <c r="G35" i="3"/>
  <c r="G36" i="3" s="1"/>
  <c r="U2" i="4" l="1"/>
  <c r="U5" i="4"/>
  <c r="U8" i="4"/>
  <c r="X8" i="4" s="1"/>
  <c r="U3" i="4"/>
  <c r="X3" i="4" s="1"/>
  <c r="O4" i="1" s="1"/>
  <c r="U7" i="4"/>
  <c r="X7" i="4" s="1"/>
  <c r="U6" i="4"/>
  <c r="X6" i="4" s="1"/>
  <c r="U9" i="4"/>
  <c r="X9" i="4" s="1"/>
  <c r="U4" i="4"/>
  <c r="X4" i="4" s="1"/>
  <c r="V7" i="4"/>
  <c r="V2" i="4"/>
  <c r="V5" i="4"/>
  <c r="V4" i="4"/>
  <c r="V8" i="4"/>
  <c r="V3" i="4"/>
  <c r="V6" i="4"/>
  <c r="V9" i="4"/>
  <c r="X5" i="4"/>
  <c r="O7" i="1" s="1"/>
  <c r="X2" i="4"/>
  <c r="U1" i="4"/>
  <c r="V1" i="4"/>
  <c r="O8" i="1" l="1"/>
  <c r="O9" i="1"/>
  <c r="O6" i="1"/>
  <c r="O5" i="1"/>
  <c r="O12" i="1"/>
  <c r="O13" i="1"/>
  <c r="O10" i="1"/>
  <c r="O2" i="1"/>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D1" authorId="0" shapeId="0" xr:uid="{00000000-0006-0000-0000-000001000000}">
      <text>
        <r>
          <rPr>
            <b/>
            <sz val="9"/>
            <color indexed="81"/>
            <rFont val="Tahoma"/>
            <family val="2"/>
          </rPr>
          <t>Henry Daladier Polo Quiroga:</t>
        </r>
        <r>
          <rPr>
            <sz val="9"/>
            <color indexed="81"/>
            <rFont val="Tahoma"/>
            <family val="2"/>
          </rPr>
          <t xml:space="preserve">
Meta Producto</t>
        </r>
      </text>
    </comment>
    <comment ref="N1" authorId="0" shapeId="0" xr:uid="{00000000-0006-0000-0000-000002000000}">
      <text>
        <r>
          <rPr>
            <b/>
            <sz val="9"/>
            <color indexed="81"/>
            <rFont val="Tahoma"/>
            <family val="2"/>
          </rPr>
          <t>Henry Daladier Polo Quiroga:</t>
        </r>
        <r>
          <rPr>
            <sz val="9"/>
            <color indexed="81"/>
            <rFont val="Tahoma"/>
            <family val="2"/>
          </rPr>
          <t xml:space="preserve">
Ejecución Física Vigencia</t>
        </r>
      </text>
    </comment>
    <comment ref="O1" authorId="0" shapeId="0" xr:uid="{00000000-0006-0000-0000-000003000000}">
      <text>
        <r>
          <rPr>
            <b/>
            <sz val="9"/>
            <color indexed="81"/>
            <rFont val="Tahoma"/>
            <family val="2"/>
          </rPr>
          <t>Henry Daladier Polo Quiroga:
Ejecución Física Trayectoria</t>
        </r>
        <r>
          <rPr>
            <sz val="9"/>
            <color indexed="81"/>
            <rFont val="Tahoma"/>
            <family val="2"/>
          </rPr>
          <t xml:space="preserve">
</t>
        </r>
      </text>
    </comment>
    <comment ref="P1" authorId="0" shapeId="0" xr:uid="{00000000-0006-0000-0000-000004000000}">
      <text>
        <r>
          <rPr>
            <b/>
            <sz val="9"/>
            <color indexed="81"/>
            <rFont val="Tahoma"/>
            <family val="2"/>
          </rPr>
          <t>Henry Daladier Polo Quiroga:</t>
        </r>
        <r>
          <rPr>
            <sz val="9"/>
            <color indexed="81"/>
            <rFont val="Tahoma"/>
            <family val="2"/>
          </rPr>
          <t xml:space="preserve">
Ejecución Física PDD</t>
        </r>
      </text>
    </comment>
    <comment ref="Q1" authorId="0" shapeId="0" xr:uid="{00000000-0006-0000-0000-000005000000}">
      <text>
        <r>
          <rPr>
            <b/>
            <sz val="9"/>
            <color indexed="81"/>
            <rFont val="Tahoma"/>
            <family val="2"/>
          </rPr>
          <t>Henry Daladier Polo Quiroga:</t>
        </r>
        <r>
          <rPr>
            <sz val="9"/>
            <color indexed="81"/>
            <rFont val="Tahoma"/>
            <family val="2"/>
          </rPr>
          <t xml:space="preserve">
Ejecución presupuestal Vigencia</t>
        </r>
      </text>
    </comment>
    <comment ref="R1" authorId="0" shapeId="0" xr:uid="{00000000-0006-0000-0000-000006000000}">
      <text>
        <r>
          <rPr>
            <b/>
            <sz val="9"/>
            <color indexed="81"/>
            <rFont val="Tahoma"/>
            <family val="2"/>
          </rPr>
          <t>Henry Daladier Polo Quiroga:</t>
        </r>
        <r>
          <rPr>
            <sz val="9"/>
            <color indexed="81"/>
            <rFont val="Tahoma"/>
            <family val="2"/>
          </rPr>
          <t xml:space="preserve">
Ejecución presupuestal Trayectoria</t>
        </r>
      </text>
    </comment>
    <comment ref="T1" authorId="0" shapeId="0" xr:uid="{00000000-0006-0000-0000-000007000000}">
      <text>
        <r>
          <rPr>
            <b/>
            <sz val="9"/>
            <color indexed="81"/>
            <rFont val="Tahoma"/>
            <family val="2"/>
          </rPr>
          <t>Henry Daladier Polo Quiroga:
Priorización Vigencia</t>
        </r>
        <r>
          <rPr>
            <sz val="9"/>
            <color indexed="81"/>
            <rFont val="Tahoma"/>
            <family val="2"/>
          </rPr>
          <t xml:space="preserve">
</t>
        </r>
      </text>
    </comment>
    <comment ref="U1" authorId="0" shapeId="0" xr:uid="{00000000-0006-0000-0000-000008000000}">
      <text>
        <r>
          <rPr>
            <b/>
            <sz val="9"/>
            <color indexed="81"/>
            <rFont val="Tahoma"/>
            <family val="2"/>
          </rPr>
          <t>Henry Daladier Polo Quiroga:
Priorización Trayectoria</t>
        </r>
        <r>
          <rPr>
            <sz val="9"/>
            <color indexed="81"/>
            <rFont val="Tahoma"/>
            <family val="2"/>
          </rPr>
          <t xml:space="preserve">
</t>
        </r>
      </text>
    </comment>
    <comment ref="V1" authorId="0" shapeId="0" xr:uid="{00000000-0006-0000-0000-000009000000}">
      <text>
        <r>
          <rPr>
            <b/>
            <sz val="9"/>
            <color indexed="81"/>
            <rFont val="Tahoma"/>
            <family val="2"/>
          </rPr>
          <t>Henry Daladier Polo Quiroga:
Priorización PDD</t>
        </r>
        <r>
          <rPr>
            <sz val="9"/>
            <color indexed="81"/>
            <rFont val="Tahoma"/>
            <family val="2"/>
          </rPr>
          <t xml:space="preserve">
</t>
        </r>
      </text>
    </comment>
    <comment ref="W1" authorId="0" shapeId="0" xr:uid="{00000000-0006-0000-0000-00000A000000}">
      <text>
        <r>
          <rPr>
            <b/>
            <sz val="9"/>
            <color indexed="81"/>
            <rFont val="Tahoma"/>
            <family val="2"/>
          </rPr>
          <t xml:space="preserve">Marcar 1. Si considera revisión prioritaria y no se encuentra priorizado por los  criterios de Vigencia y Transcurrido </t>
        </r>
      </text>
    </comment>
    <comment ref="X1" authorId="0" shapeId="0" xr:uid="{00000000-0006-0000-0000-00000B000000}">
      <text>
        <r>
          <rPr>
            <b/>
            <sz val="9"/>
            <color indexed="81"/>
            <rFont val="Tahoma"/>
            <family val="2"/>
          </rPr>
          <t>Henry Daladier Polo Quiroga:</t>
        </r>
        <r>
          <rPr>
            <sz val="9"/>
            <color indexed="81"/>
            <rFont val="Tahoma"/>
            <family val="2"/>
          </rPr>
          <t xml:space="preserve">
Suma: Priorización Vigencia + Transcurrido + Revisión 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D1" authorId="0" shapeId="0" xr:uid="{00000000-0006-0000-0100-000001000000}">
      <text>
        <r>
          <rPr>
            <b/>
            <sz val="9"/>
            <color indexed="81"/>
            <rFont val="Tahoma"/>
            <family val="2"/>
          </rPr>
          <t>Henry Daladier Polo Quiroga:</t>
        </r>
        <r>
          <rPr>
            <sz val="9"/>
            <color indexed="81"/>
            <rFont val="Tahoma"/>
            <family val="2"/>
          </rPr>
          <t xml:space="preserve">
Meta Producto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Henry Daladier Polo Quiroga</author>
  </authors>
  <commentList>
    <comment ref="B4" authorId="0" shapeId="0" xr:uid="{00000000-0006-0000-0200-000001000000}">
      <text>
        <r>
          <rPr>
            <b/>
            <sz val="9"/>
            <color indexed="81"/>
            <rFont val="Tahoma"/>
            <family val="2"/>
          </rPr>
          <t>Henry Daladier Polo Quiroga:</t>
        </r>
        <r>
          <rPr>
            <sz val="9"/>
            <color indexed="81"/>
            <rFont val="Tahoma"/>
            <family val="2"/>
          </rPr>
          <t xml:space="preserve">
Ajuste de categorías Observación para Análisis Físico, Presupuestal y contractual y separar categorías y recomendaciones</t>
        </r>
      </text>
    </comment>
    <comment ref="B34" authorId="0" shapeId="0" xr:uid="{00000000-0006-0000-0200-000002000000}">
      <text>
        <r>
          <rPr>
            <b/>
            <sz val="9"/>
            <color indexed="81"/>
            <rFont val="Tahoma"/>
            <family val="2"/>
          </rPr>
          <t>Henry Daladier Polo Quiroga:</t>
        </r>
        <r>
          <rPr>
            <sz val="9"/>
            <color indexed="81"/>
            <rFont val="Tahoma"/>
            <family val="2"/>
          </rPr>
          <t xml:space="preserve">
Ajuste de categorías Observación para Análisis Físico, Presupuestal y contractual y separar categorías y recomendaciones</t>
        </r>
      </text>
    </comment>
    <comment ref="B62" authorId="0" shapeId="0" xr:uid="{00000000-0006-0000-0200-000003000000}">
      <text>
        <r>
          <rPr>
            <b/>
            <sz val="9"/>
            <color indexed="81"/>
            <rFont val="Tahoma"/>
            <family val="2"/>
          </rPr>
          <t>Henry Daladier Polo Quiroga:</t>
        </r>
        <r>
          <rPr>
            <sz val="9"/>
            <color indexed="81"/>
            <rFont val="Tahoma"/>
            <family val="2"/>
          </rPr>
          <t xml:space="preserve">
Ajuste de categorías Observación para Análisis Físico, Presupuestal y contractual y separar categorías y recomendaciones</t>
        </r>
      </text>
    </comment>
  </commentList>
</comments>
</file>

<file path=xl/sharedStrings.xml><?xml version="1.0" encoding="utf-8"?>
<sst xmlns="http://schemas.openxmlformats.org/spreadsheetml/2006/main" count="507" uniqueCount="357">
  <si>
    <t>py_id</t>
  </si>
  <si>
    <t>py_codigo_pd</t>
  </si>
  <si>
    <t>py_ano_prog_repr</t>
  </si>
  <si>
    <t>py_version_pa</t>
  </si>
  <si>
    <t>py_codigo_entidad</t>
  </si>
  <si>
    <t>py_codigo_interno_nivel7</t>
  </si>
  <si>
    <t>py_codigo_proyecto_pri</t>
  </si>
  <si>
    <t>py_codigo_mgr</t>
  </si>
  <si>
    <t>py_codigo_proyecto</t>
  </si>
  <si>
    <t>py_n7_diferente</t>
  </si>
  <si>
    <t>py_nombre_proyecto</t>
  </si>
  <si>
    <t>py_codigo_interno_meta</t>
  </si>
  <si>
    <t>py_mpi_tipo_suma</t>
  </si>
  <si>
    <t>py_descripcion_meta</t>
  </si>
  <si>
    <t>py_estado_prog_meta_desc</t>
  </si>
  <si>
    <t>py_mag_prog_ano1</t>
  </si>
  <si>
    <t>py_mag_ejec_ano1</t>
  </si>
  <si>
    <t>py_mag_porc_ano1</t>
  </si>
  <si>
    <t>py_mag_prog_ano2</t>
  </si>
  <si>
    <t>py_mag_ejec_ano2</t>
  </si>
  <si>
    <t>py_mag_porc_ano2</t>
  </si>
  <si>
    <t>py_mag_prog_ano3</t>
  </si>
  <si>
    <t>py_mag_ejec_ano3</t>
  </si>
  <si>
    <t>py_mag_porc_ano3</t>
  </si>
  <si>
    <t>py_mag_prog_ano4</t>
  </si>
  <si>
    <t>py_mag_ejec_ano4</t>
  </si>
  <si>
    <t>py_mag_porc_ano4</t>
  </si>
  <si>
    <t>py_mag_prog_ano5</t>
  </si>
  <si>
    <t>py_mag_ejec_ano5</t>
  </si>
  <si>
    <t>py_mag_porc_ano5</t>
  </si>
  <si>
    <t>py_mag_prog_tot</t>
  </si>
  <si>
    <t>py_mag_ejec_tot</t>
  </si>
  <si>
    <t>py_mag_porc_tot</t>
  </si>
  <si>
    <t>py_rec_prog_ano1</t>
  </si>
  <si>
    <t>py_rec_ejec_ano1</t>
  </si>
  <si>
    <t>py_rec_porc_ano1</t>
  </si>
  <si>
    <t>py_rec_prog_ano2</t>
  </si>
  <si>
    <t>py_rec_ejec_ano2</t>
  </si>
  <si>
    <t>py_rec_porc_ano2</t>
  </si>
  <si>
    <t>py_rec_prog_ano3</t>
  </si>
  <si>
    <t>py_rec_ejec_ano3</t>
  </si>
  <si>
    <t>py_rec_porc_ano3</t>
  </si>
  <si>
    <t>py_rec_prog_ano4</t>
  </si>
  <si>
    <t>py_rec_ejec_ano4</t>
  </si>
  <si>
    <t>py_rec_porc_ano4</t>
  </si>
  <si>
    <t>py_rec_prog_ano5</t>
  </si>
  <si>
    <t>py_rec_ejec_ano5</t>
  </si>
  <si>
    <t>py_rec_porc_ano5</t>
  </si>
  <si>
    <t>py_rec_prog_tot</t>
  </si>
  <si>
    <t>py_rec_ejec_tot</t>
  </si>
  <si>
    <t>py_rec_porc_tot</t>
  </si>
  <si>
    <t>EN EJECUCION</t>
  </si>
  <si>
    <t>FINALIZADA - NO CONTINUA</t>
  </si>
  <si>
    <t>Modernización institucional</t>
  </si>
  <si>
    <t>5_2019_02_227_177_143_226</t>
  </si>
  <si>
    <t>Recuperación, rehabilitación y mantenimiento de la malla vial</t>
  </si>
  <si>
    <t>5_2019_02_227_177_143_228</t>
  </si>
  <si>
    <t>5_2019_02_227_177_143_229</t>
  </si>
  <si>
    <t>(*) Pago 100 % de compromisos de vigencias anteriores fenecidas</t>
  </si>
  <si>
    <t>5_2019_02_227_177_145_238</t>
  </si>
  <si>
    <t>5_2019_02_227_201_188_261</t>
  </si>
  <si>
    <t>Transparencia, gestión pública y atención a partes interesadas en la UAERMV</t>
  </si>
  <si>
    <t>(*) Mantener el 80 % De satisfacción de los ciudadanos y partes interesadas</t>
  </si>
  <si>
    <t>5_2019_02_227_202_190_257</t>
  </si>
  <si>
    <t>Alcanzar el 74.40 % del Índice de Desarrollo Institucional</t>
  </si>
  <si>
    <t>Adecuar y dotar 1 Sede para el proceso de produccion e intervencion de la malla vial</t>
  </si>
  <si>
    <t>5_2019_02_227_203_192_259</t>
  </si>
  <si>
    <t>Fortalecimiento y adecuación de la plataforma tecnológica de la UAERMV</t>
  </si>
  <si>
    <t>Fortalecer y Modernizar 80 %  El recurso tecnológico y de sistemas de información de las entidades del Sector Movilidad</t>
  </si>
  <si>
    <t>Llave para relacionar este archivo con el encabezado</t>
  </si>
  <si>
    <t>Código del Plan de Desarrollo</t>
  </si>
  <si>
    <t>Estos forman el campo IND_ID con el cual se puede unir la información al archivo de encabezado</t>
  </si>
  <si>
    <t>Vigencia del Plan de Acción</t>
  </si>
  <si>
    <t>Versión del Plan de Acción. Dominio: 01 - Programación - reprogramación, 02 - Ultima versión oficial</t>
  </si>
  <si>
    <t>Código de la entidad</t>
  </si>
  <si>
    <t>Código de la estructura del Plan</t>
  </si>
  <si>
    <t>Código del Proyecto estratégico</t>
  </si>
  <si>
    <t>Código de la MP</t>
  </si>
  <si>
    <t>Código del proyecto de inversión</t>
  </si>
  <si>
    <t>Código único = 0</t>
  </si>
  <si>
    <t>Nombre del proyecto de inversión</t>
  </si>
  <si>
    <t>Código de la Meta Proyecto de Inversión - MPI</t>
  </si>
  <si>
    <t>Tipo de anualización de la MPI. Dominio: suma, constante, creciente, decreciente</t>
  </si>
  <si>
    <t>Nombre de la MPI</t>
  </si>
  <si>
    <t>Estado de programación de la MPI. Dominio: en ejecución, finalizada, finalizada por cumplimiento, suspendida</t>
  </si>
  <si>
    <t>Programación, ejecución y porcentaje de avance de magnitud de la MPI. Cada año corresponde a cada vigencia del Plan de Desarrollo. Por ejemplo, para Bogotá Mejor Para Todos, el año 1 corresponde a 2016</t>
  </si>
  <si>
    <t>Programación, ejecución y porcentaje de avance de recursos de la MPI asociados a la MP (Esto se hace dado que una MPI le puede aportar a más de una MP, no hay relación exclusiva de 1:1). Cada año corresponde a cada vigencia del Plan de Desarrollo. Por ejemplo, para Bogotá Mejor Para Todos, el año 1 corresponde a 2016. Igualmente, las columnas de totales solo se pueden sumar y calcular cuando los recursos se encuentran en CONSTANTES</t>
  </si>
  <si>
    <t>Entidad</t>
  </si>
  <si>
    <t>10 - No requiere recomendación</t>
  </si>
  <si>
    <t>Nivel de desarrollo institucional alcanzado y/o mantenido</t>
  </si>
  <si>
    <t>Suma</t>
  </si>
  <si>
    <t>Constante</t>
  </si>
  <si>
    <t>Porcentaje de modernización del recurso tecnológico y de sistemas de información</t>
  </si>
  <si>
    <t>Número de sedes</t>
  </si>
  <si>
    <t>5_2019_02_227_202_190_256</t>
  </si>
  <si>
    <t>Porcentaje de satisfacción de los ciudadanos y partes interesadas</t>
  </si>
  <si>
    <t>Km de ciclorrutas conservados</t>
  </si>
  <si>
    <t>Malla vial local conservada y rehabilitada</t>
  </si>
  <si>
    <t>Km/carril vial rural mantenidas</t>
  </si>
  <si>
    <t>Km-carril de malla vial arterial, troncal e intermedia local conservados</t>
  </si>
  <si>
    <t>ind_porc_av_pd</t>
  </si>
  <si>
    <t>ind_porc_av_trapd</t>
  </si>
  <si>
    <t>ind_porc_av_vig</t>
  </si>
  <si>
    <t>ind_ejecucion_vigencia</t>
  </si>
  <si>
    <t>ind_prog_actual</t>
  </si>
  <si>
    <t>ind_prog_inicial_pd</t>
  </si>
  <si>
    <t>ind_ano</t>
  </si>
  <si>
    <t>ind_desc_estado_ind_pa</t>
  </si>
  <si>
    <t>ind_estado_en_pa</t>
  </si>
  <si>
    <t>ind_indicador_tipo_suma</t>
  </si>
  <si>
    <t>ind_nombre_indicador</t>
  </si>
  <si>
    <t>ind_codigo_indicador</t>
  </si>
  <si>
    <t>ind_codigo_mgr</t>
  </si>
  <si>
    <t>ind_codigo_proyecto_pri</t>
  </si>
  <si>
    <t>ind_codigo_interno_nivel7</t>
  </si>
  <si>
    <t>ind_codigo_entidad</t>
  </si>
  <si>
    <t>ind_version_pa</t>
  </si>
  <si>
    <t>ind_ano_prog_repr</t>
  </si>
  <si>
    <t>ind_codigo_pd</t>
  </si>
  <si>
    <t>ind_id</t>
  </si>
  <si>
    <t>Porcentaje de avance del Indicador en el Plan de Desarrollo</t>
  </si>
  <si>
    <t>Porcentaje de avance transcurrido del Indicador</t>
  </si>
  <si>
    <t>Porcentaje de avance del Indicador en la vigencia</t>
  </si>
  <si>
    <t>Ejecución del indicador</t>
  </si>
  <si>
    <t>Programación actual del indicador en el Plan de Desarrollo</t>
  </si>
  <si>
    <t>Programación inicial del indicador en el Plan de Desarrollo</t>
  </si>
  <si>
    <t>Vigencia de la anualización del Plan de Desarrollo</t>
  </si>
  <si>
    <t>Estado del indicador en el Plan de Acción</t>
  </si>
  <si>
    <t>Tipo de anualización del Indicador. Dominio: suma, constante, creciente, decreciente</t>
  </si>
  <si>
    <t>Información del indicador</t>
  </si>
  <si>
    <t xml:space="preserve"> Salud</t>
  </si>
  <si>
    <t>Sector Salud</t>
  </si>
  <si>
    <t xml:space="preserve"> Gestión Jurídica</t>
  </si>
  <si>
    <t>Sector Gestión Jurídica</t>
  </si>
  <si>
    <t xml:space="preserve"> Seguridad, Convivencia y Justicia</t>
  </si>
  <si>
    <t>Sector Seguridad, Convivencia y Justicia</t>
  </si>
  <si>
    <t xml:space="preserve"> Ambiente</t>
  </si>
  <si>
    <t>Sector Ambiente</t>
  </si>
  <si>
    <t xml:space="preserve"> Integración social</t>
  </si>
  <si>
    <t>Sector Integración social</t>
  </si>
  <si>
    <t xml:space="preserve"> Mujeres</t>
  </si>
  <si>
    <t>Sector Mujeres</t>
  </si>
  <si>
    <t xml:space="preserve"> Planeación</t>
  </si>
  <si>
    <t>Sector Planeación</t>
  </si>
  <si>
    <t xml:space="preserve"> Cultura, recreación y deporte</t>
  </si>
  <si>
    <t>Sector Cultura, recreación y deporte</t>
  </si>
  <si>
    <t xml:space="preserve"> Hábitat</t>
  </si>
  <si>
    <t>Sector Hábitat</t>
  </si>
  <si>
    <t xml:space="preserve"> Desarrollo económico, industria y turismo</t>
  </si>
  <si>
    <t>Sector Desarrollo económico, industria y turismo</t>
  </si>
  <si>
    <t xml:space="preserve"> Movilidad</t>
  </si>
  <si>
    <t>Sector Movilidad</t>
  </si>
  <si>
    <t xml:space="preserve"> Educación</t>
  </si>
  <si>
    <t>Sector Educación</t>
  </si>
  <si>
    <t xml:space="preserve"> Hacienda</t>
  </si>
  <si>
    <t>Sector Hacienda</t>
  </si>
  <si>
    <t xml:space="preserve"> Gobierno</t>
  </si>
  <si>
    <t>Sector Gobierno</t>
  </si>
  <si>
    <t>Gestión pública</t>
  </si>
  <si>
    <t>Sector Gestión pública</t>
  </si>
  <si>
    <t>Otras entidades distritales</t>
  </si>
  <si>
    <t>Etiquetas de fila</t>
  </si>
  <si>
    <t>codigo_sector</t>
  </si>
  <si>
    <t>Sector</t>
  </si>
  <si>
    <t>Finalizado</t>
  </si>
  <si>
    <t>PRIORIZADO</t>
  </si>
  <si>
    <t>Total general</t>
  </si>
  <si>
    <t>01 - Pilar Igualdad de calidad de vida</t>
  </si>
  <si>
    <t>02 - Pilar Democracia urbana</t>
  </si>
  <si>
    <t>03 - Pilar Construcción de comunidad y cultura ciudadana</t>
  </si>
  <si>
    <t>04 - Eje transversal Nuevo ordenamiento territorial</t>
  </si>
  <si>
    <t>05 - Eje transversal Desarrollo económico basado en el conocimiento</t>
  </si>
  <si>
    <t>06 - Eje transversal Sostenibilidad ambiental basada en la eficiencia energética</t>
  </si>
  <si>
    <t>07 - Eje transversal Gobierno legítimo, fortalecimiento local y eficiencia</t>
  </si>
  <si>
    <t>Pilar</t>
  </si>
  <si>
    <t>01</t>
  </si>
  <si>
    <t>gral_codigo_entidad</t>
  </si>
  <si>
    <t>gral_nombre_entidad</t>
  </si>
  <si>
    <t>102 - Personería Distrital</t>
  </si>
  <si>
    <t>104 - Secretaría General</t>
  </si>
  <si>
    <t>105 - Veeduría Distrital</t>
  </si>
  <si>
    <t>110 - Secretaría Distrital de Gobierno</t>
  </si>
  <si>
    <t>111 - Secretaría Distrital de Hacienda</t>
  </si>
  <si>
    <t>112 - Secretaría de Educación del Distrito</t>
  </si>
  <si>
    <t>113 - Secretaría Distrital de Movilidad</t>
  </si>
  <si>
    <t>117 - Secretaría Distrital de Desarrollo Económico</t>
  </si>
  <si>
    <t>118 - Secretaría Distrital del Hábitat</t>
  </si>
  <si>
    <t>119 - Secretaría Distrital de Cultura, Recreación y Deporte</t>
  </si>
  <si>
    <t>120 - Secretaría Distrital de Planeación</t>
  </si>
  <si>
    <t>121 - Secretaría Distrital de la Mujer</t>
  </si>
  <si>
    <t>122 - Secretaría Distrital de Integración Social</t>
  </si>
  <si>
    <t>125 - Departamento Administrativo del Servicio Civil Distrital</t>
  </si>
  <si>
    <t>126 - Secretaría Distrital de Ambiente</t>
  </si>
  <si>
    <t>127 - Departamento Administrativo de la Defensoría del Espacio Público</t>
  </si>
  <si>
    <t>131 - Unidad Administrativa Especial Cuerpo Oficial de Bomberos</t>
  </si>
  <si>
    <t>136 - Secretaría Jurídica Distrital</t>
  </si>
  <si>
    <t>137 - Secretaría Distrital de Seguridad, Convivencia y Justicia</t>
  </si>
  <si>
    <t>200 - Instituto para la Economía Social</t>
  </si>
  <si>
    <t>201 - Secretaría Distrital de Salud / Fondo Financiero Distrital de Salud</t>
  </si>
  <si>
    <t>203 - Instituto Distrital de Gestión de Riesgos y Cambio Climático</t>
  </si>
  <si>
    <t>204 - Instituto de Desarrollo Urbano</t>
  </si>
  <si>
    <t>206 - Fondo de Prestaciones Económicas, Cesantías y Pensiones</t>
  </si>
  <si>
    <t>208 - Caja de Vivienda Popular</t>
  </si>
  <si>
    <t>211 - Instituto Distrital de Recreación y Deporte</t>
  </si>
  <si>
    <t>213 - Instituto Distrital del Patrimonio Cultural</t>
  </si>
  <si>
    <t>214 - Instituto Distrital para la Protección de la Niñez y la Juventud</t>
  </si>
  <si>
    <t>215 - Fundación Gilberto Alzate Avendaño</t>
  </si>
  <si>
    <t>216 - Orquesta Filarmónica de Bogotá</t>
  </si>
  <si>
    <t>217 - Fondo de Vigilancia y Seguridad</t>
  </si>
  <si>
    <t>218 - Jardín Botánico José Celestino Mutis</t>
  </si>
  <si>
    <t>219 - Instituto para la Investigación Educativa y el Desarrollo Pedagógico</t>
  </si>
  <si>
    <t>220 - Instituto Distrital de la Participación y Acción Comunal</t>
  </si>
  <si>
    <t>221 - Instituto Distrital de Turismo</t>
  </si>
  <si>
    <t>222 - Instituto Distrital de las Artes</t>
  </si>
  <si>
    <t>226 - Unidad Administrativa Especial de Catastro Distrital</t>
  </si>
  <si>
    <t>227 - Unidad Administrativa Especial de Rehabilitación y Mantenimiento Vial</t>
  </si>
  <si>
    <t>228 - Unidad Administrativa Especial de Servicios Públicos</t>
  </si>
  <si>
    <t>229 - Instituto Distrital de Protección y Bienestar Animal</t>
  </si>
  <si>
    <t>230 - Universidad Distrital Francisco José de Caldas</t>
  </si>
  <si>
    <t>235 - Contraloría Distrital</t>
  </si>
  <si>
    <t>240 - Lotería de Bogotá</t>
  </si>
  <si>
    <t>260 - Canal Capital</t>
  </si>
  <si>
    <t>261 - Metrovivienda</t>
  </si>
  <si>
    <t>262 - Empresa de Transporte del Tercer Milenio - Transmilenio S.A.</t>
  </si>
  <si>
    <t>263 - Empresa de Renovación y Desarrollo Urbano</t>
  </si>
  <si>
    <t>265 - Empresa de Acueducto y Alcantarillado de Bogotá</t>
  </si>
  <si>
    <t>266 - Empresa Metro de Bogotá S.A.</t>
  </si>
  <si>
    <t>Causas Incumplimiento</t>
  </si>
  <si>
    <t>Periodo a Analizar</t>
  </si>
  <si>
    <t>Enero - Marzo</t>
  </si>
  <si>
    <t>Enero - Junio</t>
  </si>
  <si>
    <t xml:space="preserve">Enero - Septiembre </t>
  </si>
  <si>
    <t>Enero - Diciembre</t>
  </si>
  <si>
    <t>Revisión CI</t>
  </si>
  <si>
    <t>CATEGORÍA OBSERVACIÓN FÍSICA</t>
  </si>
  <si>
    <t>CATEGORÍA RECOMENDACIÓN FÍSICA</t>
  </si>
  <si>
    <t>CATEGORÍA OBSERVACIÓN PRESUPUESTAL</t>
  </si>
  <si>
    <t>CATEGORÍA RECOMENDACIÓN  PRESUPUESTAL</t>
  </si>
  <si>
    <t>CATEGORÍA OBSERVACIÓN CONTRACTUAL</t>
  </si>
  <si>
    <t>CATEGORÍA RECOMENDACIÓN  CONTRACTUAL</t>
  </si>
  <si>
    <t>menor a mayor</t>
  </si>
  <si>
    <t>5 - Mantener monitoreo constante y periódico del seguimiento del presupuesto y cumplimiento de las metas proyectos de inversión.</t>
  </si>
  <si>
    <t>1- Existen diferencias en la información registrada en los instrumentos de planeación y seguimiento.</t>
  </si>
  <si>
    <t>2- La información reportada en SEGPLAN no es coherente con la información verificada en la Entidad.</t>
  </si>
  <si>
    <t>3- Debilidades en la planeación de la meta producto.</t>
  </si>
  <si>
    <t>4- Inconsistencia en los soportes (evidencias) de la ejecución física.</t>
  </si>
  <si>
    <t>5- Las acciones aplicadas por la entidad para el cumplimiento o avance de la meta no fueron efectivas.</t>
  </si>
  <si>
    <t xml:space="preserve">6- La meta producto se modificó, se aplazó o se reprogramó.  </t>
  </si>
  <si>
    <t>7- La meta fue finalizada, sin embargo, tiene recursos pendientes por ejecutar</t>
  </si>
  <si>
    <t>8- Se evidencian incoherencias entre la ejecución presupuestal y/o contractual, con respecto al avance físico de la meta producto.</t>
  </si>
  <si>
    <t xml:space="preserve">9- Se presenta avance importante en la ejecución presupuestal, sin embargo, el producto no puede ser cuantificado en la meta hasta no terminar el proceso / proyecto, dado el ciclo de vida del mismo. </t>
  </si>
  <si>
    <t>1- Existen diferencias en los valores o datos registrados en los instrumentos de planeación y seguimiento.</t>
  </si>
  <si>
    <t>2- Debilidades en la planeación del presupuesto de la meta proyecto de inversión.</t>
  </si>
  <si>
    <t>3- La ejecución presupuestal no es coherente con la ejecución física.</t>
  </si>
  <si>
    <t>4- Los valores o datos reportados en SEGPLAN no son coherentes con lo verificado en la Entidad.</t>
  </si>
  <si>
    <t>6- Se presentan novedades presupuestales (recortes, adiciones, traslados)</t>
  </si>
  <si>
    <t>7- Se presenta riesgo de concentración de reservas presupuestales y/o cuentas por pagar para la siguiente vigencia</t>
  </si>
  <si>
    <t>8- La meta proyecto fue finalizada, sin embargo, tiene recursos pendientes por ejecutar</t>
  </si>
  <si>
    <t>9- Retraso y/o incumplimiento en la ejecución presupuestal.</t>
  </si>
  <si>
    <t>10- Alerta de incumplimiento de la meta proyecto de inversión.</t>
  </si>
  <si>
    <t>11- Incumplimiento de la meta proyecto de inversión.</t>
  </si>
  <si>
    <t>12 - No hay observación</t>
  </si>
  <si>
    <t>2 - Reportar  información veraz y oportuna del seguimiento al proyecto de inversión a través de SEGPLAN.</t>
  </si>
  <si>
    <t>4 - Realizar un análisis que permita identificar las causas que retrasan el desarrollo o cumplimiento del proyecto de inversión, de forma que se tomen las medidas efectivas que mejoren los resultados.</t>
  </si>
  <si>
    <t>6 - Fortalecer la planeación del proceso presupuestal.</t>
  </si>
  <si>
    <t>7 - Realizar acciones de capacitación y entrenamiento para el fortalecimiento de gestión presupuestal.</t>
  </si>
  <si>
    <t>8 - Realizar reprogramación de plazo, actividades y/o presupuesto del proyecto de inversión.</t>
  </si>
  <si>
    <t>2- La gestión contractual no es coherente con la ejecución física.</t>
  </si>
  <si>
    <t>3- La ejecución presupuestal no es coherente con la gestión contractual.</t>
  </si>
  <si>
    <t>4- Debilidad en la planeación de la contratación.</t>
  </si>
  <si>
    <t>5- Las acciones aplicadas por la entidad para lograr el cumplimiento del proceso contractual no fueron efectivas.</t>
  </si>
  <si>
    <t>6- Se presentan novedades contractuales (adiciones, prórrogas, entre otros)</t>
  </si>
  <si>
    <t>7- Se evidencian objetos contractuales no proyectados en el PAA</t>
  </si>
  <si>
    <t>8- Falta de actualización o reprogramación del PAA</t>
  </si>
  <si>
    <t>9- Debilidades en la gestión precontractual</t>
  </si>
  <si>
    <t>10- Riesgo de incumplimiento en la ejecución contractual.</t>
  </si>
  <si>
    <t>11- Incumplimiento del plan de adquisiciones aprobado.</t>
  </si>
  <si>
    <t>12- Incumplimiento en la ejecución contractual.</t>
  </si>
  <si>
    <t>13 - No hay observación</t>
  </si>
  <si>
    <t>3- Fortalecer la planeación del proceso contractual.</t>
  </si>
  <si>
    <t>4- Fortalecer el proceso precontractual y contractual.</t>
  </si>
  <si>
    <t>5- Mantener actualizado el Plan Anual de Adquisiciones. (Reprogramación de plazos, actividades, valores)</t>
  </si>
  <si>
    <t>7 - Mantener monitoreo constante y periódico del seguimiento de la gestión precontractual</t>
  </si>
  <si>
    <t>9- Fortalecer la consolidación, disposición y salvaguarda de los procesos contractuales</t>
  </si>
  <si>
    <t>10- No requiere recomendación</t>
  </si>
  <si>
    <t>02</t>
  </si>
  <si>
    <t>03</t>
  </si>
  <si>
    <t>04</t>
  </si>
  <si>
    <t>05</t>
  </si>
  <si>
    <t>06</t>
  </si>
  <si>
    <t>07</t>
  </si>
  <si>
    <t>Análisis_Físico_Principal_Observación</t>
  </si>
  <si>
    <t>Análisis_Físico_Principal_Recomendación</t>
  </si>
  <si>
    <t>Presupuestal_Observación</t>
  </si>
  <si>
    <t>Presupuestal_Recomendación</t>
  </si>
  <si>
    <t>Contractual_Observación</t>
  </si>
  <si>
    <t>Contractual_Recomendación</t>
  </si>
  <si>
    <t>Rango Transcurrido</t>
  </si>
  <si>
    <t>Rango Vigencia</t>
  </si>
  <si>
    <t>Rango PDD</t>
  </si>
  <si>
    <t>Rango Propuesto</t>
  </si>
  <si>
    <t>gral_rec_porc_tot</t>
  </si>
  <si>
    <t>gral_rec_porc_ano4</t>
  </si>
  <si>
    <t>Trimestres</t>
  </si>
  <si>
    <t>Trimestre Proyectado</t>
  </si>
  <si>
    <t>Trimestre avanzado</t>
  </si>
  <si>
    <t>1 - Unificar y/o actualizar inmediatamente la información de los aplicativos o instrumentos en los cuales se reporta el seguimiento de las metas físicas.</t>
  </si>
  <si>
    <t>5- Las acciones aplicadas por la entidad para lograr el avance o el cumplimiento de la meta proyecto no fueron efectivas.</t>
  </si>
  <si>
    <t>1 - Unificar y/o actualizar inmediatamente la información de los aplicativos e instrumentos con el que se realiza el seguimiento de la ejecución presupuestal de metas proyectos de inversión.</t>
  </si>
  <si>
    <t>3 - Establecer inmediatamente instrumentos y criterios de medición que faciliten el seguimiento a la ejecución presupuestal.</t>
  </si>
  <si>
    <t>9 - Establecer inmediatamente instrumentos y criterios de medición que faciliten el seguimiento al cumplimiento de las metas del proyecto de inversión.</t>
  </si>
  <si>
    <t>1 - Unificar y/o actualizar inmediatamente la información de los aplicativos e instrumentos con los que se realiza el seguimiento de la ejecución contractual.</t>
  </si>
  <si>
    <t>2- Establecer inmediatamente instrumentos y criterios de medición que faciliten el seguimiento a la ejecución contractual.</t>
  </si>
  <si>
    <t>6- Realizar acciones inmediatas de capacitación y entrenamiento para el fortalecimiento de gestión contractual.</t>
  </si>
  <si>
    <t>8- Implementar acciones inmediatas que fortalezcan el proceso de supervisión a la ejecución contractual.</t>
  </si>
  <si>
    <t>2 - Reportar información veraz y oportuna del seguimiento a la meta producto a través de SEGPLAN.</t>
  </si>
  <si>
    <t xml:space="preserve">3 - Establecer instrumentos y criterios de medición que faciliten el seguimiento a la ejecución fisica de las metas producto. </t>
  </si>
  <si>
    <t>4 - Realizar un análisis que permita identificar las causas que retrasan el desarrollo o cumplimiento de la meta producto, y tomar las medidas efectivas que mejoren los resultados.</t>
  </si>
  <si>
    <t>5 - Mantener monitoreo constante y periódico del seguimiento a las metas producto, para evitar desviaciones frente a lo programado.</t>
  </si>
  <si>
    <t>6 - Fortalecer la planeación de la meta producto.</t>
  </si>
  <si>
    <t>7 - Realizar acciones inmediatas de capacitación y entrenamiento para el fortalecimiento de la meta producto.</t>
  </si>
  <si>
    <t>8 - Realizar reprogramación inmediata de plazo, actividades y/o presupuesto dela meta producto de manera oportuna.</t>
  </si>
  <si>
    <t>9 - Fortalecer la consolidación, disposición y salvaguarda de las evidencias y soportes que dan cuenta de la ejecución física de las metas producto</t>
  </si>
  <si>
    <t>10 - Se recomienda revisar pertinencia de la meta, ya que fue superada la magnitud programada en la vigencia del plan, con el fin de que se determine su finalización por cumplimiento o la necesidad de reprogramar recursos y metas.</t>
  </si>
  <si>
    <t>11 - No requiere recomendación</t>
  </si>
  <si>
    <t>gral_descripcion_mgr</t>
  </si>
  <si>
    <t>Lograr un índice nivel medio de desarrollo institucional en el sector movilidad</t>
  </si>
  <si>
    <t>Fortalecer y modernizar en un 80% el recurso tecnológico y de sistemas de información de entidades del sector movilidad</t>
  </si>
  <si>
    <t>Conservar 750 km carril de malla vial arterial, troncal e intermedia y local (por donde circulan las rutas de Transmilenio troncal y zonal)</t>
  </si>
  <si>
    <t>Mantener periódicamente de 50 km carril de malla vial rural</t>
  </si>
  <si>
    <t>Conservar 100 km de ciclorrutas</t>
  </si>
  <si>
    <t>Conservar y rehabilitar 1,083 km carril de la infraestructura vial local (por donde no circulan rutas de Transmilenio zonal)</t>
  </si>
  <si>
    <t>Mantener el 80% de satisfacción de los ciudadanos y partes interesadas</t>
  </si>
  <si>
    <t>Adecuar y dotar una (1) sede para el proceso de producción e intervención de la malla vial local</t>
  </si>
  <si>
    <t>10- Alerta de incumplimiento de la meta producto.</t>
  </si>
  <si>
    <t>11- Incumplimiento de la meta producto.</t>
  </si>
  <si>
    <t xml:space="preserve">12- No hay observación </t>
  </si>
  <si>
    <t>Análisis_Físico_Análisis de Causas o Problemática</t>
  </si>
  <si>
    <t>Presupuestal_Análisis de Causas o Problemática</t>
  </si>
  <si>
    <t>Contractual_Análisis de Causas o Problemática</t>
  </si>
  <si>
    <t>VIGENTE</t>
  </si>
  <si>
    <t>Conservar 62.31 Km-Carril de malla vial arterial, troncal e intermedia y local (por donde circulan las rutas de Transmilenio troncal y zonal)</t>
  </si>
  <si>
    <t>Mantener 14 Km carril de malla vial rural</t>
  </si>
  <si>
    <t>Conservación y Rehabilitación 1,254 Km-Carril de la infraestructura vial local (por donde no circulan rutas de Transmilenio zonal)</t>
  </si>
  <si>
    <t>Conservar 20.50 Km de ciclorrutas (de andén)</t>
  </si>
  <si>
    <t>Se identificó adecuada ejecución presupuestal al corte del 3er trimestre de 2019, dado que el resultado es superior al 75%.
Por otra parte, se cruzaron las cifras reportadas los proyectos de inversión del SEGPLAN al corte del periodo en evaluación y las registradas en el informe presupuestal PREDIS al mismo corte; resultado del cruce se identificó homogeneidad en estas.</t>
  </si>
  <si>
    <t>La meta reportada por la Dirección Distrital de Desarrollo Institucional de la Secretaría General de la Alcaldía Mayor de Bogotá, esta repetida  con la siguiente fila</t>
  </si>
  <si>
    <t xml:space="preserve">Al corte del reporte, la entidad suscribió adición frente al contrato de arrendamiento logrando así contar con la disponibilidad de la sede hasta marzo de 2020, se suscribió el contrato de vigilancia, y se realizaron los estudios previos y de sector para adelantar las actividades de adecuación y mantenimiento de la sede de Producción.
</t>
  </si>
  <si>
    <r>
      <t xml:space="preserve">Se observó mayor ejecución presupuestal que física por cuanto la entidad debe realizar el aprovisionamiento de bienes y servicios a través de contrataciones de insumos, materiales, recursos físicos (alquiler de maquinaria y equipos), recursos humanos, para producir diferentes tipos de mezclas e intervenciones en la malla vial de la ciudad, y estas contrataciones se realizan en grandes volúmenes para aprovechar la capacidad instalada, lograr mejores precios y obtener economía de escala. Por lo anterior, los resultados de los compromisos presupuestales se reflejarán superiores a los físicos.
No obstante a lo anterior, técnicamente se identificaron las siguientes causas reportadas por la gerencia de proyecto mediante correo electrónico del  30 de octubre de 2019, por cuanto la Oficina de Control Interno indagó del porque la meta  obtuvo ejecución presupuestal superior al 70%  (porcentaje adecuado para la fecha de corte establecido en SEGPLAN), mientras que la meta física no tuvo el mismo efecto, dado que el avance reportado al corte del 30 de septiembre de la vigencia, cerró en el 57,55%:
</t>
    </r>
    <r>
      <rPr>
        <b/>
        <sz val="11"/>
        <color theme="1"/>
        <rFont val="Calibri"/>
        <family val="2"/>
        <scheme val="minor"/>
      </rPr>
      <t xml:space="preserve">Causas identificadas:
</t>
    </r>
    <r>
      <rPr>
        <sz val="11"/>
        <color theme="1"/>
        <rFont val="Calibri"/>
        <family val="2"/>
        <scheme val="minor"/>
      </rPr>
      <t xml:space="preserve">En Malla Vial Arterial se han atendido y apoyado las solicitudes presentadas por las entidades.
1. El Clima y las fuertes lluvias no permiten el trabajo continuo
2. Se le ha dado prioridad a la Intervención en la Misionalidad, toda vez que se tuvieron inconvenientes con el suministro insumos para mezclas por el cierre de la Vía al Llano.
Finalmente, la gerencia de proyecto planteó las siguientes </t>
    </r>
    <r>
      <rPr>
        <b/>
        <sz val="11"/>
        <color theme="1"/>
        <rFont val="Calibri"/>
        <family val="2"/>
        <scheme val="minor"/>
      </rPr>
      <t xml:space="preserve">soluciones </t>
    </r>
    <r>
      <rPr>
        <sz val="11"/>
        <color theme="1"/>
        <rFont val="Calibri"/>
        <family val="2"/>
        <scheme val="minor"/>
      </rPr>
      <t>para las causas registradas:
1. Se espera continuar con el suministro insumos para mezclas con normalidad de la Vía al Llano.
2. Se ha logrado avanzar en ejecución ya que con corte al 28 de octubre se han alcanzado los 13.17 kms Carril</t>
    </r>
  </si>
  <si>
    <r>
      <t xml:space="preserve">Se observó mayor ejecución presupuestal que física por cuanto la entidad debe realizar el aprovisionamiento de bienes y servicios a través de contrataciones de insumos, materiales, recursos físicos (alquiler de maquinaria y equipos), recursos humanos, para producir diferentes tipos de mezclas e intervenciones en la malla vial de la ciudad, y estas contrataciones se realizan en grandes volúmenes para aprovechar la capacidad instalada, lograr mejores precios y obtener economía de escala. Por lo anterior, los resultados de los compromisos presupuestales se reflejarán superiores a los físicos.
No obstante a lo anterior, técnicamente se identificaron las siguientes causas reportadas por la gerencia de proyecto mediante correo electrónico del  30 de octubre de 2019, por cuanto la Oficina de Control Interno indagó del porque la meta obtuvo ejecución presupuestal superior al 70%  (porcentaje adecuado para la fecha de corte establecido en SEGPLAN), mientras que la meta física no tuvo el mismo efecto, dado que el avance reportado al corte del 30 de septiembre de la vigencia, cerró en el 34,70%:
</t>
    </r>
    <r>
      <rPr>
        <b/>
        <sz val="11"/>
        <color theme="1"/>
        <rFont val="Calibri"/>
        <family val="2"/>
        <scheme val="minor"/>
      </rPr>
      <t>Causas identificadas:</t>
    </r>
    <r>
      <rPr>
        <sz val="11"/>
        <color theme="1"/>
        <rFont val="Calibri"/>
        <family val="2"/>
        <scheme val="minor"/>
      </rPr>
      <t xml:space="preserve">
1. Al inicio de la intervención se presentaron lluvias y un en general un fuerte invierno.
2. Los segmentos intervenidos en las ruralidades corresponden a trabajos de mejoramiento en Fresado Estabilizado. 
En esta tipología se han atendido las recomendaciones del especialista para realizar el proceso constructivo en el cual se debe colocar el fresado estabilizado en dos capas de 8 cm /por capa, dejando un tiempo prudencial con paso de vehículos para lograr una mejor compactación y evacuación de la humedad que pueda tener el material, posterior a su extendida, para la complementación con la segunda capa.
3. Los CIV´s intervenidos son largos y se reportan como meta solamente cuando están terminados.
4. Se tuvieron inconvenientes con el suministro insumos para mezclas por el cierre de la Vía al Llano
Finalmente, la gerencia de proyecto planteó las siguientes soluciones para las causas registradas:
1. Se espera que continúe normal el tránsito por la vía al Llano.
2. Continuar con la intervención en ruralidad Una vez terminados estos 14 segmentos, se hayan terminado, lo cual se tiene previsto para el mes de noviembre, se completarán aproximadamente el 90% de la meta. </t>
    </r>
  </si>
  <si>
    <r>
      <t xml:space="preserve">Se observó mayor ejecución presupuestal que física por cuanto la entidad debe realizar el aprovisionamiento de bienes y servicios a través de contrataciones de insumos, materiales, recursos físicos (alquiler de maquinaria y equipos), recursos humanos, para producir diferentes tipos de mezclas e intervenciones en la malla vial de la ciudad, y estas contrataciones se realizan en grandes volúmenes para aprovechar la capacidad instalada, lograr mejores precios y obtener economía de escala. Por lo anterior, los resultados de los compromisos presupuestales se reflejarán superiores a los físicos.
No obstante a lo anterior, técnicamente se identificaron las siguientes causas reportadas por la gerencia de proyecto mediante correo electrónico del 30 de octubre de 2019, por cuanto la Oficina de Control Interno indagó del porque meta presupuestal no alcanzo un resultado de al menos el 70%, dado que el avance reportado al corte del 30 de septiembre de la vigencia, cerró en el 47,14%:
</t>
    </r>
    <r>
      <rPr>
        <b/>
        <sz val="11"/>
        <color theme="1"/>
        <rFont val="Calibri"/>
        <family val="2"/>
        <scheme val="minor"/>
      </rPr>
      <t>Causas identificadas:</t>
    </r>
    <r>
      <rPr>
        <sz val="11"/>
        <color theme="1"/>
        <rFont val="Calibri"/>
        <family val="2"/>
        <scheme val="minor"/>
      </rPr>
      <t xml:space="preserve">
1. Actualmente se están interviniendo 5 kms, los cuales no suman meta por estar en ejecución, y cuando se hayan terminado, se realiza su reporte oficial.
2. Los segmentos que se han intervenido corresponden a la Tipología de rehabilitación, lo cual ha implicado mayor dedicación y menor rendimiento. 
3. Se tiene previsto realizar intervención en las ciclorutas de la Calle 26 y en la Avenida Primero de Mayo, para esta última se requiera un permiso de la Secretaria de Medio Ambiente, que fue entregado el pasado 28 de Octubre
4. Se tuvieron inconvenientes con el suministro insumos para mezclas por el cierre de la Vía al Llano.
Finalmente, la gerencia de proyecto planteó las siguientes soluciones para las causas registradas:
1.Reportar los segmentos que ya se están terminando.
2. Ya se coordinó con el Jardín Botánico la Tala de Árboles.
3. Se empezará a partir del 5 de noviembre la ejecución en jornada nocturna en intervención de cambio de carpeta, en la cicloruta de la avenida 1 de Mayo que son 2 kilómetros y en la cicloruta de la calle 26 ,que también son 2 kilómetros .
4. Está programado cumplir con la meta   de 4.61 a mediados de diciembre
5. Se espera que continúe normal el tránsito por la vía al Llano.</t>
    </r>
  </si>
  <si>
    <t xml:space="preserve">La Oficina Asesora de Planeación reportó mediante correo electrónico del 30 de octubre de 2019 qué en los meses de julio a septiembre de 2019 se incorporaron las nuevas actividades, las cuales permitirán a la entidad subir al menos al tercer quintil de la medición del FURAG. 
Al 30 de septiembre se registró un avance de un 75% de las actividades planteadas en el plan, teniendo en cuenta que este plan fue enriquecido con varias actividades que requieren de la colaboración de todas las dependencias de la UAERMV. Adicionalmente, en el Comité Directivo SIG del mes de septiembre de 2019, la Oficina Asesora de Planeación - OAP generó las alertas del estado de avance del Plan de Adecuación y sostenibilidad, solicitando que los líderes de procesos aseguren el cumplimiento de sus respectivos productos en el Plan.
Finalmente, las soluciones planteadas por la OAP apuntan a que desde el mes de julio a septiembre de 2019 también se han diseñado las auditorías internas de calidad que aportarán al fortalecimiento de los 17 procesos y que se realizarán entre los meses de octubre y noviembre. Adicionalmente se ha persistido en el seguimiento riguroso al progreso de las acciones reportadas en el Plan de Adecuación y Sostenibilidad reconociendo que esta acción permite generar alertas tempranas sobre acciones con retrasos o sin gestión alguna dentro del plan.
</t>
  </si>
  <si>
    <t>La meta reportada por la Dirección Distrital de Desarrollo Institucional de la Secretaría General de la Alcaldía Mayor de Bogotá, esta repetida con la siguiente fila.</t>
  </si>
  <si>
    <t>La Oficina de control Interno indagó a la gerencia de proyecto del porque la meta obtuvo ejecución física superior al 70% (porcentaje adecuado para la fecha de corte establecido en SEGPLAN), mientras que la meta presupuestal no tuvo el mismo efecto.
La gerencial del proyecto reportó mediante correo electrónico del 29 de octubre de 2019, que la justificación a lo anterior se da toda vez que la meta del proyecto de inversión corresponde a adecuar y dotar 1 sede para el proceso de producción de la UAERMV, razón por la cual en el plan de acción del proyecto el porcentaje asignado a las actividades directamente relacionadas con la sede operativa es mayor que el de los demás, correspondiente al 60%. Respecto a las acciones identificadas a la fecha se encuentran adecuadas y entregadas el 100% de las áreas de la sede operativa, se han realizado y culminado las actividades de traslado de las operaciones de la antigua sede Veraguas, se suscribió adición frente al contrato de arrendamiento logrando así contar con la disponibilidad de la sede hasta marzo de 2020, se suscribió el contrato de vigilancia, y se realizaron los estudios previos y de sector para adelantar las actividades de adecuación y mantenimiento de la sede de Producción.
Así mismo, se han obtenido ahorros significativos en las adquisiciones realizadas, y se encuentra pendiente la suscripción de los contratos asociados a la adecuación y mantenimiento de la sede de Producción, por lo que, aunque el avance físico es alto, los compromisos únicamente se verán evidenciados una vez se firmen los citados contratos.</t>
  </si>
  <si>
    <t>La ejecución de los $8.744 millones, es dada por: 1) Los costos directos por valor de $5.909 millones, correspondiente a 18 contratos de suministro suscritos al corte de septiembre de 2019 2) Adiciones a contratos de la vigencia 2018 por valor de $1.581 millones,3) Suscripción de contratos de prestación de servicios profesionales y de apoyo a la gestión por valor de $1.165 millones; y, 4) gastos operativos por valor de $89 millones de pesos.
Debido a que el proyecto de inversión 408. Recuperación, rehabilitación y mantenimiento de la malla vial, está compuesto por 4 metas proyecto, los contratos suscritos en él, son prorrateados por el costeo directo para distribuir su ejecución en las 4 metas proyecto; por lo anterior, al corte de septiembre de 2019, se celebraron 302 compromisos para el proyecto de inversión 408, distribuidos, así: 1) 18 contratos de suministro, 2) 17 adiciones de contratos de la vigencia 2018, 3) 242 contratos y adiciones de prestación de servicios profesionales y de apoyo; y, 4) 25 Registros presupuestales relacionados con gastos operativos.
No obstante lo anterior, se identificó el estado de 26 procesos programados en el Plan Anual de Adquisiciones 2019 al inicio del tercer trimestre de 2019 para el proyecto de inversión 408: 21 contrataciones y/o publicaciones, 1 aplazado para el mes de octubre y 4 anulados.
En reunión con la Oficina Asesora de Planeación - OAP y los delegados de los gerentes de proyectos de inversión sesionada el 29 de julio de 2019, la OAP y Secretaría General han comunicado que en reuniones de seguimiento y/o vía correo electrónico, se hacen las recomendaciones a las solicitudes de modificaciones del Plan Anual de Adquisiciones respecto de las adiciones a contratos y cumplimiento del mismo.</t>
  </si>
  <si>
    <t>La ejecución de los $2.708 millones, es dada por: 1) Los costos directos por valor de $1.830 millones, correspondiente a 18 contratos de suministro suscritos al corte de septiembre de 2019 2) Adiciones a contratos de la vigencia 2018 por valor de $489 millones,3) Suscripción de contratos de prestación de servicios profesionales y de apoyo a la gestión por valor de $360 millones; y, 4) gastos operativos por valor de $27 millones de pesos.
Debido a que el proyecto de inversión 408. Recuperación, rehabilitación y mantenimiento de la malla vial, está compuesto por 4 metas proyecto, los contratos suscritos en él, son prorrateados por el costeo directo para distribuir su ejecución en las 4 metas proyecto; por lo anterior, al corte de septiembre de 2019, se celebraron 302 compromisos para el proyecto de inversión 408, distribuidos, así: 1) 18 contratos de suministro, 2) 17 adiciones de contratos de la vigencia 2018, 3) 242 contratos y adiciones de prestación de servicios profesionales y de apoyo; y, 4) 25 Registros presupuestales relacionados con gastos operativos.
No obstante lo anterior, se identificó el estado de 26 procesos programados en el Plan Anual de Adquisiciones 2019 al inicio del tercer trimestre de 2019 para el proyecto de inversión 408: 21 contrataciones y/o publicaciones, 1 aplazado para el mes de octubre y 4 anulados.
En reunión con la Oficina Asesora de Planeación - OAP y los delegados de los gerentes de proyectos de inversión sesionada el 29 de julio de 2019, la OAP y Secretaría General han comunicado que en reuniones de seguimiento y/o vía correo electrónico, se hacen las recomendaciones a las solicitudes de modificaciones del Plan Anual de Adquisiciones respecto de las adiciones a contratos y cumplimiento del mismo.</t>
  </si>
  <si>
    <t>La ejecución de los $2.444 millones, es dada por: 1) Los costos directos por valor de $1.651 millones, correspondiente a 18 contratos de suministro suscritos al corte de septiembre de 2019 2) Adiciones a contratos de la vigencia 2018 por valor de $442 millones,3) Suscripción de contratos de prestación de servicios profesionales y de apoyo a la gestión por valor de $326 millones; y, 4) gastos operativos por valor de $25 millones de pesos.
Debido a que el proyecto de inversión 408. Recuperación, rehabilitación y mantenimiento de la malla vial, está compuesto por 4 metas proyecto, los contratos suscritos en él, son prorrateados por el costeo directo para distribuir su ejecución en las 4 metas proyecto; por lo anterior, al corte de septiembre de 2019, se celebraron 302 compromisos para el proyecto de inversión 408, distribuidos, así: 1) 18 contratos de suministro, 2) 17 adiciones de contratos de la vigencia 2018, 3) 242 contratos y adiciones de prestación de servicios profesionales y de apoyo; y, 4) 25 Registros presupuestales relacionados con gastos operativos.
No obstante lo anterior, se identificó el estado de 26 procesos programados en el Plan Anual de Adquisiciones 2019 al inicio del tercer trimestre de 2019 para el proyecto de inversión 408: 21 contrataciones y/o publicaciones, 1 aplazado para el mes de octubre y 4 anulados.
En reunión con la Oficina Asesora de Planeación - OAP y los delegados de los gerentes de proyectos de inversión sesionada el 29 de julio de 2019, la OAP y Secretaría General han comunicado que en reuniones de seguimiento y/o vía correo electrónico, se hacen las recomendaciones a las solicitudes de modificaciones del Plan Anual de Adquisiciones respecto de las adiciones a contratos y cumplimiento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</si>
</sst>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_-;\-* #,##0_-;_-* &quot;-&quot;??_-;_-@_-"/>
    <numFmt numFmtId="165" formatCode="0.0"/>
  </numFmts>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4"/>
      <name val="Calibri"/>
      <family val="2"/>
      <scheme val="minor"/>
    </font>
    <font>
      <sz val="11"/>
      <color theme="1"/>
      <name val="Inherit"/>
    </font>
    <font>
      <b/>
      <sz val="11"/>
      <color theme="1"/>
      <name val="Arial"/>
      <family val="2"/>
    </font>
    <font>
      <sz val="11"/>
      <color theme="1"/>
      <name val="Arial"/>
      <family val="2"/>
    </font>
    <font>
      <sz val="11"/>
      <name val="Arial"/>
      <family val="2"/>
    </font>
    <font>
      <sz val="11"/>
      <color rgb="FF000000"/>
      <name val="Arial"/>
      <family val="2"/>
    </font>
    <font>
      <b/>
      <sz val="11"/>
      <color theme="0"/>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rgb="FF00B0F0"/>
        <bgColor theme="4" tint="0.79998168889431442"/>
      </patternFill>
    </fill>
    <fill>
      <patternFill patternType="solid">
        <fgColor rgb="FF92D050"/>
        <bgColor theme="4" tint="0.79998168889431442"/>
      </patternFill>
    </fill>
    <fill>
      <patternFill patternType="solid">
        <fgColor rgb="FF0070C0"/>
        <bgColor theme="4" tint="0.79998168889431442"/>
      </patternFill>
    </fill>
    <fill>
      <patternFill patternType="solid">
        <fgColor rgb="FFFFC000"/>
        <bgColor indexed="64"/>
      </patternFill>
    </fill>
    <fill>
      <patternFill patternType="solid">
        <fgColor theme="7"/>
        <bgColor indexed="64"/>
      </patternFill>
    </fill>
    <fill>
      <patternFill patternType="solid">
        <fgColor theme="7"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85">
    <xf numFmtId="0" fontId="0" fillId="0" borderId="0" xfId="0"/>
    <xf numFmtId="0" fontId="0" fillId="34" borderId="0" xfId="0" applyFill="1" applyAlignment="1">
      <alignment horizontal="left" vertical="center"/>
    </xf>
    <xf numFmtId="0" fontId="0" fillId="34" borderId="0" xfId="0" applyFill="1" applyAlignment="1">
      <alignment horizontal="left" vertical="center" wrapText="1" shrinkToFit="1"/>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Alignment="1">
      <alignment horizontal="left" vertical="center" wrapText="1" shrinkToFit="1"/>
    </xf>
    <xf numFmtId="0" fontId="0" fillId="0" borderId="0" xfId="0" applyAlignment="1">
      <alignment vertical="center" wrapText="1"/>
    </xf>
    <xf numFmtId="0" fontId="0" fillId="38" borderId="0" xfId="0" applyFill="1" applyAlignment="1">
      <alignment horizontal="center" vertical="center" wrapText="1"/>
    </xf>
    <xf numFmtId="0" fontId="0" fillId="33" borderId="0" xfId="0" applyFill="1" applyAlignment="1">
      <alignment horizontal="center" vertical="center" wrapText="1"/>
    </xf>
    <xf numFmtId="0" fontId="0" fillId="34" borderId="0" xfId="0" applyFill="1" applyAlignment="1">
      <alignment horizontal="center" vertical="center" wrapText="1"/>
    </xf>
    <xf numFmtId="0" fontId="0" fillId="0" borderId="0" xfId="0" applyAlignment="1">
      <alignment horizontal="left"/>
    </xf>
    <xf numFmtId="0" fontId="16" fillId="0" borderId="0" xfId="0" applyFont="1"/>
    <xf numFmtId="0" fontId="20" fillId="36" borderId="0" xfId="0" applyFont="1" applyFill="1" applyAlignment="1">
      <alignment horizontal="center"/>
    </xf>
    <xf numFmtId="0" fontId="20" fillId="36" borderId="0" xfId="0" applyFont="1" applyFill="1" applyAlignment="1">
      <alignment horizontal="center" vertical="center"/>
    </xf>
    <xf numFmtId="0" fontId="20" fillId="37" borderId="0" xfId="0" applyFont="1" applyFill="1" applyAlignment="1">
      <alignment horizontal="center" vertical="center"/>
    </xf>
    <xf numFmtId="0" fontId="13" fillId="39" borderId="0" xfId="0" applyFont="1" applyFill="1" applyAlignment="1">
      <alignment horizontal="center" vertical="center" wrapText="1"/>
    </xf>
    <xf numFmtId="0" fontId="13" fillId="42" borderId="0" xfId="0" applyFont="1" applyFill="1" applyAlignment="1">
      <alignment horizontal="center" vertical="center" wrapText="1"/>
    </xf>
    <xf numFmtId="0" fontId="0" fillId="0" borderId="0" xfId="0" pivotButton="1"/>
    <xf numFmtId="0" fontId="0" fillId="0" borderId="0" xfId="0" applyAlignment="1">
      <alignment horizontal="left" indent="1"/>
    </xf>
    <xf numFmtId="0" fontId="13" fillId="44" borderId="0" xfId="0" applyFont="1" applyFill="1" applyAlignment="1">
      <alignment horizontal="center" vertical="center" wrapText="1"/>
    </xf>
    <xf numFmtId="164" fontId="0" fillId="38" borderId="0" xfId="42" applyNumberFormat="1" applyFont="1" applyFill="1" applyAlignment="1">
      <alignment horizontal="center" vertical="center" wrapText="1"/>
    </xf>
    <xf numFmtId="0" fontId="16" fillId="0" borderId="0" xfId="0" applyFont="1" applyFill="1" applyBorder="1" applyAlignment="1">
      <alignment horizontal="left" wrapText="1"/>
    </xf>
    <xf numFmtId="0" fontId="16" fillId="46" borderId="0" xfId="0" applyFont="1" applyFill="1" applyAlignment="1">
      <alignment horizontal="center" vertical="center" wrapText="1"/>
    </xf>
    <xf numFmtId="0" fontId="0" fillId="34" borderId="0" xfId="0" applyFill="1" applyAlignment="1">
      <alignment horizontal="center" vertical="center"/>
    </xf>
    <xf numFmtId="0" fontId="0" fillId="33" borderId="0" xfId="0" applyFill="1" applyAlignment="1">
      <alignment horizontal="center" vertical="center"/>
    </xf>
    <xf numFmtId="0" fontId="16" fillId="35" borderId="0" xfId="0" applyFont="1" applyFill="1" applyAlignment="1">
      <alignment horizontal="center" wrapText="1"/>
    </xf>
    <xf numFmtId="0" fontId="21" fillId="35" borderId="0" xfId="0" applyFont="1" applyFill="1" applyAlignment="1">
      <alignment horizontal="center" vertical="center"/>
    </xf>
    <xf numFmtId="0" fontId="21" fillId="35" borderId="0" xfId="0" applyFont="1" applyFill="1" applyAlignment="1">
      <alignment horizontal="center"/>
    </xf>
    <xf numFmtId="0" fontId="22" fillId="0" borderId="0" xfId="0" applyFont="1" applyBorder="1" applyAlignment="1">
      <alignment horizontal="justify" vertical="center" wrapText="1"/>
    </xf>
    <xf numFmtId="0" fontId="23" fillId="47" borderId="10" xfId="0" applyFont="1" applyFill="1" applyBorder="1" applyAlignment="1">
      <alignment vertical="center" wrapText="1"/>
    </xf>
    <xf numFmtId="0" fontId="24" fillId="0" borderId="12"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2" xfId="0" applyFont="1" applyFill="1" applyBorder="1" applyAlignment="1">
      <alignment horizontal="justify" vertical="center" wrapText="1"/>
    </xf>
    <xf numFmtId="0" fontId="24" fillId="0" borderId="12" xfId="0" applyFont="1" applyFill="1" applyBorder="1"/>
    <xf numFmtId="0" fontId="24" fillId="0" borderId="12" xfId="0" applyFont="1" applyFill="1" applyBorder="1" applyAlignment="1">
      <alignment vertical="center" wrapText="1"/>
    </xf>
    <xf numFmtId="0" fontId="26" fillId="0" borderId="12" xfId="0" applyFont="1" applyFill="1" applyBorder="1" applyAlignment="1">
      <alignment horizontal="justify" vertical="center"/>
    </xf>
    <xf numFmtId="0" fontId="24" fillId="0" borderId="12" xfId="0" applyFont="1" applyFill="1" applyBorder="1" applyAlignment="1">
      <alignment vertical="center"/>
    </xf>
    <xf numFmtId="0" fontId="24" fillId="0" borderId="12" xfId="0" applyFont="1" applyBorder="1" applyAlignment="1">
      <alignment horizontal="justify" vertical="center" wrapText="1"/>
    </xf>
    <xf numFmtId="0" fontId="24" fillId="34" borderId="12" xfId="0" applyFont="1" applyFill="1" applyBorder="1" applyAlignment="1">
      <alignment horizontal="left" wrapText="1"/>
    </xf>
    <xf numFmtId="0" fontId="24" fillId="41" borderId="12" xfId="0" applyFont="1" applyFill="1" applyBorder="1" applyAlignment="1">
      <alignment horizontal="left" wrapText="1"/>
    </xf>
    <xf numFmtId="0" fontId="24" fillId="0" borderId="12" xfId="0" applyFont="1" applyFill="1" applyBorder="1" applyAlignment="1">
      <alignment horizontal="left" wrapText="1"/>
    </xf>
    <xf numFmtId="0" fontId="26" fillId="50" borderId="12" xfId="0" applyFont="1" applyFill="1" applyBorder="1" applyAlignment="1">
      <alignment horizontal="justify" vertical="center"/>
    </xf>
    <xf numFmtId="0" fontId="23" fillId="48" borderId="10" xfId="0" applyFont="1" applyFill="1" applyBorder="1" applyAlignment="1">
      <alignment vertical="center" wrapText="1"/>
    </xf>
    <xf numFmtId="0" fontId="24" fillId="0" borderId="11" xfId="0" applyFont="1" applyBorder="1" applyAlignment="1">
      <alignment horizontal="justify" vertical="center" wrapText="1"/>
    </xf>
    <xf numFmtId="0" fontId="24" fillId="34" borderId="11" xfId="0" applyFont="1" applyFill="1" applyBorder="1" applyAlignment="1">
      <alignment horizontal="justify" vertical="center" wrapText="1"/>
    </xf>
    <xf numFmtId="0" fontId="24" fillId="0" borderId="12" xfId="0" applyFont="1" applyBorder="1" applyAlignment="1">
      <alignment horizontal="left" wrapText="1"/>
    </xf>
    <xf numFmtId="0" fontId="25" fillId="0" borderId="12" xfId="0" applyFont="1" applyBorder="1" applyAlignment="1">
      <alignment horizontal="left" wrapText="1"/>
    </xf>
    <xf numFmtId="0" fontId="27" fillId="49" borderId="10" xfId="0" applyFont="1" applyFill="1" applyBorder="1" applyAlignment="1">
      <alignment vertical="center" wrapText="1"/>
    </xf>
    <xf numFmtId="0" fontId="24" fillId="0" borderId="11" xfId="0" applyFont="1" applyFill="1" applyBorder="1" applyAlignment="1">
      <alignment horizontal="justify" vertical="center" wrapText="1"/>
    </xf>
    <xf numFmtId="0" fontId="16" fillId="0" borderId="0" xfId="0" applyFont="1" applyAlignment="1">
      <alignment horizontal="right"/>
    </xf>
    <xf numFmtId="49" fontId="0" fillId="0" borderId="0" xfId="0" applyNumberFormat="1" applyAlignment="1">
      <alignment horizontal="right"/>
    </xf>
    <xf numFmtId="0" fontId="0" fillId="0" borderId="0" xfId="0" applyAlignment="1">
      <alignment horizontal="right"/>
    </xf>
    <xf numFmtId="0" fontId="0" fillId="45" borderId="0" xfId="0" applyFill="1" applyAlignment="1">
      <alignment horizontal="center" vertical="center"/>
    </xf>
    <xf numFmtId="164" fontId="0" fillId="51" borderId="0" xfId="42" applyNumberFormat="1" applyFont="1" applyFill="1" applyAlignment="1">
      <alignment horizontal="center" vertical="center" wrapText="1"/>
    </xf>
    <xf numFmtId="0" fontId="0" fillId="51" borderId="0" xfId="0" applyFill="1" applyAlignment="1">
      <alignment horizontal="center" vertical="center"/>
    </xf>
    <xf numFmtId="0" fontId="0" fillId="0" borderId="0" xfId="0" applyFill="1"/>
    <xf numFmtId="0" fontId="16" fillId="52" borderId="0" xfId="0" applyFont="1" applyFill="1" applyAlignment="1">
      <alignment horizontal="center" wrapText="1"/>
    </xf>
    <xf numFmtId="0" fontId="13" fillId="39" borderId="0" xfId="0" applyFont="1" applyFill="1" applyAlignment="1">
      <alignment horizontal="center" vertical="center"/>
    </xf>
    <xf numFmtId="0" fontId="0" fillId="34" borderId="0" xfId="0" applyFill="1"/>
    <xf numFmtId="0" fontId="0" fillId="34" borderId="0" xfId="0" applyFill="1" applyAlignment="1">
      <alignment horizontal="left" indent="1"/>
    </xf>
    <xf numFmtId="1" fontId="0" fillId="34" borderId="0" xfId="0" applyNumberFormat="1" applyFill="1"/>
    <xf numFmtId="9" fontId="0" fillId="34" borderId="0" xfId="0" applyNumberFormat="1" applyFill="1"/>
    <xf numFmtId="0" fontId="16" fillId="34" borderId="0" xfId="0" applyFont="1" applyFill="1" applyAlignment="1">
      <alignment horizontal="center" vertical="center"/>
    </xf>
    <xf numFmtId="0" fontId="20" fillId="37" borderId="0" xfId="0" applyFont="1" applyFill="1" applyAlignment="1">
      <alignment horizontal="center" wrapText="1"/>
    </xf>
    <xf numFmtId="43" fontId="0" fillId="34" borderId="0" xfId="42" applyNumberFormat="1" applyFont="1" applyFill="1"/>
    <xf numFmtId="0" fontId="0" fillId="0" borderId="12" xfId="0" applyBorder="1" applyAlignment="1">
      <alignment vertical="center" wrapText="1"/>
    </xf>
    <xf numFmtId="0" fontId="0" fillId="0" borderId="0" xfId="0" applyAlignment="1">
      <alignment vertical="center"/>
    </xf>
    <xf numFmtId="4" fontId="0" fillId="0" borderId="0" xfId="0" applyNumberFormat="1" applyAlignment="1">
      <alignment vertical="center"/>
    </xf>
    <xf numFmtId="0" fontId="0" fillId="43" borderId="0" xfId="0" applyFill="1" applyAlignment="1">
      <alignment vertical="center"/>
    </xf>
    <xf numFmtId="3" fontId="0" fillId="0" borderId="0" xfId="43" applyNumberFormat="1" applyFont="1" applyFill="1" applyAlignment="1">
      <alignment vertical="center"/>
    </xf>
    <xf numFmtId="0" fontId="0" fillId="40" borderId="0" xfId="0" applyFill="1" applyAlignment="1">
      <alignment vertical="center"/>
    </xf>
    <xf numFmtId="0" fontId="0" fillId="41" borderId="0" xfId="0" applyFill="1" applyAlignment="1">
      <alignment vertical="center"/>
    </xf>
    <xf numFmtId="0" fontId="0" fillId="40" borderId="0" xfId="0" applyFill="1" applyAlignment="1">
      <alignment vertical="center" wrapText="1"/>
    </xf>
    <xf numFmtId="0" fontId="0" fillId="41" borderId="0" xfId="0" applyFill="1" applyAlignment="1">
      <alignment vertical="center" wrapText="1"/>
    </xf>
    <xf numFmtId="0" fontId="0" fillId="43" borderId="0" xfId="0" applyFill="1" applyAlignment="1">
      <alignment vertical="center" wrapText="1"/>
    </xf>
    <xf numFmtId="0" fontId="0" fillId="0" borderId="0" xfId="0" applyAlignment="1">
      <alignment wrapText="1"/>
    </xf>
    <xf numFmtId="165" fontId="0" fillId="0" borderId="0" xfId="0" applyNumberFormat="1" applyAlignment="1">
      <alignment vertical="center"/>
    </xf>
    <xf numFmtId="165" fontId="0" fillId="0" borderId="0" xfId="0" applyNumberFormat="1" applyFont="1" applyAlignment="1">
      <alignment vertical="center"/>
    </xf>
    <xf numFmtId="165" fontId="0" fillId="34" borderId="0" xfId="0" applyNumberFormat="1" applyFill="1" applyAlignment="1">
      <alignment vertical="center"/>
    </xf>
    <xf numFmtId="0" fontId="0" fillId="0" borderId="0" xfId="0" applyAlignment="1">
      <alignment vertical="top" wrapText="1"/>
    </xf>
    <xf numFmtId="43" fontId="0" fillId="0" borderId="0" xfId="42" applyFont="1" applyAlignment="1">
      <alignment vertical="center"/>
    </xf>
    <xf numFmtId="43" fontId="0" fillId="0" borderId="0" xfId="0" applyNumberFormat="1" applyAlignment="1">
      <alignment vertical="center"/>
    </xf>
    <xf numFmtId="0" fontId="20" fillId="36" borderId="0" xfId="0" applyFont="1" applyFill="1" applyAlignment="1">
      <alignment horizontal="center" wrapText="1"/>
    </xf>
    <xf numFmtId="0" fontId="0" fillId="0" borderId="0" xfId="0" applyAlignment="1">
      <alignment horizontal="left" vertical="center" wrapText="1" shrinkToFit="1"/>
    </xf>
    <xf numFmtId="0" fontId="0" fillId="0" borderId="0" xfId="0" applyAlignment="1">
      <alignment horizontal="left"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Millares [0]" xfId="43" builtinId="6"/>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6">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nry Daladier Polo Quiroga" refreshedDate="43643.582977777776" createdVersion="6" refreshedVersion="6" minRefreshableVersion="3" recordCount="2014" xr:uid="{00000000-000A-0000-FFFF-FFFF02000000}">
  <cacheSource type="worksheet">
    <worksheetSource ref="O1:O13" sheet="Análisis Presup. - Contracta."/>
  </cacheSource>
  <cacheFields count="1">
    <cacheField name="Seleccionado" numFmtId="0">
      <sharedItems containsSemiMixedTypes="0" containsString="0" containsNumber="1" containsInteger="1" minValue="0" maxValue="546" count="264">
        <n v="0"/>
        <n v="544"/>
        <n v="379"/>
        <n v="210"/>
        <n v="536"/>
        <n v="537"/>
        <n v="70"/>
        <n v="72"/>
        <n v="75"/>
        <n v="422"/>
        <n v="525"/>
        <n v="526"/>
        <n v="527"/>
        <n v="528"/>
        <n v="92"/>
        <n v="96"/>
        <n v="539"/>
        <n v="132"/>
        <n v="134"/>
        <n v="135"/>
        <n v="146"/>
        <n v="147"/>
        <n v="529"/>
        <n v="215"/>
        <n v="216"/>
        <n v="218"/>
        <n v="219"/>
        <n v="220"/>
        <n v="221"/>
        <n v="156"/>
        <n v="160"/>
        <n v="24"/>
        <n v="32"/>
        <n v="1"/>
        <n v="2"/>
        <n v="3"/>
        <n v="4"/>
        <n v="6"/>
        <n v="8"/>
        <n v="9"/>
        <n v="10"/>
        <n v="12"/>
        <n v="13"/>
        <n v="14"/>
        <n v="15"/>
        <n v="16"/>
        <n v="397"/>
        <n v="403"/>
        <n v="405"/>
        <n v="408"/>
        <n v="409"/>
        <n v="546"/>
        <n v="223"/>
        <n v="230"/>
        <n v="234"/>
        <n v="241"/>
        <n v="242"/>
        <n v="247"/>
        <n v="251"/>
        <n v="252"/>
        <n v="255"/>
        <n v="256"/>
        <n v="259"/>
        <n v="263"/>
        <n v="290"/>
        <n v="264"/>
        <n v="265"/>
        <n v="266"/>
        <n v="267"/>
        <n v="285"/>
        <n v="286"/>
        <n v="287"/>
        <n v="288"/>
        <n v="289"/>
        <n v="293"/>
        <n v="271"/>
        <n v="283"/>
        <n v="284"/>
        <n v="517"/>
        <n v="177"/>
        <n v="355"/>
        <n v="356"/>
        <n v="339"/>
        <n v="340"/>
        <n v="341"/>
        <n v="342"/>
        <n v="345"/>
        <n v="360"/>
        <n v="347"/>
        <n v="351"/>
        <n v="365"/>
        <n v="366"/>
        <n v="374"/>
        <n v="375"/>
        <n v="376"/>
        <n v="371"/>
        <n v="380"/>
        <n v="381"/>
        <n v="178"/>
        <n v="490"/>
        <n v="492"/>
        <n v="504"/>
        <n v="493"/>
        <n v="494"/>
        <n v="498"/>
        <n v="500"/>
        <n v="189"/>
        <n v="191"/>
        <n v="181"/>
        <n v="182"/>
        <n v="187"/>
        <n v="192"/>
        <n v="193"/>
        <n v="196"/>
        <n v="197"/>
        <n v="198"/>
        <n v="205"/>
        <n v="303"/>
        <n v="313"/>
        <n v="314"/>
        <n v="324"/>
        <n v="328"/>
        <n v="330"/>
        <n v="331"/>
        <n v="338"/>
        <n v="77"/>
        <n v="80"/>
        <n v="258"/>
        <n v="262"/>
        <n v="435"/>
        <n v="439"/>
        <n v="463"/>
        <n v="428"/>
        <n v="442"/>
        <n v="445"/>
        <n v="447"/>
        <n v="449"/>
        <n v="452"/>
        <n v="455"/>
        <n v="458"/>
        <n v="459"/>
        <n v="478"/>
        <n v="480"/>
        <n v="523"/>
        <n v="98"/>
        <n v="99"/>
        <n v="100"/>
        <n v="103"/>
        <n v="115"/>
        <n v="116"/>
        <n v="117"/>
        <n v="118"/>
        <n v="119"/>
        <n v="82"/>
        <n v="83"/>
        <n v="84"/>
        <n v="85"/>
        <n v="86"/>
        <n v="88"/>
        <n v="89"/>
        <n v="90"/>
        <n v="104"/>
        <n v="105"/>
        <n v="107"/>
        <n v="112"/>
        <n v="113"/>
        <n v="122"/>
        <n v="291"/>
        <n v="292"/>
        <n v="488"/>
        <n v="57"/>
        <n v="59"/>
        <n v="60"/>
        <n v="61"/>
        <n v="62"/>
        <n v="63"/>
        <n v="64"/>
        <n v="65"/>
        <n v="430"/>
        <n v="518"/>
        <n v="225"/>
        <n v="227"/>
        <n v="228"/>
        <n v="235"/>
        <n v="236"/>
        <n v="238"/>
        <n v="248"/>
        <n v="253"/>
        <n v="21"/>
        <n v="171"/>
        <n v="349"/>
        <n v="350"/>
        <n v="358"/>
        <n v="260"/>
        <n v="367"/>
        <n v="368"/>
        <n v="372"/>
        <n v="319"/>
        <n v="326"/>
        <n v="327"/>
        <n v="333"/>
        <n v="362"/>
        <n v="519"/>
        <n v="453"/>
        <n v="148"/>
        <n v="149"/>
        <n v="151"/>
        <n v="152"/>
        <n v="275"/>
        <n v="274"/>
        <n v="277"/>
        <n v="279"/>
        <n v="38"/>
        <n v="40"/>
        <n v="545"/>
        <n v="229"/>
        <n v="261"/>
        <n v="22"/>
        <n v="23"/>
        <n v="239"/>
        <n v="168"/>
        <n v="169"/>
        <n v="508"/>
        <n v="509"/>
        <n v="510"/>
        <n v="398" u="1"/>
        <n v="385" u="1"/>
        <n v="414" u="1"/>
        <n v="401" u="1"/>
        <n v="388" u="1"/>
        <n v="417" u="1"/>
        <n v="209" u="1"/>
        <n v="404" u="1"/>
        <n v="391" u="1"/>
        <n v="407" u="1"/>
        <n v="423" u="1"/>
        <n v="410" u="1"/>
        <n v="426" u="1"/>
        <n v="384" u="1"/>
        <n v="413" u="1"/>
        <n v="400" u="1"/>
        <n v="387" u="1"/>
        <n v="416" u="1"/>
        <n v="487" u="1"/>
        <n v="390" u="1"/>
        <n v="406" u="1"/>
        <n v="393" u="1"/>
        <n v="396" u="1"/>
        <n v="425" u="1"/>
        <n v="412" u="1"/>
        <n v="399" u="1"/>
        <n v="386" u="1"/>
        <n v="415" u="1"/>
        <n v="486" u="1"/>
        <n v="208" u="1"/>
        <n v="402" u="1"/>
        <n v="389" u="1"/>
        <n v="392" u="1"/>
        <n v="421" u="1"/>
        <n v="211" u="1"/>
        <n v="395" u="1"/>
        <n v="382" u="1"/>
        <n v="71" u="1"/>
        <n v="411"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4">
  <r>
    <x v="0"/>
  </r>
  <r>
    <x v="0"/>
  </r>
  <r>
    <x v="0"/>
  </r>
  <r>
    <x v="0"/>
  </r>
  <r>
    <x v="0"/>
  </r>
  <r>
    <x v="0"/>
  </r>
  <r>
    <x v="0"/>
  </r>
  <r>
    <x v="0"/>
  </r>
  <r>
    <x v="0"/>
  </r>
  <r>
    <x v="0"/>
  </r>
  <r>
    <x v="0"/>
  </r>
  <r>
    <x v="0"/>
  </r>
  <r>
    <x v="0"/>
  </r>
  <r>
    <x v="0"/>
  </r>
  <r>
    <x v="0"/>
  </r>
  <r>
    <x v="0"/>
  </r>
  <r>
    <x v="0"/>
  </r>
  <r>
    <x v="0"/>
  </r>
  <r>
    <x v="0"/>
  </r>
  <r>
    <x v="0"/>
  </r>
  <r>
    <x v="0"/>
  </r>
  <r>
    <x v="1"/>
  </r>
  <r>
    <x v="1"/>
  </r>
  <r>
    <x v="1"/>
  </r>
  <r>
    <x v="1"/>
  </r>
  <r>
    <x v="1"/>
  </r>
  <r>
    <x v="1"/>
  </r>
  <r>
    <x v="1"/>
  </r>
  <r>
    <x v="1"/>
  </r>
  <r>
    <x v="1"/>
  </r>
  <r>
    <x v="1"/>
  </r>
  <r>
    <x v="1"/>
  </r>
  <r>
    <x v="1"/>
  </r>
  <r>
    <x v="1"/>
  </r>
  <r>
    <x v="1"/>
  </r>
  <r>
    <x v="1"/>
  </r>
  <r>
    <x v="1"/>
  </r>
  <r>
    <x v="1"/>
  </r>
  <r>
    <x v="1"/>
  </r>
  <r>
    <x v="1"/>
  </r>
  <r>
    <x v="1"/>
  </r>
  <r>
    <x v="2"/>
  </r>
  <r>
    <x v="2"/>
  </r>
  <r>
    <x v="2"/>
  </r>
  <r>
    <x v="2"/>
  </r>
  <r>
    <x v="2"/>
  </r>
  <r>
    <x v="2"/>
  </r>
  <r>
    <x v="2"/>
  </r>
  <r>
    <x v="2"/>
  </r>
  <r>
    <x v="0"/>
  </r>
  <r>
    <x v="0"/>
  </r>
  <r>
    <x v="0"/>
  </r>
  <r>
    <x v="0"/>
  </r>
  <r>
    <x v="0"/>
  </r>
  <r>
    <x v="0"/>
  </r>
  <r>
    <x v="3"/>
  </r>
  <r>
    <x v="0"/>
  </r>
  <r>
    <x v="4"/>
  </r>
  <r>
    <x v="5"/>
  </r>
  <r>
    <x v="5"/>
  </r>
  <r>
    <x v="5"/>
  </r>
  <r>
    <x v="5"/>
  </r>
  <r>
    <x v="5"/>
  </r>
  <r>
    <x v="0"/>
  </r>
  <r>
    <x v="0"/>
  </r>
  <r>
    <x v="0"/>
  </r>
  <r>
    <x v="0"/>
  </r>
  <r>
    <x v="0"/>
  </r>
  <r>
    <x v="0"/>
  </r>
  <r>
    <x v="0"/>
  </r>
  <r>
    <x v="0"/>
  </r>
  <r>
    <x v="0"/>
  </r>
  <r>
    <x v="0"/>
  </r>
  <r>
    <x v="0"/>
  </r>
  <r>
    <x v="6"/>
  </r>
  <r>
    <x v="6"/>
  </r>
  <r>
    <x v="6"/>
  </r>
  <r>
    <x v="6"/>
  </r>
  <r>
    <x v="6"/>
  </r>
  <r>
    <x v="6"/>
  </r>
  <r>
    <x v="6"/>
  </r>
  <r>
    <x v="6"/>
  </r>
  <r>
    <x v="6"/>
  </r>
  <r>
    <x v="6"/>
  </r>
  <r>
    <x v="6"/>
  </r>
  <r>
    <x v="0"/>
  </r>
  <r>
    <x v="0"/>
  </r>
  <r>
    <x v="0"/>
  </r>
  <r>
    <x v="0"/>
  </r>
  <r>
    <x v="0"/>
  </r>
  <r>
    <x v="0"/>
  </r>
  <r>
    <x v="0"/>
  </r>
  <r>
    <x v="0"/>
  </r>
  <r>
    <x v="0"/>
  </r>
  <r>
    <x v="0"/>
  </r>
  <r>
    <x v="0"/>
  </r>
  <r>
    <x v="0"/>
  </r>
  <r>
    <x v="0"/>
  </r>
  <r>
    <x v="0"/>
  </r>
  <r>
    <x v="0"/>
  </r>
  <r>
    <x v="0"/>
  </r>
  <r>
    <x v="0"/>
  </r>
  <r>
    <x v="7"/>
  </r>
  <r>
    <x v="7"/>
  </r>
  <r>
    <x v="7"/>
  </r>
  <r>
    <x v="7"/>
  </r>
  <r>
    <x v="7"/>
  </r>
  <r>
    <x v="7"/>
  </r>
  <r>
    <x v="7"/>
  </r>
  <r>
    <x v="7"/>
  </r>
  <r>
    <x v="7"/>
  </r>
  <r>
    <x v="7"/>
  </r>
  <r>
    <x v="7"/>
  </r>
  <r>
    <x v="7"/>
  </r>
  <r>
    <x v="0"/>
  </r>
  <r>
    <x v="0"/>
  </r>
  <r>
    <x v="0"/>
  </r>
  <r>
    <x v="0"/>
  </r>
  <r>
    <x v="0"/>
  </r>
  <r>
    <x v="0"/>
  </r>
  <r>
    <x v="0"/>
  </r>
  <r>
    <x v="8"/>
  </r>
  <r>
    <x v="8"/>
  </r>
  <r>
    <x v="8"/>
  </r>
  <r>
    <x v="8"/>
  </r>
  <r>
    <x v="0"/>
  </r>
  <r>
    <x v="0"/>
  </r>
  <r>
    <x v="0"/>
  </r>
  <r>
    <x v="0"/>
  </r>
  <r>
    <x v="0"/>
  </r>
  <r>
    <x v="9"/>
  </r>
  <r>
    <x v="9"/>
  </r>
  <r>
    <x v="9"/>
  </r>
  <r>
    <x v="10"/>
  </r>
  <r>
    <x v="10"/>
  </r>
  <r>
    <x v="10"/>
  </r>
  <r>
    <x v="10"/>
  </r>
  <r>
    <x v="10"/>
  </r>
  <r>
    <x v="10"/>
  </r>
  <r>
    <x v="11"/>
  </r>
  <r>
    <x v="11"/>
  </r>
  <r>
    <x v="12"/>
  </r>
  <r>
    <x v="12"/>
  </r>
  <r>
    <x v="12"/>
  </r>
  <r>
    <x v="13"/>
  </r>
  <r>
    <x v="13"/>
  </r>
  <r>
    <x v="1"/>
  </r>
  <r>
    <x v="1"/>
  </r>
  <r>
    <x v="1"/>
  </r>
  <r>
    <x v="1"/>
  </r>
  <r>
    <x v="1"/>
  </r>
  <r>
    <x v="1"/>
  </r>
  <r>
    <x v="0"/>
  </r>
  <r>
    <x v="0"/>
  </r>
  <r>
    <x v="0"/>
  </r>
  <r>
    <x v="0"/>
  </r>
  <r>
    <x v="0"/>
  </r>
  <r>
    <x v="0"/>
  </r>
  <r>
    <x v="0"/>
  </r>
  <r>
    <x v="0"/>
  </r>
  <r>
    <x v="0"/>
  </r>
  <r>
    <x v="14"/>
  </r>
  <r>
    <x v="14"/>
  </r>
  <r>
    <x v="14"/>
  </r>
  <r>
    <x v="14"/>
  </r>
  <r>
    <x v="14"/>
  </r>
  <r>
    <x v="14"/>
  </r>
  <r>
    <x v="15"/>
  </r>
  <r>
    <x v="15"/>
  </r>
  <r>
    <x v="15"/>
  </r>
  <r>
    <x v="16"/>
  </r>
  <r>
    <x v="16"/>
  </r>
  <r>
    <x v="0"/>
  </r>
  <r>
    <x v="0"/>
  </r>
  <r>
    <x v="0"/>
  </r>
  <r>
    <x v="0"/>
  </r>
  <r>
    <x v="0"/>
  </r>
  <r>
    <x v="0"/>
  </r>
  <r>
    <x v="0"/>
  </r>
  <r>
    <x v="0"/>
  </r>
  <r>
    <x v="0"/>
  </r>
  <r>
    <x v="0"/>
  </r>
  <r>
    <x v="0"/>
  </r>
  <r>
    <x v="0"/>
  </r>
  <r>
    <x v="0"/>
  </r>
  <r>
    <x v="0"/>
  </r>
  <r>
    <x v="0"/>
  </r>
  <r>
    <x v="0"/>
  </r>
  <r>
    <x v="0"/>
  </r>
  <r>
    <x v="0"/>
  </r>
  <r>
    <x v="0"/>
  </r>
  <r>
    <x v="17"/>
  </r>
  <r>
    <x v="17"/>
  </r>
  <r>
    <x v="0"/>
  </r>
  <r>
    <x v="0"/>
  </r>
  <r>
    <x v="18"/>
  </r>
  <r>
    <x v="18"/>
  </r>
  <r>
    <x v="19"/>
  </r>
  <r>
    <x v="19"/>
  </r>
  <r>
    <x v="0"/>
  </r>
  <r>
    <x v="0"/>
  </r>
  <r>
    <x v="0"/>
  </r>
  <r>
    <x v="0"/>
  </r>
  <r>
    <x v="0"/>
  </r>
  <r>
    <x v="0"/>
  </r>
  <r>
    <x v="0"/>
  </r>
  <r>
    <x v="0"/>
  </r>
  <r>
    <x v="0"/>
  </r>
  <r>
    <x v="0"/>
  </r>
  <r>
    <x v="0"/>
  </r>
  <r>
    <x v="0"/>
  </r>
  <r>
    <x v="0"/>
  </r>
  <r>
    <x v="0"/>
  </r>
  <r>
    <x v="0"/>
  </r>
  <r>
    <x v="0"/>
  </r>
  <r>
    <x v="0"/>
  </r>
  <r>
    <x v="0"/>
  </r>
  <r>
    <x v="0"/>
  </r>
  <r>
    <x v="0"/>
  </r>
  <r>
    <x v="20"/>
  </r>
  <r>
    <x v="20"/>
  </r>
  <r>
    <x v="21"/>
  </r>
  <r>
    <x v="21"/>
  </r>
  <r>
    <x v="6"/>
  </r>
  <r>
    <x v="6"/>
  </r>
  <r>
    <x v="6"/>
  </r>
  <r>
    <x v="6"/>
  </r>
  <r>
    <x v="0"/>
  </r>
  <r>
    <x v="0"/>
  </r>
  <r>
    <x v="0"/>
  </r>
  <r>
    <x v="0"/>
  </r>
  <r>
    <x v="1"/>
  </r>
  <r>
    <x v="1"/>
  </r>
  <r>
    <x v="22"/>
  </r>
  <r>
    <x v="14"/>
  </r>
  <r>
    <x v="14"/>
  </r>
  <r>
    <x v="14"/>
  </r>
  <r>
    <x v="14"/>
  </r>
  <r>
    <x v="14"/>
  </r>
  <r>
    <x v="14"/>
  </r>
  <r>
    <x v="14"/>
  </r>
  <r>
    <x v="14"/>
  </r>
  <r>
    <x v="14"/>
  </r>
  <r>
    <x v="0"/>
  </r>
  <r>
    <x v="0"/>
  </r>
  <r>
    <x v="0"/>
  </r>
  <r>
    <x v="0"/>
  </r>
  <r>
    <x v="0"/>
  </r>
  <r>
    <x v="0"/>
  </r>
  <r>
    <x v="0"/>
  </r>
  <r>
    <x v="23"/>
  </r>
  <r>
    <x v="23"/>
  </r>
  <r>
    <x v="24"/>
  </r>
  <r>
    <x v="24"/>
  </r>
  <r>
    <x v="0"/>
  </r>
  <r>
    <x v="0"/>
  </r>
  <r>
    <x v="25"/>
  </r>
  <r>
    <x v="25"/>
  </r>
  <r>
    <x v="26"/>
  </r>
  <r>
    <x v="26"/>
  </r>
  <r>
    <x v="27"/>
  </r>
  <r>
    <x v="27"/>
  </r>
  <r>
    <x v="28"/>
  </r>
  <r>
    <x v="28"/>
  </r>
  <r>
    <x v="0"/>
  </r>
  <r>
    <x v="29"/>
  </r>
  <r>
    <x v="0"/>
  </r>
  <r>
    <x v="0"/>
  </r>
  <r>
    <x v="0"/>
  </r>
  <r>
    <x v="30"/>
  </r>
  <r>
    <x v="30"/>
  </r>
  <r>
    <x v="30"/>
  </r>
  <r>
    <x v="0"/>
  </r>
  <r>
    <x v="0"/>
  </r>
  <r>
    <x v="0"/>
  </r>
  <r>
    <x v="0"/>
  </r>
  <r>
    <x v="31"/>
  </r>
  <r>
    <x v="31"/>
  </r>
  <r>
    <x v="31"/>
  </r>
  <r>
    <x v="0"/>
  </r>
  <r>
    <x v="0"/>
  </r>
  <r>
    <x v="0"/>
  </r>
  <r>
    <x v="32"/>
  </r>
  <r>
    <x v="33"/>
  </r>
  <r>
    <x v="33"/>
  </r>
  <r>
    <x v="33"/>
  </r>
  <r>
    <x v="33"/>
  </r>
  <r>
    <x v="34"/>
  </r>
  <r>
    <x v="35"/>
  </r>
  <r>
    <x v="35"/>
  </r>
  <r>
    <x v="36"/>
  </r>
  <r>
    <x v="0"/>
  </r>
  <r>
    <x v="0"/>
  </r>
  <r>
    <x v="37"/>
  </r>
  <r>
    <x v="37"/>
  </r>
  <r>
    <x v="0"/>
  </r>
  <r>
    <x v="38"/>
  </r>
  <r>
    <x v="39"/>
  </r>
  <r>
    <x v="39"/>
  </r>
  <r>
    <x v="40"/>
  </r>
  <r>
    <x v="0"/>
  </r>
  <r>
    <x v="41"/>
  </r>
  <r>
    <x v="42"/>
  </r>
  <r>
    <x v="43"/>
  </r>
  <r>
    <x v="44"/>
  </r>
  <r>
    <x v="45"/>
  </r>
  <r>
    <x v="0"/>
  </r>
  <r>
    <x v="0"/>
  </r>
  <r>
    <x v="0"/>
  </r>
  <r>
    <x v="0"/>
  </r>
  <r>
    <x v="0"/>
  </r>
  <r>
    <x v="0"/>
  </r>
  <r>
    <x v="0"/>
  </r>
  <r>
    <x v="0"/>
  </r>
  <r>
    <x v="0"/>
  </r>
  <r>
    <x v="0"/>
  </r>
  <r>
    <x v="0"/>
  </r>
  <r>
    <x v="0"/>
  </r>
  <r>
    <x v="0"/>
  </r>
  <r>
    <x v="0"/>
  </r>
  <r>
    <x v="0"/>
  </r>
  <r>
    <x v="0"/>
  </r>
  <r>
    <x v="0"/>
  </r>
  <r>
    <x v="0"/>
  </r>
  <r>
    <x v="0"/>
  </r>
  <r>
    <x v="0"/>
  </r>
  <r>
    <x v="0"/>
  </r>
  <r>
    <x v="0"/>
  </r>
  <r>
    <x v="0"/>
  </r>
  <r>
    <x v="0"/>
  </r>
  <r>
    <x v="0"/>
  </r>
  <r>
    <x v="0"/>
  </r>
  <r>
    <x v="0"/>
  </r>
  <r>
    <x v="0"/>
  </r>
  <r>
    <x v="46"/>
  </r>
  <r>
    <x v="0"/>
  </r>
  <r>
    <x v="0"/>
  </r>
  <r>
    <x v="0"/>
  </r>
  <r>
    <x v="0"/>
  </r>
  <r>
    <x v="0"/>
  </r>
  <r>
    <x v="0"/>
  </r>
  <r>
    <x v="0"/>
  </r>
  <r>
    <x v="0"/>
  </r>
  <r>
    <x v="0"/>
  </r>
  <r>
    <x v="47"/>
  </r>
  <r>
    <x v="0"/>
  </r>
  <r>
    <x v="48"/>
  </r>
  <r>
    <x v="0"/>
  </r>
  <r>
    <x v="0"/>
  </r>
  <r>
    <x v="0"/>
  </r>
  <r>
    <x v="0"/>
  </r>
  <r>
    <x v="0"/>
  </r>
  <r>
    <x v="0"/>
  </r>
  <r>
    <x v="49"/>
  </r>
  <r>
    <x v="50"/>
  </r>
  <r>
    <x v="50"/>
  </r>
  <r>
    <x v="0"/>
  </r>
  <r>
    <x v="0"/>
  </r>
  <r>
    <x v="0"/>
  </r>
  <r>
    <x v="0"/>
  </r>
  <r>
    <x v="0"/>
  </r>
  <r>
    <x v="0"/>
  </r>
  <r>
    <x v="0"/>
  </r>
  <r>
    <x v="0"/>
  </r>
  <r>
    <x v="0"/>
  </r>
  <r>
    <x v="0"/>
  </r>
  <r>
    <x v="0"/>
  </r>
  <r>
    <x v="0"/>
  </r>
  <r>
    <x v="0"/>
  </r>
  <r>
    <x v="51"/>
  </r>
  <r>
    <x v="51"/>
  </r>
  <r>
    <x v="51"/>
  </r>
  <r>
    <x v="51"/>
  </r>
  <r>
    <x v="0"/>
  </r>
  <r>
    <x v="0"/>
  </r>
  <r>
    <x v="0"/>
  </r>
  <r>
    <x v="52"/>
  </r>
  <r>
    <x v="52"/>
  </r>
  <r>
    <x v="52"/>
  </r>
  <r>
    <x v="52"/>
  </r>
  <r>
    <x v="52"/>
  </r>
  <r>
    <x v="52"/>
  </r>
  <r>
    <x v="0"/>
  </r>
  <r>
    <x v="0"/>
  </r>
  <r>
    <x v="0"/>
  </r>
  <r>
    <x v="53"/>
  </r>
  <r>
    <x v="53"/>
  </r>
  <r>
    <x v="53"/>
  </r>
  <r>
    <x v="53"/>
  </r>
  <r>
    <x v="53"/>
  </r>
  <r>
    <x v="53"/>
  </r>
  <r>
    <x v="0"/>
  </r>
  <r>
    <x v="0"/>
  </r>
  <r>
    <x v="0"/>
  </r>
  <r>
    <x v="0"/>
  </r>
  <r>
    <x v="0"/>
  </r>
  <r>
    <x v="0"/>
  </r>
  <r>
    <x v="0"/>
  </r>
  <r>
    <x v="0"/>
  </r>
  <r>
    <x v="54"/>
  </r>
  <r>
    <x v="54"/>
  </r>
  <r>
    <x v="54"/>
  </r>
  <r>
    <x v="0"/>
  </r>
  <r>
    <x v="0"/>
  </r>
  <r>
    <x v="0"/>
  </r>
  <r>
    <x v="0"/>
  </r>
  <r>
    <x v="0"/>
  </r>
  <r>
    <x v="0"/>
  </r>
  <r>
    <x v="0"/>
  </r>
  <r>
    <x v="0"/>
  </r>
  <r>
    <x v="0"/>
  </r>
  <r>
    <x v="0"/>
  </r>
  <r>
    <x v="0"/>
  </r>
  <r>
    <x v="0"/>
  </r>
  <r>
    <x v="0"/>
  </r>
  <r>
    <x v="0"/>
  </r>
  <r>
    <x v="0"/>
  </r>
  <r>
    <x v="0"/>
  </r>
  <r>
    <x v="0"/>
  </r>
  <r>
    <x v="0"/>
  </r>
  <r>
    <x v="55"/>
  </r>
  <r>
    <x v="55"/>
  </r>
  <r>
    <x v="56"/>
  </r>
  <r>
    <x v="56"/>
  </r>
  <r>
    <x v="57"/>
  </r>
  <r>
    <x v="57"/>
  </r>
  <r>
    <x v="57"/>
  </r>
  <r>
    <x v="57"/>
  </r>
  <r>
    <x v="57"/>
  </r>
  <r>
    <x v="57"/>
  </r>
  <r>
    <x v="57"/>
  </r>
  <r>
    <x v="57"/>
  </r>
  <r>
    <x v="58"/>
  </r>
  <r>
    <x v="58"/>
  </r>
  <r>
    <x v="58"/>
  </r>
  <r>
    <x v="59"/>
  </r>
  <r>
    <x v="60"/>
  </r>
  <r>
    <x v="60"/>
  </r>
  <r>
    <x v="60"/>
  </r>
  <r>
    <x v="60"/>
  </r>
  <r>
    <x v="60"/>
  </r>
  <r>
    <x v="60"/>
  </r>
  <r>
    <x v="60"/>
  </r>
  <r>
    <x v="60"/>
  </r>
  <r>
    <x v="60"/>
  </r>
  <r>
    <x v="60"/>
  </r>
  <r>
    <x v="60"/>
  </r>
  <r>
    <x v="60"/>
  </r>
  <r>
    <x v="60"/>
  </r>
  <r>
    <x v="60"/>
  </r>
  <r>
    <x v="60"/>
  </r>
  <r>
    <x v="61"/>
  </r>
  <r>
    <x v="61"/>
  </r>
  <r>
    <x v="61"/>
  </r>
  <r>
    <x v="61"/>
  </r>
  <r>
    <x v="61"/>
  </r>
  <r>
    <x v="61"/>
  </r>
  <r>
    <x v="61"/>
  </r>
  <r>
    <x v="61"/>
  </r>
  <r>
    <x v="61"/>
  </r>
  <r>
    <x v="61"/>
  </r>
  <r>
    <x v="61"/>
  </r>
  <r>
    <x v="61"/>
  </r>
  <r>
    <x v="61"/>
  </r>
  <r>
    <x v="61"/>
  </r>
  <r>
    <x v="61"/>
  </r>
  <r>
    <x v="62"/>
  </r>
  <r>
    <x v="62"/>
  </r>
  <r>
    <x v="62"/>
  </r>
  <r>
    <x v="62"/>
  </r>
  <r>
    <x v="62"/>
  </r>
  <r>
    <x v="62"/>
  </r>
  <r>
    <x v="62"/>
  </r>
  <r>
    <x v="63"/>
  </r>
  <r>
    <x v="63"/>
  </r>
  <r>
    <x v="64"/>
  </r>
  <r>
    <x v="64"/>
  </r>
  <r>
    <x v="64"/>
  </r>
  <r>
    <x v="64"/>
  </r>
  <r>
    <x v="64"/>
  </r>
  <r>
    <x v="64"/>
  </r>
  <r>
    <x v="64"/>
  </r>
  <r>
    <x v="64"/>
  </r>
  <r>
    <x v="64"/>
  </r>
  <r>
    <x v="64"/>
  </r>
  <r>
    <x v="65"/>
  </r>
  <r>
    <x v="66"/>
  </r>
  <r>
    <x v="66"/>
  </r>
  <r>
    <x v="67"/>
  </r>
  <r>
    <x v="67"/>
  </r>
  <r>
    <x v="68"/>
  </r>
  <r>
    <x v="69"/>
  </r>
  <r>
    <x v="70"/>
  </r>
  <r>
    <x v="71"/>
  </r>
  <r>
    <x v="72"/>
  </r>
  <r>
    <x v="72"/>
  </r>
  <r>
    <x v="73"/>
  </r>
  <r>
    <x v="73"/>
  </r>
  <r>
    <x v="0"/>
  </r>
  <r>
    <x v="0"/>
  </r>
  <r>
    <x v="74"/>
  </r>
  <r>
    <x v="74"/>
  </r>
  <r>
    <x v="74"/>
  </r>
  <r>
    <x v="0"/>
  </r>
  <r>
    <x v="0"/>
  </r>
  <r>
    <x v="0"/>
  </r>
  <r>
    <x v="75"/>
  </r>
  <r>
    <x v="75"/>
  </r>
  <r>
    <x v="75"/>
  </r>
  <r>
    <x v="75"/>
  </r>
  <r>
    <x v="0"/>
  </r>
  <r>
    <x v="0"/>
  </r>
  <r>
    <x v="76"/>
  </r>
  <r>
    <x v="76"/>
  </r>
  <r>
    <x v="76"/>
  </r>
  <r>
    <x v="76"/>
  </r>
  <r>
    <x v="76"/>
  </r>
  <r>
    <x v="76"/>
  </r>
  <r>
    <x v="76"/>
  </r>
  <r>
    <x v="76"/>
  </r>
  <r>
    <x v="76"/>
  </r>
  <r>
    <x v="76"/>
  </r>
  <r>
    <x v="76"/>
  </r>
  <r>
    <x v="76"/>
  </r>
  <r>
    <x v="76"/>
  </r>
  <r>
    <x v="76"/>
  </r>
  <r>
    <x v="76"/>
  </r>
  <r>
    <x v="76"/>
  </r>
  <r>
    <x v="0"/>
  </r>
  <r>
    <x v="0"/>
  </r>
  <r>
    <x v="0"/>
  </r>
  <r>
    <x v="0"/>
  </r>
  <r>
    <x v="77"/>
  </r>
  <r>
    <x v="77"/>
  </r>
  <r>
    <x v="77"/>
  </r>
  <r>
    <x v="77"/>
  </r>
  <r>
    <x v="0"/>
  </r>
  <r>
    <x v="0"/>
  </r>
  <r>
    <x v="0"/>
  </r>
  <r>
    <x v="0"/>
  </r>
  <r>
    <x v="0"/>
  </r>
  <r>
    <x v="0"/>
  </r>
  <r>
    <x v="0"/>
  </r>
  <r>
    <x v="0"/>
  </r>
  <r>
    <x v="0"/>
  </r>
  <r>
    <x v="78"/>
  </r>
  <r>
    <x v="78"/>
  </r>
  <r>
    <x v="78"/>
  </r>
  <r>
    <x v="78"/>
  </r>
  <r>
    <x v="0"/>
  </r>
  <r>
    <x v="0"/>
  </r>
  <r>
    <x v="0"/>
  </r>
  <r>
    <x v="0"/>
  </r>
  <r>
    <x v="0"/>
  </r>
  <r>
    <x v="0"/>
  </r>
  <r>
    <x v="0"/>
  </r>
  <r>
    <x v="0"/>
  </r>
  <r>
    <x v="0"/>
  </r>
  <r>
    <x v="0"/>
  </r>
  <r>
    <x v="0"/>
  </r>
  <r>
    <x v="0"/>
  </r>
  <r>
    <x v="79"/>
  </r>
  <r>
    <x v="79"/>
  </r>
  <r>
    <x v="79"/>
  </r>
  <r>
    <x v="79"/>
  </r>
  <r>
    <x v="79"/>
  </r>
  <r>
    <x v="79"/>
  </r>
  <r>
    <x v="6"/>
  </r>
  <r>
    <x v="6"/>
  </r>
  <r>
    <x v="6"/>
  </r>
  <r>
    <x v="6"/>
  </r>
  <r>
    <x v="6"/>
  </r>
  <r>
    <x v="6"/>
  </r>
  <r>
    <x v="6"/>
  </r>
  <r>
    <x v="0"/>
  </r>
  <r>
    <x v="0"/>
  </r>
  <r>
    <x v="0"/>
  </r>
  <r>
    <x v="0"/>
  </r>
  <r>
    <x v="1"/>
  </r>
  <r>
    <x v="2"/>
  </r>
  <r>
    <x v="2"/>
  </r>
  <r>
    <x v="2"/>
  </r>
  <r>
    <x v="2"/>
  </r>
  <r>
    <x v="2"/>
  </r>
  <r>
    <x v="2"/>
  </r>
  <r>
    <x v="2"/>
  </r>
  <r>
    <x v="2"/>
  </r>
  <r>
    <x v="2"/>
  </r>
  <r>
    <x v="0"/>
  </r>
  <r>
    <x v="80"/>
  </r>
  <r>
    <x v="81"/>
  </r>
  <r>
    <x v="82"/>
  </r>
  <r>
    <x v="83"/>
  </r>
  <r>
    <x v="83"/>
  </r>
  <r>
    <x v="83"/>
  </r>
  <r>
    <x v="83"/>
  </r>
  <r>
    <x v="84"/>
  </r>
  <r>
    <x v="85"/>
  </r>
  <r>
    <x v="0"/>
  </r>
  <r>
    <x v="0"/>
  </r>
  <r>
    <x v="86"/>
  </r>
  <r>
    <x v="86"/>
  </r>
  <r>
    <x v="0"/>
  </r>
  <r>
    <x v="0"/>
  </r>
  <r>
    <x v="87"/>
  </r>
  <r>
    <x v="0"/>
  </r>
  <r>
    <x v="88"/>
  </r>
  <r>
    <x v="88"/>
  </r>
  <r>
    <x v="89"/>
  </r>
  <r>
    <x v="90"/>
  </r>
  <r>
    <x v="91"/>
  </r>
  <r>
    <x v="91"/>
  </r>
  <r>
    <x v="91"/>
  </r>
  <r>
    <x v="0"/>
  </r>
  <r>
    <x v="92"/>
  </r>
  <r>
    <x v="93"/>
  </r>
  <r>
    <x v="94"/>
  </r>
  <r>
    <x v="0"/>
  </r>
  <r>
    <x v="0"/>
  </r>
  <r>
    <x v="95"/>
  </r>
  <r>
    <x v="95"/>
  </r>
  <r>
    <x v="0"/>
  </r>
  <r>
    <x v="0"/>
  </r>
  <r>
    <x v="0"/>
  </r>
  <r>
    <x v="0"/>
  </r>
  <r>
    <x v="1"/>
  </r>
  <r>
    <x v="1"/>
  </r>
  <r>
    <x v="1"/>
  </r>
  <r>
    <x v="1"/>
  </r>
  <r>
    <x v="2"/>
  </r>
  <r>
    <x v="2"/>
  </r>
  <r>
    <x v="2"/>
  </r>
  <r>
    <x v="2"/>
  </r>
  <r>
    <x v="96"/>
  </r>
  <r>
    <x v="96"/>
  </r>
  <r>
    <x v="96"/>
  </r>
  <r>
    <x v="97"/>
  </r>
  <r>
    <x v="97"/>
  </r>
  <r>
    <x v="97"/>
  </r>
  <r>
    <x v="98"/>
  </r>
  <r>
    <x v="0"/>
  </r>
  <r>
    <x v="0"/>
  </r>
  <r>
    <x v="0"/>
  </r>
  <r>
    <x v="99"/>
  </r>
  <r>
    <x v="0"/>
  </r>
  <r>
    <x v="0"/>
  </r>
  <r>
    <x v="100"/>
  </r>
  <r>
    <x v="101"/>
  </r>
  <r>
    <x v="101"/>
  </r>
  <r>
    <x v="102"/>
  </r>
  <r>
    <x v="103"/>
  </r>
  <r>
    <x v="103"/>
  </r>
  <r>
    <x v="0"/>
  </r>
  <r>
    <x v="0"/>
  </r>
  <r>
    <x v="0"/>
  </r>
  <r>
    <x v="0"/>
  </r>
  <r>
    <x v="0"/>
  </r>
  <r>
    <x v="0"/>
  </r>
  <r>
    <x v="0"/>
  </r>
  <r>
    <x v="0"/>
  </r>
  <r>
    <x v="0"/>
  </r>
  <r>
    <x v="1"/>
  </r>
  <r>
    <x v="1"/>
  </r>
  <r>
    <x v="1"/>
  </r>
  <r>
    <x v="1"/>
  </r>
  <r>
    <x v="1"/>
  </r>
  <r>
    <x v="1"/>
  </r>
  <r>
    <x v="0"/>
  </r>
  <r>
    <x v="0"/>
  </r>
  <r>
    <x v="104"/>
  </r>
  <r>
    <x v="104"/>
  </r>
  <r>
    <x v="104"/>
  </r>
  <r>
    <x v="104"/>
  </r>
  <r>
    <x v="104"/>
  </r>
  <r>
    <x v="104"/>
  </r>
  <r>
    <x v="0"/>
  </r>
  <r>
    <x v="105"/>
  </r>
  <r>
    <x v="105"/>
  </r>
  <r>
    <x v="0"/>
  </r>
  <r>
    <x v="0"/>
  </r>
  <r>
    <x v="106"/>
  </r>
  <r>
    <x v="0"/>
  </r>
  <r>
    <x v="0"/>
  </r>
  <r>
    <x v="107"/>
  </r>
  <r>
    <x v="107"/>
  </r>
  <r>
    <x v="107"/>
  </r>
  <r>
    <x v="0"/>
  </r>
  <r>
    <x v="0"/>
  </r>
  <r>
    <x v="0"/>
  </r>
  <r>
    <x v="108"/>
  </r>
  <r>
    <x v="109"/>
  </r>
  <r>
    <x v="109"/>
  </r>
  <r>
    <x v="109"/>
  </r>
  <r>
    <x v="109"/>
  </r>
  <r>
    <x v="0"/>
  </r>
  <r>
    <x v="0"/>
  </r>
  <r>
    <x v="0"/>
  </r>
  <r>
    <x v="0"/>
  </r>
  <r>
    <x v="0"/>
  </r>
  <r>
    <x v="0"/>
  </r>
  <r>
    <x v="0"/>
  </r>
  <r>
    <x v="0"/>
  </r>
  <r>
    <x v="110"/>
  </r>
  <r>
    <x v="110"/>
  </r>
  <r>
    <x v="110"/>
  </r>
  <r>
    <x v="0"/>
  </r>
  <r>
    <x v="111"/>
  </r>
  <r>
    <x v="112"/>
  </r>
  <r>
    <x v="0"/>
  </r>
  <r>
    <x v="0"/>
  </r>
  <r>
    <x v="113"/>
  </r>
  <r>
    <x v="113"/>
  </r>
  <r>
    <x v="114"/>
  </r>
  <r>
    <x v="115"/>
  </r>
  <r>
    <x v="0"/>
  </r>
  <r>
    <x v="0"/>
  </r>
  <r>
    <x v="0"/>
  </r>
  <r>
    <x v="0"/>
  </r>
  <r>
    <x v="0"/>
  </r>
  <r>
    <x v="0"/>
  </r>
  <r>
    <x v="0"/>
  </r>
  <r>
    <x v="0"/>
  </r>
  <r>
    <x v="116"/>
  </r>
  <r>
    <x v="0"/>
  </r>
  <r>
    <x v="0"/>
  </r>
  <r>
    <x v="0"/>
  </r>
  <r>
    <x v="0"/>
  </r>
  <r>
    <x v="0"/>
  </r>
  <r>
    <x v="0"/>
  </r>
  <r>
    <x v="1"/>
  </r>
  <r>
    <x v="1"/>
  </r>
  <r>
    <x v="0"/>
  </r>
  <r>
    <x v="0"/>
  </r>
  <r>
    <x v="0"/>
  </r>
  <r>
    <x v="0"/>
  </r>
  <r>
    <x v="0"/>
  </r>
  <r>
    <x v="0"/>
  </r>
  <r>
    <x v="0"/>
  </r>
  <r>
    <x v="0"/>
  </r>
  <r>
    <x v="0"/>
  </r>
  <r>
    <x v="0"/>
  </r>
  <r>
    <x v="0"/>
  </r>
  <r>
    <x v="0"/>
  </r>
  <r>
    <x v="0"/>
  </r>
  <r>
    <x v="0"/>
  </r>
  <r>
    <x v="0"/>
  </r>
  <r>
    <x v="0"/>
  </r>
  <r>
    <x v="0"/>
  </r>
  <r>
    <x v="0"/>
  </r>
  <r>
    <x v="117"/>
  </r>
  <r>
    <x v="0"/>
  </r>
  <r>
    <x v="0"/>
  </r>
  <r>
    <x v="0"/>
  </r>
  <r>
    <x v="0"/>
  </r>
  <r>
    <x v="0"/>
  </r>
  <r>
    <x v="0"/>
  </r>
  <r>
    <x v="0"/>
  </r>
  <r>
    <x v="0"/>
  </r>
  <r>
    <x v="0"/>
  </r>
  <r>
    <x v="0"/>
  </r>
  <r>
    <x v="0"/>
  </r>
  <r>
    <x v="0"/>
  </r>
  <r>
    <x v="0"/>
  </r>
  <r>
    <x v="0"/>
  </r>
  <r>
    <x v="0"/>
  </r>
  <r>
    <x v="0"/>
  </r>
  <r>
    <x v="0"/>
  </r>
  <r>
    <x v="0"/>
  </r>
  <r>
    <x v="0"/>
  </r>
  <r>
    <x v="0"/>
  </r>
  <r>
    <x v="118"/>
  </r>
  <r>
    <x v="119"/>
  </r>
  <r>
    <x v="0"/>
  </r>
  <r>
    <x v="0"/>
  </r>
  <r>
    <x v="0"/>
  </r>
  <r>
    <x v="0"/>
  </r>
  <r>
    <x v="0"/>
  </r>
  <r>
    <x v="0"/>
  </r>
  <r>
    <x v="0"/>
  </r>
  <r>
    <x v="0"/>
  </r>
  <r>
    <x v="0"/>
  </r>
  <r>
    <x v="0"/>
  </r>
  <r>
    <x v="0"/>
  </r>
  <r>
    <x v="0"/>
  </r>
  <r>
    <x v="0"/>
  </r>
  <r>
    <x v="0"/>
  </r>
  <r>
    <x v="0"/>
  </r>
  <r>
    <x v="0"/>
  </r>
  <r>
    <x v="0"/>
  </r>
  <r>
    <x v="0"/>
  </r>
  <r>
    <x v="0"/>
  </r>
  <r>
    <x v="120"/>
  </r>
  <r>
    <x v="120"/>
  </r>
  <r>
    <x v="0"/>
  </r>
  <r>
    <x v="121"/>
  </r>
  <r>
    <x v="121"/>
  </r>
  <r>
    <x v="0"/>
  </r>
  <r>
    <x v="0"/>
  </r>
  <r>
    <x v="0"/>
  </r>
  <r>
    <x v="0"/>
  </r>
  <r>
    <x v="0"/>
  </r>
  <r>
    <x v="0"/>
  </r>
  <r>
    <x v="0"/>
  </r>
  <r>
    <x v="0"/>
  </r>
  <r>
    <x v="0"/>
  </r>
  <r>
    <x v="0"/>
  </r>
  <r>
    <x v="0"/>
  </r>
  <r>
    <x v="0"/>
  </r>
  <r>
    <x v="0"/>
  </r>
  <r>
    <x v="0"/>
  </r>
  <r>
    <x v="0"/>
  </r>
  <r>
    <x v="0"/>
  </r>
  <r>
    <x v="0"/>
  </r>
  <r>
    <x v="0"/>
  </r>
  <r>
    <x v="0"/>
  </r>
  <r>
    <x v="122"/>
  </r>
  <r>
    <x v="122"/>
  </r>
  <r>
    <x v="123"/>
  </r>
  <r>
    <x v="123"/>
  </r>
  <r>
    <x v="123"/>
  </r>
  <r>
    <x v="6"/>
  </r>
  <r>
    <x v="6"/>
  </r>
  <r>
    <x v="6"/>
  </r>
  <r>
    <x v="6"/>
  </r>
  <r>
    <x v="6"/>
  </r>
  <r>
    <x v="0"/>
  </r>
  <r>
    <x v="0"/>
  </r>
  <r>
    <x v="0"/>
  </r>
  <r>
    <x v="0"/>
  </r>
  <r>
    <x v="0"/>
  </r>
  <r>
    <x v="0"/>
  </r>
  <r>
    <x v="14"/>
  </r>
  <r>
    <x v="14"/>
  </r>
  <r>
    <x v="14"/>
  </r>
  <r>
    <x v="14"/>
  </r>
  <r>
    <x v="14"/>
  </r>
  <r>
    <x v="14"/>
  </r>
  <r>
    <x v="14"/>
  </r>
  <r>
    <x v="14"/>
  </r>
  <r>
    <x v="0"/>
  </r>
  <r>
    <x v="0"/>
  </r>
  <r>
    <x v="0"/>
  </r>
  <r>
    <x v="0"/>
  </r>
  <r>
    <x v="0"/>
  </r>
  <r>
    <x v="0"/>
  </r>
  <r>
    <x v="124"/>
  </r>
  <r>
    <x v="0"/>
  </r>
  <r>
    <x v="0"/>
  </r>
  <r>
    <x v="0"/>
  </r>
  <r>
    <x v="1"/>
  </r>
  <r>
    <x v="1"/>
  </r>
  <r>
    <x v="1"/>
  </r>
  <r>
    <x v="125"/>
  </r>
  <r>
    <x v="0"/>
  </r>
  <r>
    <x v="0"/>
  </r>
  <r>
    <x v="0"/>
  </r>
  <r>
    <x v="0"/>
  </r>
  <r>
    <x v="126"/>
  </r>
  <r>
    <x v="127"/>
  </r>
  <r>
    <x v="128"/>
  </r>
  <r>
    <x v="129"/>
  </r>
  <r>
    <x v="129"/>
  </r>
  <r>
    <x v="0"/>
  </r>
  <r>
    <x v="0"/>
  </r>
  <r>
    <x v="130"/>
  </r>
  <r>
    <x v="130"/>
  </r>
  <r>
    <x v="0"/>
  </r>
  <r>
    <x v="0"/>
  </r>
  <r>
    <x v="0"/>
  </r>
  <r>
    <x v="0"/>
  </r>
  <r>
    <x v="0"/>
  </r>
  <r>
    <x v="131"/>
  </r>
  <r>
    <x v="0"/>
  </r>
  <r>
    <x v="0"/>
  </r>
  <r>
    <x v="0"/>
  </r>
  <r>
    <x v="0"/>
  </r>
  <r>
    <x v="132"/>
  </r>
  <r>
    <x v="133"/>
  </r>
  <r>
    <x v="133"/>
  </r>
  <r>
    <x v="133"/>
  </r>
  <r>
    <x v="0"/>
  </r>
  <r>
    <x v="134"/>
  </r>
  <r>
    <x v="0"/>
  </r>
  <r>
    <x v="135"/>
  </r>
  <r>
    <x v="135"/>
  </r>
  <r>
    <x v="0"/>
  </r>
  <r>
    <x v="0"/>
  </r>
  <r>
    <x v="136"/>
  </r>
  <r>
    <x v="0"/>
  </r>
  <r>
    <x v="0"/>
  </r>
  <r>
    <x v="137"/>
  </r>
  <r>
    <x v="137"/>
  </r>
  <r>
    <x v="138"/>
  </r>
  <r>
    <x v="138"/>
  </r>
  <r>
    <x v="138"/>
  </r>
  <r>
    <x v="139"/>
  </r>
  <r>
    <x v="139"/>
  </r>
  <r>
    <x v="140"/>
  </r>
  <r>
    <x v="140"/>
  </r>
  <r>
    <x v="14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41"/>
  </r>
  <r>
    <x v="141"/>
  </r>
  <r>
    <x v="141"/>
  </r>
  <r>
    <x v="142"/>
  </r>
  <r>
    <x v="142"/>
  </r>
  <r>
    <x v="142"/>
  </r>
  <r>
    <x v="142"/>
  </r>
  <r>
    <x v="0"/>
  </r>
  <r>
    <x v="0"/>
  </r>
  <r>
    <x v="0"/>
  </r>
  <r>
    <x v="0"/>
  </r>
  <r>
    <x v="0"/>
  </r>
  <r>
    <x v="0"/>
  </r>
  <r>
    <x v="0"/>
  </r>
  <r>
    <x v="143"/>
  </r>
  <r>
    <x v="0"/>
  </r>
  <r>
    <x v="0"/>
  </r>
  <r>
    <x v="6"/>
  </r>
  <r>
    <x v="6"/>
  </r>
  <r>
    <x v="6"/>
  </r>
  <r>
    <x v="6"/>
  </r>
  <r>
    <x v="6"/>
  </r>
  <r>
    <x v="0"/>
  </r>
  <r>
    <x v="0"/>
  </r>
  <r>
    <x v="0"/>
  </r>
  <r>
    <x v="0"/>
  </r>
  <r>
    <x v="0"/>
  </r>
  <r>
    <x v="1"/>
  </r>
  <r>
    <x v="1"/>
  </r>
  <r>
    <x v="1"/>
  </r>
  <r>
    <x v="1"/>
  </r>
  <r>
    <x v="1"/>
  </r>
  <r>
    <x v="2"/>
  </r>
  <r>
    <x v="2"/>
  </r>
  <r>
    <x v="2"/>
  </r>
  <r>
    <x v="2"/>
  </r>
  <r>
    <x v="2"/>
  </r>
  <r>
    <x v="2"/>
  </r>
  <r>
    <x v="0"/>
  </r>
  <r>
    <x v="0"/>
  </r>
  <r>
    <x v="0"/>
  </r>
  <r>
    <x v="0"/>
  </r>
  <r>
    <x v="0"/>
  </r>
  <r>
    <x v="0"/>
  </r>
  <r>
    <x v="0"/>
  </r>
  <r>
    <x v="0"/>
  </r>
  <r>
    <x v="0"/>
  </r>
  <r>
    <x v="0"/>
  </r>
  <r>
    <x v="0"/>
  </r>
  <r>
    <x v="0"/>
  </r>
  <r>
    <x v="0"/>
  </r>
  <r>
    <x v="0"/>
  </r>
  <r>
    <x v="0"/>
  </r>
  <r>
    <x v="0"/>
  </r>
  <r>
    <x v="144"/>
  </r>
  <r>
    <x v="145"/>
  </r>
  <r>
    <x v="145"/>
  </r>
  <r>
    <x v="145"/>
  </r>
  <r>
    <x v="145"/>
  </r>
  <r>
    <x v="146"/>
  </r>
  <r>
    <x v="146"/>
  </r>
  <r>
    <x v="0"/>
  </r>
  <r>
    <x v="0"/>
  </r>
  <r>
    <x v="0"/>
  </r>
  <r>
    <x v="0"/>
  </r>
  <r>
    <x v="0"/>
  </r>
  <r>
    <x v="0"/>
  </r>
  <r>
    <x v="0"/>
  </r>
  <r>
    <x v="0"/>
  </r>
  <r>
    <x v="0"/>
  </r>
  <r>
    <x v="0"/>
  </r>
  <r>
    <x v="1"/>
  </r>
  <r>
    <x v="1"/>
  </r>
  <r>
    <x v="1"/>
  </r>
  <r>
    <x v="1"/>
  </r>
  <r>
    <x v="1"/>
  </r>
  <r>
    <x v="1"/>
  </r>
  <r>
    <x v="1"/>
  </r>
  <r>
    <x v="2"/>
  </r>
  <r>
    <x v="2"/>
  </r>
  <r>
    <x v="14"/>
  </r>
  <r>
    <x v="147"/>
  </r>
  <r>
    <x v="147"/>
  </r>
  <r>
    <x v="147"/>
  </r>
  <r>
    <x v="147"/>
  </r>
  <r>
    <x v="147"/>
  </r>
  <r>
    <x v="147"/>
  </r>
  <r>
    <x v="147"/>
  </r>
  <r>
    <x v="148"/>
  </r>
  <r>
    <x v="149"/>
  </r>
  <r>
    <x v="150"/>
  </r>
  <r>
    <x v="150"/>
  </r>
  <r>
    <x v="151"/>
  </r>
  <r>
    <x v="152"/>
  </r>
  <r>
    <x v="152"/>
  </r>
  <r>
    <x v="0"/>
  </r>
  <r>
    <x v="1"/>
  </r>
  <r>
    <x v="14"/>
  </r>
  <r>
    <x v="14"/>
  </r>
  <r>
    <x v="14"/>
  </r>
  <r>
    <x v="2"/>
  </r>
  <r>
    <x v="2"/>
  </r>
  <r>
    <x v="0"/>
  </r>
  <r>
    <x v="0"/>
  </r>
  <r>
    <x v="153"/>
  </r>
  <r>
    <x v="153"/>
  </r>
  <r>
    <x v="154"/>
  </r>
  <r>
    <x v="154"/>
  </r>
  <r>
    <x v="155"/>
  </r>
  <r>
    <x v="155"/>
  </r>
  <r>
    <x v="155"/>
  </r>
  <r>
    <x v="155"/>
  </r>
  <r>
    <x v="156"/>
  </r>
  <r>
    <x v="157"/>
  </r>
  <r>
    <x v="0"/>
  </r>
  <r>
    <x v="158"/>
  </r>
  <r>
    <x v="159"/>
  </r>
  <r>
    <x v="160"/>
  </r>
  <r>
    <x v="161"/>
  </r>
  <r>
    <x v="162"/>
  </r>
  <r>
    <x v="0"/>
  </r>
  <r>
    <x v="0"/>
  </r>
  <r>
    <x v="0"/>
  </r>
  <r>
    <x v="0"/>
  </r>
  <r>
    <x v="0"/>
  </r>
  <r>
    <x v="163"/>
  </r>
  <r>
    <x v="163"/>
  </r>
  <r>
    <x v="0"/>
  </r>
  <r>
    <x v="0"/>
  </r>
  <r>
    <x v="0"/>
  </r>
  <r>
    <x v="0"/>
  </r>
  <r>
    <x v="0"/>
  </r>
  <r>
    <x v="0"/>
  </r>
  <r>
    <x v="0"/>
  </r>
  <r>
    <x v="0"/>
  </r>
  <r>
    <x v="0"/>
  </r>
  <r>
    <x v="0"/>
  </r>
  <r>
    <x v="164"/>
  </r>
  <r>
    <x v="165"/>
  </r>
  <r>
    <x v="0"/>
  </r>
  <r>
    <x v="0"/>
  </r>
  <r>
    <x v="0"/>
  </r>
  <r>
    <x v="0"/>
  </r>
  <r>
    <x v="0"/>
  </r>
  <r>
    <x v="0"/>
  </r>
  <r>
    <x v="0"/>
  </r>
  <r>
    <x v="0"/>
  </r>
  <r>
    <x v="0"/>
  </r>
  <r>
    <x v="0"/>
  </r>
  <r>
    <x v="0"/>
  </r>
  <r>
    <x v="0"/>
  </r>
  <r>
    <x v="0"/>
  </r>
  <r>
    <x v="0"/>
  </r>
  <r>
    <x v="0"/>
  </r>
  <r>
    <x v="0"/>
  </r>
  <r>
    <x v="0"/>
  </r>
  <r>
    <x v="0"/>
  </r>
  <r>
    <x v="0"/>
  </r>
  <r>
    <x v="0"/>
  </r>
  <r>
    <x v="0"/>
  </r>
  <r>
    <x v="0"/>
  </r>
  <r>
    <x v="0"/>
  </r>
  <r>
    <x v="0"/>
  </r>
  <r>
    <x v="0"/>
  </r>
  <r>
    <x v="166"/>
  </r>
  <r>
    <x v="166"/>
  </r>
  <r>
    <x v="166"/>
  </r>
  <r>
    <x v="166"/>
  </r>
  <r>
    <x v="166"/>
  </r>
  <r>
    <x v="0"/>
  </r>
  <r>
    <x v="0"/>
  </r>
  <r>
    <x v="0"/>
  </r>
  <r>
    <x v="0"/>
  </r>
  <r>
    <x v="0"/>
  </r>
  <r>
    <x v="0"/>
  </r>
  <r>
    <x v="0"/>
  </r>
  <r>
    <x v="0"/>
  </r>
  <r>
    <x v="0"/>
  </r>
  <r>
    <x v="0"/>
  </r>
  <r>
    <x v="0"/>
  </r>
  <r>
    <x v="0"/>
  </r>
  <r>
    <x v="0"/>
  </r>
  <r>
    <x v="0"/>
  </r>
  <r>
    <x v="0"/>
  </r>
  <r>
    <x v="6"/>
  </r>
  <r>
    <x v="6"/>
  </r>
  <r>
    <x v="6"/>
  </r>
  <r>
    <x v="6"/>
  </r>
  <r>
    <x v="2"/>
  </r>
  <r>
    <x v="2"/>
  </r>
  <r>
    <x v="2"/>
  </r>
  <r>
    <x v="14"/>
  </r>
  <r>
    <x v="14"/>
  </r>
  <r>
    <x v="14"/>
  </r>
  <r>
    <x v="14"/>
  </r>
  <r>
    <x v="14"/>
  </r>
  <r>
    <x v="14"/>
  </r>
  <r>
    <x v="14"/>
  </r>
  <r>
    <x v="14"/>
  </r>
  <r>
    <x v="14"/>
  </r>
  <r>
    <x v="14"/>
  </r>
  <r>
    <x v="0"/>
  </r>
  <r>
    <x v="0"/>
  </r>
  <r>
    <x v="0"/>
  </r>
  <r>
    <x v="0"/>
  </r>
  <r>
    <x v="0"/>
  </r>
  <r>
    <x v="0"/>
  </r>
  <r>
    <x v="167"/>
  </r>
  <r>
    <x v="168"/>
  </r>
  <r>
    <x v="0"/>
  </r>
  <r>
    <x v="0"/>
  </r>
  <r>
    <x v="0"/>
  </r>
  <r>
    <x v="0"/>
  </r>
  <r>
    <x v="1"/>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69"/>
  </r>
  <r>
    <x v="169"/>
  </r>
  <r>
    <x v="169"/>
  </r>
  <r>
    <x v="169"/>
  </r>
  <r>
    <x v="169"/>
  </r>
  <r>
    <x v="169"/>
  </r>
  <r>
    <x v="169"/>
  </r>
  <r>
    <x v="169"/>
  </r>
  <r>
    <x v="0"/>
  </r>
  <r>
    <x v="170"/>
  </r>
  <r>
    <x v="170"/>
  </r>
  <r>
    <x v="0"/>
  </r>
  <r>
    <x v="0"/>
  </r>
  <r>
    <x v="171"/>
  </r>
  <r>
    <x v="172"/>
  </r>
  <r>
    <x v="172"/>
  </r>
  <r>
    <x v="0"/>
  </r>
  <r>
    <x v="0"/>
  </r>
  <r>
    <x v="0"/>
  </r>
  <r>
    <x v="0"/>
  </r>
  <r>
    <x v="0"/>
  </r>
  <r>
    <x v="0"/>
  </r>
  <r>
    <x v="0"/>
  </r>
  <r>
    <x v="0"/>
  </r>
  <r>
    <x v="0"/>
  </r>
  <r>
    <x v="0"/>
  </r>
  <r>
    <x v="0"/>
  </r>
  <r>
    <x v="173"/>
  </r>
  <r>
    <x v="173"/>
  </r>
  <r>
    <x v="173"/>
  </r>
  <r>
    <x v="174"/>
  </r>
  <r>
    <x v="175"/>
  </r>
  <r>
    <x v="175"/>
  </r>
  <r>
    <x v="176"/>
  </r>
  <r>
    <x v="176"/>
  </r>
  <r>
    <x v="177"/>
  </r>
  <r>
    <x v="177"/>
  </r>
  <r>
    <x v="177"/>
  </r>
  <r>
    <x v="177"/>
  </r>
  <r>
    <x v="177"/>
  </r>
  <r>
    <x v="177"/>
  </r>
  <r>
    <x v="177"/>
  </r>
  <r>
    <x v="0"/>
  </r>
  <r>
    <x v="0"/>
  </r>
  <r>
    <x v="0"/>
  </r>
  <r>
    <x v="0"/>
  </r>
  <r>
    <x v="0"/>
  </r>
  <r>
    <x v="0"/>
  </r>
  <r>
    <x v="0"/>
  </r>
  <r>
    <x v="0"/>
  </r>
  <r>
    <x v="0"/>
  </r>
  <r>
    <x v="0"/>
  </r>
  <r>
    <x v="0"/>
  </r>
  <r>
    <x v="0"/>
  </r>
  <r>
    <x v="0"/>
  </r>
  <r>
    <x v="0"/>
  </r>
  <r>
    <x v="0"/>
  </r>
  <r>
    <x v="0"/>
  </r>
  <r>
    <x v="0"/>
  </r>
  <r>
    <x v="0"/>
  </r>
  <r>
    <x v="0"/>
  </r>
  <r>
    <x v="0"/>
  </r>
  <r>
    <x v="0"/>
  </r>
  <r>
    <x v="0"/>
  </r>
  <r>
    <x v="178"/>
  </r>
  <r>
    <x v="0"/>
  </r>
  <r>
    <x v="0"/>
  </r>
  <r>
    <x v="0"/>
  </r>
  <r>
    <x v="0"/>
  </r>
  <r>
    <x v="0"/>
  </r>
  <r>
    <x v="0"/>
  </r>
  <r>
    <x v="0"/>
  </r>
  <r>
    <x v="179"/>
  </r>
  <r>
    <x v="179"/>
  </r>
  <r>
    <x v="179"/>
  </r>
  <r>
    <x v="179"/>
  </r>
  <r>
    <x v="179"/>
  </r>
  <r>
    <x v="179"/>
  </r>
  <r>
    <x v="179"/>
  </r>
  <r>
    <x v="179"/>
  </r>
  <r>
    <x v="0"/>
  </r>
  <r>
    <x v="0"/>
  </r>
  <r>
    <x v="0"/>
  </r>
  <r>
    <x v="0"/>
  </r>
  <r>
    <x v="1"/>
  </r>
  <r>
    <x v="1"/>
  </r>
  <r>
    <x v="1"/>
  </r>
  <r>
    <x v="1"/>
  </r>
  <r>
    <x v="180"/>
  </r>
  <r>
    <x v="180"/>
  </r>
  <r>
    <x v="180"/>
  </r>
  <r>
    <x v="180"/>
  </r>
  <r>
    <x v="180"/>
  </r>
  <r>
    <x v="180"/>
  </r>
  <r>
    <x v="180"/>
  </r>
  <r>
    <x v="180"/>
  </r>
  <r>
    <x v="180"/>
  </r>
  <r>
    <x v="180"/>
  </r>
  <r>
    <x v="180"/>
  </r>
  <r>
    <x v="180"/>
  </r>
  <r>
    <x v="180"/>
  </r>
  <r>
    <x v="0"/>
  </r>
  <r>
    <x v="0"/>
  </r>
  <r>
    <x v="0"/>
  </r>
  <r>
    <x v="0"/>
  </r>
  <r>
    <x v="0"/>
  </r>
  <r>
    <x v="0"/>
  </r>
  <r>
    <x v="0"/>
  </r>
  <r>
    <x v="0"/>
  </r>
  <r>
    <x v="0"/>
  </r>
  <r>
    <x v="0"/>
  </r>
  <r>
    <x v="0"/>
  </r>
  <r>
    <x v="0"/>
  </r>
  <r>
    <x v="0"/>
  </r>
  <r>
    <x v="0"/>
  </r>
  <r>
    <x v="181"/>
  </r>
  <r>
    <x v="182"/>
  </r>
  <r>
    <x v="183"/>
  </r>
  <r>
    <x v="183"/>
  </r>
  <r>
    <x v="183"/>
  </r>
  <r>
    <x v="183"/>
  </r>
  <r>
    <x v="183"/>
  </r>
  <r>
    <x v="183"/>
  </r>
  <r>
    <x v="183"/>
  </r>
  <r>
    <x v="183"/>
  </r>
  <r>
    <x v="183"/>
  </r>
  <r>
    <x v="183"/>
  </r>
  <r>
    <x v="183"/>
  </r>
  <r>
    <x v="184"/>
  </r>
  <r>
    <x v="184"/>
  </r>
  <r>
    <x v="184"/>
  </r>
  <r>
    <x v="0"/>
  </r>
  <r>
    <x v="0"/>
  </r>
  <r>
    <x v="0"/>
  </r>
  <r>
    <x v="0"/>
  </r>
  <r>
    <x v="0"/>
  </r>
  <r>
    <x v="185"/>
  </r>
  <r>
    <x v="185"/>
  </r>
  <r>
    <x v="185"/>
  </r>
  <r>
    <x v="186"/>
  </r>
  <r>
    <x v="186"/>
  </r>
  <r>
    <x v="186"/>
  </r>
  <r>
    <x v="186"/>
  </r>
  <r>
    <x v="186"/>
  </r>
  <r>
    <x v="186"/>
  </r>
  <r>
    <x v="186"/>
  </r>
  <r>
    <x v="186"/>
  </r>
  <r>
    <x v="186"/>
  </r>
  <r>
    <x v="186"/>
  </r>
  <r>
    <x v="186"/>
  </r>
  <r>
    <x v="187"/>
  </r>
  <r>
    <x v="187"/>
  </r>
  <r>
    <x v="187"/>
  </r>
  <r>
    <x v="61"/>
  </r>
  <r>
    <x v="61"/>
  </r>
  <r>
    <x v="61"/>
  </r>
  <r>
    <x v="61"/>
  </r>
  <r>
    <x v="61"/>
  </r>
  <r>
    <x v="61"/>
  </r>
  <r>
    <x v="61"/>
  </r>
  <r>
    <x v="61"/>
  </r>
  <r>
    <x v="61"/>
  </r>
  <r>
    <x v="61"/>
  </r>
  <r>
    <x v="0"/>
  </r>
  <r>
    <x v="0"/>
  </r>
  <r>
    <x v="0"/>
  </r>
  <r>
    <x v="0"/>
  </r>
  <r>
    <x v="0"/>
  </r>
  <r>
    <x v="0"/>
  </r>
  <r>
    <x v="0"/>
  </r>
  <r>
    <x v="0"/>
  </r>
  <r>
    <x v="0"/>
  </r>
  <r>
    <x v="0"/>
  </r>
  <r>
    <x v="0"/>
  </r>
  <r>
    <x v="0"/>
  </r>
  <r>
    <x v="0"/>
  </r>
  <r>
    <x v="0"/>
  </r>
  <r>
    <x v="0"/>
  </r>
  <r>
    <x v="188"/>
  </r>
  <r>
    <x v="188"/>
  </r>
  <r>
    <x v="188"/>
  </r>
  <r>
    <x v="188"/>
  </r>
  <r>
    <x v="188"/>
  </r>
  <r>
    <x v="188"/>
  </r>
  <r>
    <x v="188"/>
  </r>
  <r>
    <x v="188"/>
  </r>
  <r>
    <x v="188"/>
  </r>
  <r>
    <x v="179"/>
  </r>
  <r>
    <x v="179"/>
  </r>
  <r>
    <x v="179"/>
  </r>
  <r>
    <x v="179"/>
  </r>
  <r>
    <x v="179"/>
  </r>
  <r>
    <x v="179"/>
  </r>
  <r>
    <x v="179"/>
  </r>
  <r>
    <x v="189"/>
  </r>
  <r>
    <x v="189"/>
  </r>
  <r>
    <x v="189"/>
  </r>
  <r>
    <x v="0"/>
  </r>
  <r>
    <x v="0"/>
  </r>
  <r>
    <x v="0"/>
  </r>
  <r>
    <x v="0"/>
  </r>
  <r>
    <x v="0"/>
  </r>
  <r>
    <x v="0"/>
  </r>
  <r>
    <x v="0"/>
  </r>
  <r>
    <x v="6"/>
  </r>
  <r>
    <x v="6"/>
  </r>
  <r>
    <x v="2"/>
  </r>
  <r>
    <x v="2"/>
  </r>
  <r>
    <x v="14"/>
  </r>
  <r>
    <x v="0"/>
  </r>
  <r>
    <x v="190"/>
  </r>
  <r>
    <x v="191"/>
  </r>
  <r>
    <x v="191"/>
  </r>
  <r>
    <x v="0"/>
  </r>
  <r>
    <x v="0"/>
  </r>
  <r>
    <x v="0"/>
  </r>
  <r>
    <x v="192"/>
  </r>
  <r>
    <x v="192"/>
  </r>
  <r>
    <x v="192"/>
  </r>
  <r>
    <x v="192"/>
  </r>
  <r>
    <x v="192"/>
  </r>
  <r>
    <x v="193"/>
  </r>
  <r>
    <x v="193"/>
  </r>
  <r>
    <x v="90"/>
  </r>
  <r>
    <x v="90"/>
  </r>
  <r>
    <x v="91"/>
  </r>
  <r>
    <x v="91"/>
  </r>
  <r>
    <x v="91"/>
  </r>
  <r>
    <x v="91"/>
  </r>
  <r>
    <x v="91"/>
  </r>
  <r>
    <x v="194"/>
  </r>
  <r>
    <x v="194"/>
  </r>
  <r>
    <x v="195"/>
  </r>
  <r>
    <x v="195"/>
  </r>
  <r>
    <x v="195"/>
  </r>
  <r>
    <x v="195"/>
  </r>
  <r>
    <x v="195"/>
  </r>
  <r>
    <x v="195"/>
  </r>
  <r>
    <x v="195"/>
  </r>
  <r>
    <x v="195"/>
  </r>
  <r>
    <x v="95"/>
  </r>
  <r>
    <x v="95"/>
  </r>
  <r>
    <x v="95"/>
  </r>
  <r>
    <x v="95"/>
  </r>
  <r>
    <x v="0"/>
  </r>
  <r>
    <x v="0"/>
  </r>
  <r>
    <x v="0"/>
  </r>
  <r>
    <x v="0"/>
  </r>
  <r>
    <x v="0"/>
  </r>
  <r>
    <x v="1"/>
  </r>
  <r>
    <x v="1"/>
  </r>
  <r>
    <x v="1"/>
  </r>
  <r>
    <x v="1"/>
  </r>
  <r>
    <x v="1"/>
  </r>
  <r>
    <x v="2"/>
  </r>
  <r>
    <x v="2"/>
  </r>
  <r>
    <x v="2"/>
  </r>
  <r>
    <x v="96"/>
  </r>
  <r>
    <x v="96"/>
  </r>
  <r>
    <x v="0"/>
  </r>
  <r>
    <x v="80"/>
  </r>
  <r>
    <x v="192"/>
  </r>
  <r>
    <x v="0"/>
  </r>
  <r>
    <x v="0"/>
  </r>
  <r>
    <x v="0"/>
  </r>
  <r>
    <x v="0"/>
  </r>
  <r>
    <x v="0"/>
  </r>
  <r>
    <x v="0"/>
  </r>
  <r>
    <x v="0"/>
  </r>
  <r>
    <x v="196"/>
  </r>
  <r>
    <x v="196"/>
  </r>
  <r>
    <x v="196"/>
  </r>
  <r>
    <x v="0"/>
  </r>
  <r>
    <x v="0"/>
  </r>
  <r>
    <x v="1"/>
  </r>
  <r>
    <x v="1"/>
  </r>
  <r>
    <x v="197"/>
  </r>
  <r>
    <x v="197"/>
  </r>
  <r>
    <x v="0"/>
  </r>
  <r>
    <x v="0"/>
  </r>
  <r>
    <x v="0"/>
  </r>
  <r>
    <x v="198"/>
  </r>
  <r>
    <x v="199"/>
  </r>
  <r>
    <x v="0"/>
  </r>
  <r>
    <x v="200"/>
  </r>
  <r>
    <x v="88"/>
  </r>
  <r>
    <x v="90"/>
  </r>
  <r>
    <x v="90"/>
  </r>
  <r>
    <x v="90"/>
  </r>
  <r>
    <x v="90"/>
  </r>
  <r>
    <x v="91"/>
  </r>
  <r>
    <x v="95"/>
  </r>
  <r>
    <x v="95"/>
  </r>
  <r>
    <x v="95"/>
  </r>
  <r>
    <x v="95"/>
  </r>
  <r>
    <x v="0"/>
  </r>
  <r>
    <x v="1"/>
  </r>
  <r>
    <x v="2"/>
  </r>
  <r>
    <x v="0"/>
  </r>
  <r>
    <x v="80"/>
  </r>
  <r>
    <x v="192"/>
  </r>
  <r>
    <x v="201"/>
  </r>
  <r>
    <x v="201"/>
  </r>
  <r>
    <x v="88"/>
  </r>
  <r>
    <x v="88"/>
  </r>
  <r>
    <x v="89"/>
  </r>
  <r>
    <x v="91"/>
  </r>
  <r>
    <x v="91"/>
  </r>
  <r>
    <x v="91"/>
  </r>
  <r>
    <x v="91"/>
  </r>
  <r>
    <x v="91"/>
  </r>
  <r>
    <x v="91"/>
  </r>
  <r>
    <x v="95"/>
  </r>
  <r>
    <x v="95"/>
  </r>
  <r>
    <x v="95"/>
  </r>
  <r>
    <x v="95"/>
  </r>
  <r>
    <x v="0"/>
  </r>
  <r>
    <x v="1"/>
  </r>
  <r>
    <x v="0"/>
  </r>
  <r>
    <x v="165"/>
  </r>
  <r>
    <x v="0"/>
  </r>
  <r>
    <x v="0"/>
  </r>
  <r>
    <x v="0"/>
  </r>
  <r>
    <x v="0"/>
  </r>
  <r>
    <x v="0"/>
  </r>
  <r>
    <x v="0"/>
  </r>
  <r>
    <x v="0"/>
  </r>
  <r>
    <x v="0"/>
  </r>
  <r>
    <x v="166"/>
  </r>
  <r>
    <x v="0"/>
  </r>
  <r>
    <x v="6"/>
  </r>
  <r>
    <x v="2"/>
  </r>
  <r>
    <x v="14"/>
  </r>
  <r>
    <x v="202"/>
  </r>
  <r>
    <x v="202"/>
  </r>
  <r>
    <x v="202"/>
  </r>
  <r>
    <x v="202"/>
  </r>
  <r>
    <x v="202"/>
  </r>
  <r>
    <x v="202"/>
  </r>
  <r>
    <x v="202"/>
  </r>
  <r>
    <x v="202"/>
  </r>
  <r>
    <x v="202"/>
  </r>
  <r>
    <x v="202"/>
  </r>
  <r>
    <x v="202"/>
  </r>
  <r>
    <x v="202"/>
  </r>
  <r>
    <x v="137"/>
  </r>
  <r>
    <x v="137"/>
  </r>
  <r>
    <x v="137"/>
  </r>
  <r>
    <x v="137"/>
  </r>
  <r>
    <x v="137"/>
  </r>
  <r>
    <x v="137"/>
  </r>
  <r>
    <x v="137"/>
  </r>
  <r>
    <x v="137"/>
  </r>
  <r>
    <x v="137"/>
  </r>
  <r>
    <x v="137"/>
  </r>
  <r>
    <x v="137"/>
  </r>
  <r>
    <x v="137"/>
  </r>
  <r>
    <x v="137"/>
  </r>
  <r>
    <x v="137"/>
  </r>
  <r>
    <x v="137"/>
  </r>
  <r>
    <x v="203"/>
  </r>
  <r>
    <x v="0"/>
  </r>
  <r>
    <x v="0"/>
  </r>
  <r>
    <x v="138"/>
  </r>
  <r>
    <x v="138"/>
  </r>
  <r>
    <x v="138"/>
  </r>
  <r>
    <x v="138"/>
  </r>
  <r>
    <x v="138"/>
  </r>
  <r>
    <x v="138"/>
  </r>
  <r>
    <x v="138"/>
  </r>
  <r>
    <x v="138"/>
  </r>
  <r>
    <x v="138"/>
  </r>
  <r>
    <x v="138"/>
  </r>
  <r>
    <x v="138"/>
  </r>
  <r>
    <x v="0"/>
  </r>
  <r>
    <x v="0"/>
  </r>
  <r>
    <x v="0"/>
  </r>
  <r>
    <x v="0"/>
  </r>
  <r>
    <x v="0"/>
  </r>
  <r>
    <x v="0"/>
  </r>
  <r>
    <x v="0"/>
  </r>
  <r>
    <x v="0"/>
  </r>
  <r>
    <x v="0"/>
  </r>
  <r>
    <x v="1"/>
  </r>
  <r>
    <x v="1"/>
  </r>
  <r>
    <x v="1"/>
  </r>
  <r>
    <x v="1"/>
  </r>
  <r>
    <x v="1"/>
  </r>
  <r>
    <x v="1"/>
  </r>
  <r>
    <x v="1"/>
  </r>
  <r>
    <x v="1"/>
  </r>
  <r>
    <x v="1"/>
  </r>
  <r>
    <x v="0"/>
  </r>
  <r>
    <x v="0"/>
  </r>
  <r>
    <x v="0"/>
  </r>
  <r>
    <x v="0"/>
  </r>
  <r>
    <x v="0"/>
  </r>
  <r>
    <x v="0"/>
  </r>
  <r>
    <x v="0"/>
  </r>
  <r>
    <x v="0"/>
  </r>
  <r>
    <x v="0"/>
  </r>
  <r>
    <x v="51"/>
  </r>
  <r>
    <x v="0"/>
  </r>
  <r>
    <x v="0"/>
  </r>
  <r>
    <x v="0"/>
  </r>
  <r>
    <x v="0"/>
  </r>
  <r>
    <x v="0"/>
  </r>
  <r>
    <x v="0"/>
  </r>
  <r>
    <x v="1"/>
  </r>
  <r>
    <x v="1"/>
  </r>
  <r>
    <x v="1"/>
  </r>
  <r>
    <x v="1"/>
  </r>
  <r>
    <x v="1"/>
  </r>
  <r>
    <x v="14"/>
  </r>
  <r>
    <x v="14"/>
  </r>
  <r>
    <x v="14"/>
  </r>
  <r>
    <x v="204"/>
  </r>
  <r>
    <x v="204"/>
  </r>
  <r>
    <x v="205"/>
  </r>
  <r>
    <x v="205"/>
  </r>
  <r>
    <x v="0"/>
  </r>
  <r>
    <x v="206"/>
  </r>
  <r>
    <x v="207"/>
  </r>
  <r>
    <x v="207"/>
  </r>
  <r>
    <x v="0"/>
  </r>
  <r>
    <x v="0"/>
  </r>
  <r>
    <x v="0"/>
  </r>
  <r>
    <x v="0"/>
  </r>
  <r>
    <x v="97"/>
  </r>
  <r>
    <x v="97"/>
  </r>
  <r>
    <x v="97"/>
  </r>
  <r>
    <x v="97"/>
  </r>
  <r>
    <x v="97"/>
  </r>
  <r>
    <x v="97"/>
  </r>
  <r>
    <x v="97"/>
  </r>
  <r>
    <x v="97"/>
  </r>
  <r>
    <x v="97"/>
  </r>
  <r>
    <x v="97"/>
  </r>
  <r>
    <x v="97"/>
  </r>
  <r>
    <x v="97"/>
  </r>
  <r>
    <x v="97"/>
  </r>
  <r>
    <x v="97"/>
  </r>
  <r>
    <x v="208"/>
  </r>
  <r>
    <x v="208"/>
  </r>
  <r>
    <x v="208"/>
  </r>
  <r>
    <x v="209"/>
  </r>
  <r>
    <x v="210"/>
  </r>
  <r>
    <x v="210"/>
  </r>
  <r>
    <x v="0"/>
  </r>
  <r>
    <x v="0"/>
  </r>
  <r>
    <x v="0"/>
  </r>
  <r>
    <x v="211"/>
  </r>
  <r>
    <x v="211"/>
  </r>
  <r>
    <x v="211"/>
  </r>
  <r>
    <x v="0"/>
  </r>
  <r>
    <x v="0"/>
  </r>
  <r>
    <x v="0"/>
  </r>
  <r>
    <x v="0"/>
  </r>
  <r>
    <x v="0"/>
  </r>
  <r>
    <x v="0"/>
  </r>
  <r>
    <x v="0"/>
  </r>
  <r>
    <x v="1"/>
  </r>
  <r>
    <x v="1"/>
  </r>
  <r>
    <x v="1"/>
  </r>
  <r>
    <x v="1"/>
  </r>
  <r>
    <x v="1"/>
  </r>
  <r>
    <x v="0"/>
  </r>
  <r>
    <x v="0"/>
  </r>
  <r>
    <x v="0"/>
  </r>
  <r>
    <x v="0"/>
  </r>
  <r>
    <x v="0"/>
  </r>
  <r>
    <x v="0"/>
  </r>
  <r>
    <x v="192"/>
  </r>
  <r>
    <x v="192"/>
  </r>
  <r>
    <x v="87"/>
  </r>
  <r>
    <x v="87"/>
  </r>
  <r>
    <x v="87"/>
  </r>
  <r>
    <x v="87"/>
  </r>
  <r>
    <x v="88"/>
  </r>
  <r>
    <x v="88"/>
  </r>
  <r>
    <x v="89"/>
  </r>
  <r>
    <x v="89"/>
  </r>
  <r>
    <x v="89"/>
  </r>
  <r>
    <x v="90"/>
  </r>
  <r>
    <x v="91"/>
  </r>
  <r>
    <x v="91"/>
  </r>
  <r>
    <x v="91"/>
  </r>
  <r>
    <x v="91"/>
  </r>
  <r>
    <x v="91"/>
  </r>
  <r>
    <x v="91"/>
  </r>
  <r>
    <x v="91"/>
  </r>
  <r>
    <x v="91"/>
  </r>
  <r>
    <x v="95"/>
  </r>
  <r>
    <x v="95"/>
  </r>
  <r>
    <x v="95"/>
  </r>
  <r>
    <x v="95"/>
  </r>
  <r>
    <x v="95"/>
  </r>
  <r>
    <x v="95"/>
  </r>
  <r>
    <x v="95"/>
  </r>
  <r>
    <x v="95"/>
  </r>
  <r>
    <x v="95"/>
  </r>
  <r>
    <x v="95"/>
  </r>
  <r>
    <x v="95"/>
  </r>
  <r>
    <x v="0"/>
  </r>
  <r>
    <x v="0"/>
  </r>
  <r>
    <x v="0"/>
  </r>
  <r>
    <x v="0"/>
  </r>
  <r>
    <x v="0"/>
  </r>
  <r>
    <x v="1"/>
  </r>
  <r>
    <x v="1"/>
  </r>
  <r>
    <x v="1"/>
  </r>
  <r>
    <x v="1"/>
  </r>
  <r>
    <x v="0"/>
  </r>
  <r>
    <x v="0"/>
  </r>
  <r>
    <x v="0"/>
  </r>
  <r>
    <x v="0"/>
  </r>
  <r>
    <x v="0"/>
  </r>
  <r>
    <x v="0"/>
  </r>
  <r>
    <x v="7"/>
  </r>
  <r>
    <x v="1"/>
  </r>
  <r>
    <x v="1"/>
  </r>
  <r>
    <x v="1"/>
  </r>
  <r>
    <x v="1"/>
  </r>
  <r>
    <x v="1"/>
  </r>
  <r>
    <x v="0"/>
  </r>
  <r>
    <x v="0"/>
  </r>
  <r>
    <x v="0"/>
  </r>
  <r>
    <x v="0"/>
  </r>
  <r>
    <x v="212"/>
  </r>
  <r>
    <x v="212"/>
  </r>
  <r>
    <x v="0"/>
  </r>
  <r>
    <x v="0"/>
  </r>
  <r>
    <x v="213"/>
  </r>
  <r>
    <x v="213"/>
  </r>
  <r>
    <x v="214"/>
  </r>
  <r>
    <x v="214"/>
  </r>
  <r>
    <x v="0"/>
  </r>
  <r>
    <x v="0"/>
  </r>
  <r>
    <x v="182"/>
  </r>
  <r>
    <x v="215"/>
  </r>
  <r>
    <x v="215"/>
  </r>
  <r>
    <x v="185"/>
  </r>
  <r>
    <x v="216"/>
  </r>
  <r>
    <x v="216"/>
  </r>
  <r>
    <x v="0"/>
  </r>
  <r>
    <x v="0"/>
  </r>
  <r>
    <x v="62"/>
  </r>
  <r>
    <x v="62"/>
  </r>
  <r>
    <x v="0"/>
  </r>
  <r>
    <x v="0"/>
  </r>
  <r>
    <x v="0"/>
  </r>
  <r>
    <x v="0"/>
  </r>
  <r>
    <x v="0"/>
  </r>
  <r>
    <x v="0"/>
  </r>
  <r>
    <x v="0"/>
  </r>
  <r>
    <x v="0"/>
  </r>
  <r>
    <x v="0"/>
  </r>
  <r>
    <x v="0"/>
  </r>
  <r>
    <x v="0"/>
  </r>
  <r>
    <x v="0"/>
  </r>
  <r>
    <x v="0"/>
  </r>
  <r>
    <x v="0"/>
  </r>
  <r>
    <x v="0"/>
  </r>
  <r>
    <x v="0"/>
  </r>
  <r>
    <x v="0"/>
  </r>
  <r>
    <x v="0"/>
  </r>
  <r>
    <x v="0"/>
  </r>
  <r>
    <x v="0"/>
  </r>
  <r>
    <x v="0"/>
  </r>
  <r>
    <x v="0"/>
  </r>
  <r>
    <x v="0"/>
  </r>
  <r>
    <x v="1"/>
  </r>
  <r>
    <x v="1"/>
  </r>
  <r>
    <x v="1"/>
  </r>
  <r>
    <x v="1"/>
  </r>
  <r>
    <x v="1"/>
  </r>
  <r>
    <x v="136"/>
  </r>
  <r>
    <x v="136"/>
  </r>
  <r>
    <x v="136"/>
  </r>
  <r>
    <x v="136"/>
  </r>
  <r>
    <x v="136"/>
  </r>
  <r>
    <x v="136"/>
  </r>
  <r>
    <x v="136"/>
  </r>
  <r>
    <x v="136"/>
  </r>
  <r>
    <x v="136"/>
  </r>
  <r>
    <x v="136"/>
  </r>
  <r>
    <x v="136"/>
  </r>
  <r>
    <x v="136"/>
  </r>
  <r>
    <x v="136"/>
  </r>
  <r>
    <x v="136"/>
  </r>
  <r>
    <x v="136"/>
  </r>
  <r>
    <x v="136"/>
  </r>
  <r>
    <x v="136"/>
  </r>
  <r>
    <x v="136"/>
  </r>
  <r>
    <x v="136"/>
  </r>
  <r>
    <x v="136"/>
  </r>
  <r>
    <x v="136"/>
  </r>
  <r>
    <x v="6"/>
  </r>
  <r>
    <x v="6"/>
  </r>
  <r>
    <x v="6"/>
  </r>
  <r>
    <x v="6"/>
  </r>
  <r>
    <x v="0"/>
  </r>
  <r>
    <x v="0"/>
  </r>
  <r>
    <x v="1"/>
  </r>
  <r>
    <x v="1"/>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2"/>
  </r>
  <r>
    <x v="2"/>
  </r>
  <r>
    <x v="2"/>
  </r>
  <r>
    <x v="2"/>
  </r>
  <r>
    <x v="2"/>
  </r>
  <r>
    <x v="2"/>
  </r>
  <r>
    <x v="2"/>
  </r>
  <r>
    <x v="2"/>
  </r>
  <r>
    <x v="0"/>
  </r>
  <r>
    <x v="0"/>
  </r>
  <r>
    <x v="0"/>
  </r>
  <r>
    <x v="0"/>
  </r>
  <r>
    <x v="0"/>
  </r>
  <r>
    <x v="0"/>
  </r>
  <r>
    <x v="0"/>
  </r>
  <r>
    <x v="0"/>
  </r>
  <r>
    <x v="9"/>
  </r>
  <r>
    <x v="9"/>
  </r>
  <r>
    <x v="9"/>
  </r>
  <r>
    <x v="9"/>
  </r>
  <r>
    <x v="9"/>
  </r>
  <r>
    <x v="1"/>
  </r>
  <r>
    <x v="1"/>
  </r>
  <r>
    <x v="1"/>
  </r>
  <r>
    <x v="1"/>
  </r>
  <r>
    <x v="1"/>
  </r>
  <r>
    <x v="1"/>
  </r>
  <r>
    <x v="1"/>
  </r>
  <r>
    <x v="1"/>
  </r>
  <r>
    <x v="0"/>
  </r>
  <r>
    <x v="0"/>
  </r>
  <r>
    <x v="0"/>
  </r>
  <r>
    <x v="0"/>
  </r>
  <r>
    <x v="217"/>
  </r>
  <r>
    <x v="218"/>
  </r>
  <r>
    <x v="0"/>
  </r>
  <r>
    <x v="0"/>
  </r>
  <r>
    <x v="0"/>
  </r>
  <r>
    <x v="0"/>
  </r>
  <r>
    <x v="0"/>
  </r>
  <r>
    <x v="0"/>
  </r>
  <r>
    <x v="0"/>
  </r>
  <r>
    <x v="0"/>
  </r>
  <r>
    <x v="0"/>
  </r>
  <r>
    <x v="0"/>
  </r>
  <r>
    <x v="0"/>
  </r>
  <r>
    <x v="1"/>
  </r>
  <r>
    <x v="2"/>
  </r>
  <r>
    <x v="2"/>
  </r>
  <r>
    <x v="96"/>
  </r>
  <r>
    <x v="96"/>
  </r>
  <r>
    <x v="96"/>
  </r>
  <r>
    <x v="0"/>
  </r>
  <r>
    <x v="0"/>
  </r>
  <r>
    <x v="0"/>
  </r>
  <r>
    <x v="0"/>
  </r>
  <r>
    <x v="0"/>
  </r>
  <r>
    <x v="0"/>
  </r>
  <r>
    <x v="0"/>
  </r>
  <r>
    <x v="0"/>
  </r>
  <r>
    <x v="219"/>
  </r>
  <r>
    <x v="0"/>
  </r>
  <r>
    <x v="0"/>
  </r>
  <r>
    <x v="0"/>
  </r>
  <r>
    <x v="0"/>
  </r>
  <r>
    <x v="0"/>
  </r>
  <r>
    <x v="0"/>
  </r>
  <r>
    <x v="0"/>
  </r>
  <r>
    <x v="57"/>
  </r>
  <r>
    <x v="57"/>
  </r>
  <r>
    <x v="57"/>
  </r>
  <r>
    <x v="57"/>
  </r>
  <r>
    <x v="57"/>
  </r>
  <r>
    <x v="57"/>
  </r>
  <r>
    <x v="57"/>
  </r>
  <r>
    <x v="57"/>
  </r>
  <r>
    <x v="57"/>
  </r>
  <r>
    <x v="57"/>
  </r>
  <r>
    <x v="57"/>
  </r>
  <r>
    <x v="57"/>
  </r>
  <r>
    <x v="186"/>
  </r>
  <r>
    <x v="0"/>
  </r>
  <r>
    <x v="60"/>
  </r>
  <r>
    <x v="60"/>
  </r>
  <r>
    <x v="60"/>
  </r>
  <r>
    <x v="60"/>
  </r>
  <r>
    <x v="61"/>
  </r>
  <r>
    <x v="61"/>
  </r>
  <r>
    <x v="61"/>
  </r>
  <r>
    <x v="61"/>
  </r>
  <r>
    <x v="61"/>
  </r>
  <r>
    <x v="61"/>
  </r>
  <r>
    <x v="61"/>
  </r>
  <r>
    <x v="0"/>
  </r>
  <r>
    <x v="0"/>
  </r>
  <r>
    <x v="0"/>
  </r>
  <r>
    <x v="0"/>
  </r>
  <r>
    <x v="0"/>
  </r>
  <r>
    <x v="0"/>
  </r>
  <r>
    <x v="0"/>
  </r>
  <r>
    <x v="0"/>
  </r>
  <r>
    <x v="0"/>
  </r>
  <r>
    <x v="0"/>
  </r>
  <r>
    <x v="0"/>
  </r>
  <r>
    <x v="0"/>
  </r>
  <r>
    <x v="0"/>
  </r>
  <r>
    <x v="0"/>
  </r>
  <r>
    <x v="0"/>
  </r>
  <r>
    <x v="1"/>
  </r>
  <r>
    <x v="1"/>
  </r>
  <r>
    <x v="1"/>
  </r>
  <r>
    <x v="1"/>
  </r>
  <r>
    <x v="1"/>
  </r>
  <r>
    <x v="1"/>
  </r>
  <r>
    <x v="220"/>
  </r>
  <r>
    <x v="220"/>
  </r>
  <r>
    <x v="221"/>
  </r>
  <r>
    <x v="221"/>
  </r>
  <r>
    <x v="221"/>
  </r>
  <r>
    <x v="222"/>
  </r>
  <r>
    <x v="222"/>
  </r>
  <r>
    <x v="223"/>
  </r>
  <r>
    <x v="224"/>
  </r>
  <r>
    <x v="0"/>
  </r>
  <r>
    <x v="0"/>
  </r>
  <r>
    <x v="0"/>
  </r>
  <r>
    <x v="0"/>
  </r>
  <r>
    <x v="0"/>
  </r>
  <r>
    <x v="0"/>
  </r>
  <r>
    <x v="0"/>
  </r>
  <r>
    <x v="0"/>
  </r>
  <r>
    <x v="0"/>
  </r>
  <r>
    <x v="0"/>
  </r>
  <r>
    <x v="0"/>
  </r>
  <r>
    <x v="0"/>
  </r>
  <r>
    <x v="0"/>
  </r>
  <r>
    <x v="0"/>
  </r>
  <r>
    <x v="0"/>
  </r>
  <r>
    <x v="0"/>
  </r>
  <r>
    <x v="0"/>
  </r>
  <r>
    <x v="0"/>
  </r>
  <r>
    <x v="0"/>
  </r>
  <r>
    <x v="0"/>
  </r>
  <r>
    <x v="0"/>
  </r>
  <r>
    <x v="0"/>
  </r>
  <r>
    <x v="0"/>
  </r>
  <r>
    <x v="0"/>
  </r>
  <r>
    <x v="0"/>
  </r>
  <r>
    <x v="0"/>
  </r>
  <r>
    <x v="0"/>
  </r>
  <r>
    <x v="0"/>
  </r>
  <r>
    <x v="130"/>
  </r>
  <r>
    <x v="130"/>
  </r>
  <r>
    <x v="130"/>
  </r>
  <r>
    <x v="135"/>
  </r>
  <r>
    <x v="135"/>
  </r>
  <r>
    <x v="0"/>
  </r>
  <r>
    <x v="1"/>
  </r>
  <r>
    <x v="0"/>
  </r>
  <r>
    <x v="0"/>
  </r>
  <r>
    <x v="0"/>
  </r>
  <r>
    <x v="0"/>
  </r>
  <r>
    <x v="0"/>
  </r>
  <r>
    <x v="0"/>
  </r>
  <r>
    <x v="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229" firstHeaderRow="1" firstDataRow="1" firstDataCol="1"/>
  <pivotFields count="1">
    <pivotField axis="axisRow" showAll="0">
      <items count="265">
        <item x="0"/>
        <item m="1" x="262"/>
        <item m="1" x="254"/>
        <item m="1" x="231"/>
        <item x="3"/>
        <item m="1" x="259"/>
        <item x="2"/>
        <item m="1" x="261"/>
        <item m="1" x="238"/>
        <item m="1" x="226"/>
        <item m="1" x="251"/>
        <item m="1" x="241"/>
        <item m="1" x="229"/>
        <item m="1" x="256"/>
        <item m="1" x="244"/>
        <item m="1" x="233"/>
        <item m="1" x="257"/>
        <item m="1" x="246"/>
        <item m="1" x="260"/>
        <item m="1" x="247"/>
        <item x="46"/>
        <item m="1" x="225"/>
        <item m="1" x="250"/>
        <item m="1" x="240"/>
        <item m="1" x="228"/>
        <item m="1" x="255"/>
        <item x="47"/>
        <item m="1" x="232"/>
        <item x="48"/>
        <item m="1" x="245"/>
        <item m="1" x="234"/>
        <item x="49"/>
        <item x="50"/>
        <item m="1" x="236"/>
        <item m="1" x="263"/>
        <item m="1" x="249"/>
        <item m="1" x="239"/>
        <item m="1" x="227"/>
        <item m="1" x="252"/>
        <item m="1" x="242"/>
        <item m="1" x="230"/>
        <item m="1" x="258"/>
        <item x="9"/>
        <item m="1" x="235"/>
        <item m="1" x="248"/>
        <item m="1" x="237"/>
        <item m="1" x="253"/>
        <item m="1" x="243"/>
        <item x="10"/>
        <item x="11"/>
        <item x="12"/>
        <item x="13"/>
        <item x="22"/>
        <item x="4"/>
        <item x="5"/>
        <item x="16"/>
        <item x="1"/>
        <item x="51"/>
        <item x="6"/>
        <item x="7"/>
        <item x="8"/>
        <item x="14"/>
        <item x="15"/>
        <item x="17"/>
        <item x="18"/>
        <item x="19"/>
        <item x="20"/>
        <item x="21"/>
        <item x="23"/>
        <item x="24"/>
        <item x="25"/>
        <item x="26"/>
        <item x="27"/>
        <item x="28"/>
        <item x="29"/>
        <item x="30"/>
        <item x="31"/>
        <item x="32"/>
        <item x="33"/>
        <item x="34"/>
        <item x="35"/>
        <item x="36"/>
        <item x="37"/>
        <item x="38"/>
        <item x="39"/>
        <item x="40"/>
        <item x="41"/>
        <item x="42"/>
        <item x="43"/>
        <item x="44"/>
        <item x="45"/>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s>
  <rowFields count="1">
    <field x="0"/>
  </rowFields>
  <rowItems count="226">
    <i>
      <x/>
    </i>
    <i>
      <x v="4"/>
    </i>
    <i>
      <x v="6"/>
    </i>
    <i>
      <x v="20"/>
    </i>
    <i>
      <x v="26"/>
    </i>
    <i>
      <x v="28"/>
    </i>
    <i>
      <x v="31"/>
    </i>
    <i>
      <x v="32"/>
    </i>
    <i>
      <x v="42"/>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
  <sheetViews>
    <sheetView tabSelected="1" topLeftCell="Y1" zoomScaleNormal="100" workbookViewId="0">
      <pane ySplit="1" topLeftCell="A2" activePane="bottomLeft" state="frozen"/>
      <selection activeCell="B1" sqref="B1"/>
      <selection pane="bottomLeft" activeCell="AA3" sqref="AA3"/>
    </sheetView>
  </sheetViews>
  <sheetFormatPr baseColWidth="10" defaultRowHeight="15"/>
  <cols>
    <col min="1" max="1" width="26.42578125" hidden="1" customWidth="1"/>
    <col min="2" max="2" width="40.42578125" customWidth="1"/>
    <col min="3" max="3" width="12" customWidth="1"/>
    <col min="4" max="4" width="15" customWidth="1"/>
    <col min="5" max="5" width="79.140625" customWidth="1"/>
    <col min="6" max="6" width="13" customWidth="1"/>
    <col min="7" max="7" width="68.140625" customWidth="1"/>
    <col min="8" max="8" width="13.42578125" customWidth="1"/>
    <col min="10" max="10" width="21.140625" customWidth="1"/>
    <col min="11" max="11" width="13" customWidth="1"/>
    <col min="12" max="12" width="12.42578125" bestFit="1" customWidth="1"/>
    <col min="13" max="13" width="13.5703125" customWidth="1"/>
    <col min="14" max="16" width="11.140625" bestFit="1" customWidth="1"/>
    <col min="17" max="19" width="11.140625" customWidth="1"/>
    <col min="20" max="20" width="13.5703125" customWidth="1"/>
    <col min="21" max="21" width="13.85546875" customWidth="1"/>
    <col min="22" max="22" width="13.140625" customWidth="1"/>
    <col min="24" max="24" width="14" customWidth="1"/>
    <col min="25" max="25" width="44.28515625" customWidth="1"/>
    <col min="26" max="26" width="31.85546875" customWidth="1"/>
    <col min="27" max="27" width="157.7109375" customWidth="1"/>
  </cols>
  <sheetData>
    <row r="1" spans="1:27" s="6" customFormat="1" ht="45">
      <c r="A1" s="9" t="s">
        <v>119</v>
      </c>
      <c r="B1" s="19" t="s">
        <v>87</v>
      </c>
      <c r="C1" s="8" t="s">
        <v>113</v>
      </c>
      <c r="D1" s="22" t="s">
        <v>112</v>
      </c>
      <c r="E1" s="8" t="s">
        <v>325</v>
      </c>
      <c r="F1" s="8" t="s">
        <v>111</v>
      </c>
      <c r="G1" s="8" t="s">
        <v>110</v>
      </c>
      <c r="H1" s="8" t="s">
        <v>109</v>
      </c>
      <c r="I1" s="8" t="s">
        <v>108</v>
      </c>
      <c r="J1" s="8" t="s">
        <v>107</v>
      </c>
      <c r="K1" s="8" t="s">
        <v>105</v>
      </c>
      <c r="L1" s="8" t="s">
        <v>104</v>
      </c>
      <c r="M1" s="8" t="s">
        <v>103</v>
      </c>
      <c r="N1" s="25" t="s">
        <v>102</v>
      </c>
      <c r="O1" s="25" t="s">
        <v>101</v>
      </c>
      <c r="P1" s="25" t="s">
        <v>100</v>
      </c>
      <c r="Q1" s="56" t="s">
        <v>302</v>
      </c>
      <c r="R1" s="56" t="s">
        <v>301</v>
      </c>
      <c r="S1" s="16" t="s">
        <v>164</v>
      </c>
      <c r="T1" s="20" t="str">
        <f>+"Priorización_Vigencia &lt; "&amp;Dominios!F36</f>
        <v>Priorización_Vigencia &lt; 63</v>
      </c>
      <c r="U1" s="53" t="str">
        <f>+"Priorización_Trayectoria &lt; "&amp;Dominios!G36</f>
        <v>Priorización_Trayectoria &lt; 78</v>
      </c>
      <c r="V1" s="20" t="str">
        <f>+"Priorización_PDD &lt; "&amp;Dominios!H36</f>
        <v>Priorización_PDD &lt; 69</v>
      </c>
      <c r="W1" s="7" t="s">
        <v>233</v>
      </c>
      <c r="X1" s="15" t="s">
        <v>165</v>
      </c>
      <c r="Y1" s="26" t="s">
        <v>291</v>
      </c>
      <c r="Z1" s="13" t="s">
        <v>292</v>
      </c>
      <c r="AA1" s="14" t="s">
        <v>337</v>
      </c>
    </row>
    <row r="2" spans="1:27" s="66" customFormat="1" ht="303.75" customHeight="1">
      <c r="A2" s="66" t="s">
        <v>54</v>
      </c>
      <c r="B2" s="67" t="s">
        <v>215</v>
      </c>
      <c r="C2" s="66">
        <v>143</v>
      </c>
      <c r="D2" s="68">
        <v>226</v>
      </c>
      <c r="E2" s="66" t="s">
        <v>328</v>
      </c>
      <c r="F2" s="66">
        <v>173</v>
      </c>
      <c r="G2" s="66" t="s">
        <v>99</v>
      </c>
      <c r="H2" s="66" t="s">
        <v>90</v>
      </c>
      <c r="I2" s="66">
        <v>1</v>
      </c>
      <c r="J2" s="66" t="s">
        <v>340</v>
      </c>
      <c r="K2" s="76">
        <v>0</v>
      </c>
      <c r="L2" s="76">
        <v>18.399999999999999</v>
      </c>
      <c r="M2" s="76">
        <v>10.59</v>
      </c>
      <c r="N2" s="77">
        <v>57.55</v>
      </c>
      <c r="O2" s="77">
        <v>84.38</v>
      </c>
      <c r="P2" s="77">
        <v>84.38</v>
      </c>
      <c r="Q2" s="77">
        <v>97.16</v>
      </c>
      <c r="R2" s="76">
        <v>98.539879760222618</v>
      </c>
      <c r="T2" s="66">
        <f>+IF(AND(N2&lt;Dominios!$F$36,S2&lt;1),1,0)</f>
        <v>1</v>
      </c>
      <c r="U2" s="66">
        <f>+IF(AND(O2&lt;Dominios!$G$36,S2&lt;1),1,0)</f>
        <v>0</v>
      </c>
      <c r="V2" s="66">
        <f>+IF(AND(P2&lt;Dominios!$H$36,S2&lt;1),1,0)</f>
        <v>0</v>
      </c>
      <c r="X2" s="66">
        <f t="shared" ref="X2:X9" si="0">+IF(OR(T2=1,U2=1,W2=1),1,0)*IF(S2,0,1)</f>
        <v>1</v>
      </c>
      <c r="Y2" s="72" t="s">
        <v>250</v>
      </c>
      <c r="Z2" s="73" t="s">
        <v>318</v>
      </c>
      <c r="AA2" s="79" t="s">
        <v>348</v>
      </c>
    </row>
    <row r="3" spans="1:27" s="66" customFormat="1" ht="409.5" customHeight="1">
      <c r="A3" s="66" t="s">
        <v>56</v>
      </c>
      <c r="B3" s="67" t="s">
        <v>215</v>
      </c>
      <c r="C3" s="66">
        <v>143</v>
      </c>
      <c r="D3" s="68">
        <v>228</v>
      </c>
      <c r="E3" s="66" t="s">
        <v>329</v>
      </c>
      <c r="F3" s="66">
        <v>175</v>
      </c>
      <c r="G3" s="66" t="s">
        <v>98</v>
      </c>
      <c r="H3" s="66" t="s">
        <v>90</v>
      </c>
      <c r="I3" s="66">
        <v>1</v>
      </c>
      <c r="J3" s="66" t="s">
        <v>340</v>
      </c>
      <c r="K3" s="76">
        <v>0</v>
      </c>
      <c r="L3" s="76">
        <v>10</v>
      </c>
      <c r="M3" s="76">
        <v>3.47</v>
      </c>
      <c r="N3" s="77">
        <v>34.700000000000003</v>
      </c>
      <c r="O3" s="77">
        <v>34.700000000000003</v>
      </c>
      <c r="P3" s="77">
        <v>34.700000000000003</v>
      </c>
      <c r="Q3" s="77">
        <v>77.37</v>
      </c>
      <c r="R3" s="76">
        <v>77.365352485714283</v>
      </c>
      <c r="T3" s="66">
        <f>+IF(AND(N3&lt;Dominios!$F$36,S3&lt;1),1,0)</f>
        <v>1</v>
      </c>
      <c r="U3" s="66">
        <f>+IF(AND(O3&lt;Dominios!$G$36,S3&lt;1),1,0)</f>
        <v>1</v>
      </c>
      <c r="V3" s="66">
        <f>+IF(AND(P3&lt;Dominios!$H$36,S3&lt;1),1,0)</f>
        <v>1</v>
      </c>
      <c r="X3" s="66">
        <f t="shared" si="0"/>
        <v>1</v>
      </c>
      <c r="Y3" s="72" t="s">
        <v>250</v>
      </c>
      <c r="Z3" s="73" t="s">
        <v>318</v>
      </c>
      <c r="AA3" s="79" t="s">
        <v>349</v>
      </c>
    </row>
    <row r="4" spans="1:27" s="66" customFormat="1">
      <c r="A4" s="66" t="s">
        <v>57</v>
      </c>
      <c r="B4" s="67" t="s">
        <v>215</v>
      </c>
      <c r="C4" s="66">
        <v>143</v>
      </c>
      <c r="D4" s="68">
        <v>229</v>
      </c>
      <c r="E4" s="66" t="s">
        <v>331</v>
      </c>
      <c r="F4" s="66">
        <v>176</v>
      </c>
      <c r="G4" s="66" t="s">
        <v>97</v>
      </c>
      <c r="H4" s="66" t="s">
        <v>90</v>
      </c>
      <c r="I4" s="66">
        <v>1</v>
      </c>
      <c r="J4" s="66" t="s">
        <v>340</v>
      </c>
      <c r="K4" s="76">
        <v>256</v>
      </c>
      <c r="L4" s="76">
        <v>309.13</v>
      </c>
      <c r="M4" s="76">
        <v>213.99</v>
      </c>
      <c r="N4" s="77">
        <v>69.22</v>
      </c>
      <c r="O4" s="77">
        <v>91.22</v>
      </c>
      <c r="P4" s="77">
        <v>91.22</v>
      </c>
      <c r="Q4" s="77">
        <v>80.73</v>
      </c>
      <c r="R4" s="76">
        <v>88.396052077702919</v>
      </c>
      <c r="T4" s="66">
        <f>+IF(AND(N4&lt;Dominios!$F$36,S4&lt;1),1,0)</f>
        <v>0</v>
      </c>
      <c r="U4" s="66">
        <f>+IF(AND(O4&lt;Dominios!$G$36,S4&lt;1),1,0)</f>
        <v>0</v>
      </c>
      <c r="V4" s="66">
        <f>+IF(AND(P4&lt;Dominios!$H$36,S4&lt;1),1,0)</f>
        <v>0</v>
      </c>
      <c r="X4" s="66">
        <f t="shared" si="0"/>
        <v>0</v>
      </c>
      <c r="Y4" s="70"/>
      <c r="Z4" s="71"/>
    </row>
    <row r="5" spans="1:27" s="66" customFormat="1" ht="405" customHeight="1">
      <c r="A5" s="66" t="s">
        <v>59</v>
      </c>
      <c r="B5" s="67" t="s">
        <v>215</v>
      </c>
      <c r="C5" s="66">
        <v>145</v>
      </c>
      <c r="D5" s="68">
        <v>238</v>
      </c>
      <c r="E5" s="66" t="s">
        <v>330</v>
      </c>
      <c r="F5" s="66">
        <v>185</v>
      </c>
      <c r="G5" s="66" t="s">
        <v>96</v>
      </c>
      <c r="H5" s="66" t="s">
        <v>90</v>
      </c>
      <c r="I5" s="66">
        <v>1</v>
      </c>
      <c r="J5" s="66" t="s">
        <v>340</v>
      </c>
      <c r="K5" s="76">
        <v>0</v>
      </c>
      <c r="L5" s="76">
        <v>9.6300000000000008</v>
      </c>
      <c r="M5" s="76">
        <v>4.54</v>
      </c>
      <c r="N5" s="77">
        <v>47.14</v>
      </c>
      <c r="O5" s="77">
        <v>67.16</v>
      </c>
      <c r="P5" s="77">
        <v>67.16</v>
      </c>
      <c r="Q5" s="77">
        <v>80.47</v>
      </c>
      <c r="R5" s="76">
        <v>87.953795063962275</v>
      </c>
      <c r="T5" s="66">
        <f>+IF(AND(N5&lt;Dominios!$F$36,S5&lt;1),1,0)</f>
        <v>1</v>
      </c>
      <c r="U5" s="66">
        <f>+IF(AND(O5&lt;Dominios!$G$36,S5&lt;1),1,0)</f>
        <v>1</v>
      </c>
      <c r="V5" s="66">
        <f>+IF(AND(P5&lt;Dominios!$H$36,S5&lt;1),1,0)</f>
        <v>1</v>
      </c>
      <c r="X5" s="66">
        <f t="shared" si="0"/>
        <v>1</v>
      </c>
      <c r="Y5" s="72" t="s">
        <v>250</v>
      </c>
      <c r="Z5" s="73" t="s">
        <v>318</v>
      </c>
      <c r="AA5" s="6" t="s">
        <v>350</v>
      </c>
    </row>
    <row r="6" spans="1:27" s="66" customFormat="1">
      <c r="A6" s="66" t="s">
        <v>60</v>
      </c>
      <c r="B6" s="67" t="s">
        <v>215</v>
      </c>
      <c r="C6" s="66">
        <v>188</v>
      </c>
      <c r="D6" s="68">
        <v>261</v>
      </c>
      <c r="E6" s="66" t="s">
        <v>332</v>
      </c>
      <c r="F6" s="66">
        <v>407</v>
      </c>
      <c r="G6" s="66" t="s">
        <v>95</v>
      </c>
      <c r="H6" s="66" t="s">
        <v>91</v>
      </c>
      <c r="I6" s="66">
        <v>1</v>
      </c>
      <c r="J6" s="66" t="s">
        <v>340</v>
      </c>
      <c r="K6" s="76">
        <v>80</v>
      </c>
      <c r="L6" s="76">
        <v>80</v>
      </c>
      <c r="M6" s="76">
        <v>82</v>
      </c>
      <c r="N6" s="78">
        <v>102.5</v>
      </c>
      <c r="O6" s="78">
        <v>104.91</v>
      </c>
      <c r="P6" s="76">
        <v>83.93</v>
      </c>
      <c r="Q6" s="76">
        <v>89.88</v>
      </c>
      <c r="R6" s="76">
        <v>65.018133226365364</v>
      </c>
      <c r="T6" s="66">
        <f>+IF(AND(N6&lt;Dominios!$F$36,S6&lt;1),1,0)</f>
        <v>0</v>
      </c>
      <c r="U6" s="66">
        <f>+IF(AND(O6&lt;Dominios!$G$36,S6&lt;1),1,0)</f>
        <v>0</v>
      </c>
      <c r="V6" s="66">
        <f>+IF(AND(P6&lt;Dominios!$H$36,S6&lt;1),1,0)</f>
        <v>0</v>
      </c>
      <c r="X6" s="66">
        <f t="shared" si="0"/>
        <v>0</v>
      </c>
      <c r="Y6" s="70"/>
      <c r="Z6" s="71"/>
    </row>
    <row r="7" spans="1:27" s="66" customFormat="1" ht="261.75" customHeight="1">
      <c r="A7" s="66" t="s">
        <v>94</v>
      </c>
      <c r="B7" s="67" t="s">
        <v>215</v>
      </c>
      <c r="C7" s="66">
        <v>190</v>
      </c>
      <c r="D7" s="68">
        <v>256</v>
      </c>
      <c r="E7" s="66" t="s">
        <v>326</v>
      </c>
      <c r="F7" s="66">
        <v>559</v>
      </c>
      <c r="G7" s="66" t="s">
        <v>89</v>
      </c>
      <c r="H7" s="66" t="s">
        <v>91</v>
      </c>
      <c r="I7" s="66">
        <v>1</v>
      </c>
      <c r="J7" s="66" t="s">
        <v>340</v>
      </c>
      <c r="K7" s="76">
        <v>0</v>
      </c>
      <c r="L7" s="76">
        <v>3</v>
      </c>
      <c r="M7" s="76">
        <v>1</v>
      </c>
      <c r="N7" s="76">
        <v>33.33</v>
      </c>
      <c r="O7" s="76">
        <v>33.33</v>
      </c>
      <c r="P7" s="76">
        <v>16.670000000000002</v>
      </c>
      <c r="Q7" s="76">
        <v>0</v>
      </c>
      <c r="R7" s="76">
        <v>0</v>
      </c>
      <c r="T7" s="66">
        <f>+IF(AND(N7&lt;Dominios!$F$36,S7&lt;1),1,0)</f>
        <v>1</v>
      </c>
      <c r="U7" s="66">
        <f>+IF(AND(O7&lt;Dominios!$G$36,S7&lt;1),1,0)</f>
        <v>1</v>
      </c>
      <c r="V7" s="66">
        <f>+IF(AND(P7&lt;Dominios!$H$36,S7&lt;1),1,0)</f>
        <v>1</v>
      </c>
      <c r="X7" s="66">
        <f t="shared" si="0"/>
        <v>1</v>
      </c>
      <c r="Y7" s="72" t="s">
        <v>250</v>
      </c>
      <c r="Z7" s="73" t="s">
        <v>318</v>
      </c>
      <c r="AA7" s="6" t="s">
        <v>351</v>
      </c>
    </row>
    <row r="8" spans="1:27" s="66" customFormat="1">
      <c r="A8" s="66" t="s">
        <v>63</v>
      </c>
      <c r="B8" s="67" t="s">
        <v>215</v>
      </c>
      <c r="C8" s="66">
        <v>190</v>
      </c>
      <c r="D8" s="68">
        <v>257</v>
      </c>
      <c r="E8" s="66" t="s">
        <v>333</v>
      </c>
      <c r="F8" s="66">
        <v>420</v>
      </c>
      <c r="G8" s="66" t="s">
        <v>93</v>
      </c>
      <c r="H8" s="66" t="s">
        <v>90</v>
      </c>
      <c r="I8" s="66">
        <v>1</v>
      </c>
      <c r="J8" s="66" t="s">
        <v>340</v>
      </c>
      <c r="K8" s="76">
        <v>0.2</v>
      </c>
      <c r="L8" s="76">
        <v>0.37</v>
      </c>
      <c r="M8" s="76">
        <v>0.34</v>
      </c>
      <c r="N8" s="76">
        <v>91.89</v>
      </c>
      <c r="O8" s="76">
        <v>96.25</v>
      </c>
      <c r="P8" s="76">
        <v>77</v>
      </c>
      <c r="Q8" s="76">
        <v>68.86</v>
      </c>
      <c r="R8" s="76">
        <v>30.815533153514547</v>
      </c>
      <c r="T8" s="66">
        <f>+IF(AND(N8&lt;Dominios!$F$36,S8&lt;1),1,0)</f>
        <v>0</v>
      </c>
      <c r="U8" s="66">
        <f>+IF(AND(O8&lt;Dominios!$G$36,S8&lt;1),1,0)</f>
        <v>0</v>
      </c>
      <c r="V8" s="66">
        <f>+IF(AND(P8&lt;Dominios!$H$36,S8&lt;1),1,0)</f>
        <v>0</v>
      </c>
      <c r="X8" s="66">
        <f t="shared" si="0"/>
        <v>0</v>
      </c>
      <c r="Y8" s="70"/>
      <c r="Z8" s="71"/>
    </row>
    <row r="9" spans="1:27" s="66" customFormat="1">
      <c r="A9" s="66" t="s">
        <v>66</v>
      </c>
      <c r="B9" s="67" t="s">
        <v>215</v>
      </c>
      <c r="C9" s="66">
        <v>192</v>
      </c>
      <c r="D9" s="68">
        <v>259</v>
      </c>
      <c r="E9" s="66" t="s">
        <v>327</v>
      </c>
      <c r="F9" s="66">
        <v>450</v>
      </c>
      <c r="G9" s="66" t="s">
        <v>92</v>
      </c>
      <c r="H9" s="66" t="s">
        <v>90</v>
      </c>
      <c r="I9" s="66">
        <v>1</v>
      </c>
      <c r="J9" s="66" t="s">
        <v>340</v>
      </c>
      <c r="K9" s="76">
        <v>20</v>
      </c>
      <c r="L9" s="76">
        <v>20</v>
      </c>
      <c r="M9" s="76">
        <v>17</v>
      </c>
      <c r="N9" s="76">
        <v>85</v>
      </c>
      <c r="O9" s="76">
        <v>96</v>
      </c>
      <c r="P9" s="76">
        <v>90.08</v>
      </c>
      <c r="Q9" s="76">
        <v>96.34</v>
      </c>
      <c r="R9" s="76">
        <v>83.552156066659549</v>
      </c>
      <c r="T9" s="66">
        <f>+IF(AND(N9&lt;Dominios!$F$36,S9&lt;1),1,0)</f>
        <v>0</v>
      </c>
      <c r="U9" s="66">
        <f>+IF(AND(O9&lt;Dominios!$G$36,S9&lt;1),1,0)</f>
        <v>0</v>
      </c>
      <c r="V9" s="66">
        <f>+IF(AND(P9&lt;Dominios!$H$36,S9&lt;1),1,0)</f>
        <v>0</v>
      </c>
      <c r="X9" s="66">
        <f t="shared" si="0"/>
        <v>0</v>
      </c>
      <c r="Y9" s="70"/>
      <c r="Z9" s="71"/>
    </row>
  </sheetData>
  <conditionalFormatting sqref="T2:X9">
    <cfRule type="cellIs" dxfId="5" priority="21" operator="greaterThan">
      <formula>0</formula>
    </cfRule>
  </conditionalFormatting>
  <conditionalFormatting sqref="X2:X9">
    <cfRule type="cellIs" dxfId="4" priority="18" operator="greaterThan">
      <formula>0</formula>
    </cfRule>
    <cfRule type="cellIs" dxfId="3" priority="20" operator="greaterThan">
      <formula>0</formula>
    </cfRule>
  </conditionalFormatting>
  <conditionalFormatting sqref="X2:X9">
    <cfRule type="cellIs" dxfId="2" priority="15" operator="greaterThan">
      <formula>0</formula>
    </cfRule>
  </conditionalFormatting>
  <conditionalFormatting sqref="S2:S9">
    <cfRule type="cellIs" dxfId="1" priority="8" operator="greaterThan">
      <formula>0</formula>
    </cfRule>
    <cfRule type="cellIs" dxfId="0" priority="9" operator="greaterThan">
      <formula>0</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Dominios!$B$20:$B$30</xm:f>
          </x14:formula1>
          <xm:sqref>Z2:Z9</xm:sqref>
        </x14:dataValidation>
        <x14:dataValidation type="list" allowBlank="1" showInputMessage="1" showErrorMessage="1" xr:uid="{00000000-0002-0000-0000-000001000000}">
          <x14:formula1>
            <xm:f>Dominios!$B$5:$B$16</xm:f>
          </x14:formula1>
          <xm:sqref>Y2:Y9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4"/>
  <sheetViews>
    <sheetView zoomScaleNormal="100" workbookViewId="0">
      <pane ySplit="1" topLeftCell="A2" activePane="bottomLeft" state="frozen"/>
      <selection activeCell="B1" sqref="B1"/>
      <selection pane="bottomLeft" activeCell="A2" sqref="A2"/>
    </sheetView>
  </sheetViews>
  <sheetFormatPr baseColWidth="10" defaultRowHeight="15"/>
  <cols>
    <col min="1" max="1" width="33" customWidth="1"/>
    <col min="2" max="2" width="37.140625" customWidth="1"/>
    <col min="3" max="3" width="15.42578125" customWidth="1"/>
    <col min="4" max="4" width="18.42578125" customWidth="1"/>
    <col min="5" max="5" width="70.140625" customWidth="1"/>
    <col min="6" max="6" width="14" customWidth="1"/>
    <col min="7" max="7" width="54.42578125" customWidth="1"/>
    <col min="10" max="10" width="107.85546875" customWidth="1"/>
    <col min="11" max="11" width="20.5703125" customWidth="1"/>
    <col min="12" max="12" width="24.42578125" bestFit="1" customWidth="1"/>
    <col min="13" max="13" width="20" customWidth="1"/>
    <col min="14" max="14" width="11.140625" bestFit="1" customWidth="1"/>
    <col min="15" max="15" width="19.42578125" customWidth="1"/>
    <col min="16" max="16" width="90.28515625" customWidth="1"/>
    <col min="17" max="17" width="53" customWidth="1"/>
    <col min="18" max="18" width="62.85546875" customWidth="1"/>
    <col min="19" max="19" width="78.7109375" customWidth="1"/>
    <col min="20" max="20" width="42.85546875" style="75" customWidth="1"/>
    <col min="21" max="21" width="110.140625" customWidth="1"/>
    <col min="24" max="24" width="16.85546875" bestFit="1" customWidth="1"/>
  </cols>
  <sheetData>
    <row r="1" spans="1:24" ht="45" customHeight="1">
      <c r="A1" s="23" t="s">
        <v>0</v>
      </c>
      <c r="B1" s="19" t="s">
        <v>87</v>
      </c>
      <c r="C1" s="24" t="s">
        <v>6</v>
      </c>
      <c r="D1" s="52" t="s">
        <v>7</v>
      </c>
      <c r="E1" s="52" t="s">
        <v>325</v>
      </c>
      <c r="F1" s="24" t="s">
        <v>8</v>
      </c>
      <c r="G1" s="24" t="s">
        <v>10</v>
      </c>
      <c r="H1" s="24" t="s">
        <v>11</v>
      </c>
      <c r="I1" s="24" t="s">
        <v>12</v>
      </c>
      <c r="J1" s="24" t="s">
        <v>13</v>
      </c>
      <c r="K1" s="24" t="s">
        <v>14</v>
      </c>
      <c r="L1" s="54" t="s">
        <v>42</v>
      </c>
      <c r="M1" s="54" t="s">
        <v>43</v>
      </c>
      <c r="N1" s="54" t="s">
        <v>44</v>
      </c>
      <c r="O1" s="57" t="s">
        <v>165</v>
      </c>
      <c r="P1" s="27" t="s">
        <v>293</v>
      </c>
      <c r="Q1" s="12" t="s">
        <v>294</v>
      </c>
      <c r="R1" s="63" t="s">
        <v>338</v>
      </c>
      <c r="S1" s="27" t="s">
        <v>295</v>
      </c>
      <c r="T1" s="82" t="s">
        <v>296</v>
      </c>
      <c r="U1" s="63" t="s">
        <v>339</v>
      </c>
    </row>
    <row r="2" spans="1:24" s="66" customFormat="1" ht="306" customHeight="1">
      <c r="A2" s="66" t="s">
        <v>54</v>
      </c>
      <c r="B2" s="67" t="s">
        <v>215</v>
      </c>
      <c r="C2" s="66">
        <v>143</v>
      </c>
      <c r="D2" s="68">
        <v>226</v>
      </c>
      <c r="E2" s="74" t="s">
        <v>328</v>
      </c>
      <c r="F2" s="66">
        <v>408</v>
      </c>
      <c r="G2" s="66" t="s">
        <v>55</v>
      </c>
      <c r="H2" s="66">
        <v>7</v>
      </c>
      <c r="I2" s="66">
        <v>1</v>
      </c>
      <c r="J2" s="66" t="s">
        <v>341</v>
      </c>
      <c r="K2" s="66" t="s">
        <v>51</v>
      </c>
      <c r="L2" s="69">
        <v>9000000000</v>
      </c>
      <c r="M2" s="69">
        <v>8744231570</v>
      </c>
      <c r="N2" s="69">
        <v>97.16</v>
      </c>
      <c r="O2" s="66">
        <f>IFERROR(VLOOKUP(A2,'Análisis Físico'!$A$2:$X$9,24,0),0)</f>
        <v>1</v>
      </c>
      <c r="P2" s="70" t="s">
        <v>261</v>
      </c>
      <c r="Q2" s="71" t="s">
        <v>88</v>
      </c>
      <c r="R2" s="6" t="s">
        <v>345</v>
      </c>
      <c r="S2" s="70" t="s">
        <v>278</v>
      </c>
      <c r="T2" s="73" t="s">
        <v>282</v>
      </c>
      <c r="U2" s="65" t="s">
        <v>354</v>
      </c>
    </row>
    <row r="3" spans="1:24" s="66" customFormat="1" ht="60">
      <c r="A3" s="66" t="s">
        <v>54</v>
      </c>
      <c r="B3" s="67" t="s">
        <v>215</v>
      </c>
      <c r="C3" s="66">
        <v>143</v>
      </c>
      <c r="D3" s="68">
        <v>226</v>
      </c>
      <c r="E3" s="74" t="s">
        <v>328</v>
      </c>
      <c r="F3" s="66">
        <v>408</v>
      </c>
      <c r="G3" s="66" t="s">
        <v>55</v>
      </c>
      <c r="H3" s="66">
        <v>9</v>
      </c>
      <c r="I3" s="66">
        <v>1</v>
      </c>
      <c r="J3" s="66" t="s">
        <v>342</v>
      </c>
      <c r="K3" s="66" t="s">
        <v>51</v>
      </c>
      <c r="L3" s="69">
        <v>0</v>
      </c>
      <c r="M3" s="69">
        <v>0</v>
      </c>
      <c r="N3" s="69">
        <v>0</v>
      </c>
      <c r="O3" s="66">
        <f>IFERROR(VLOOKUP(A3,'Análisis Físico'!$A$2:$X$9,24,0),0)</f>
        <v>1</v>
      </c>
      <c r="P3" s="72" t="s">
        <v>251</v>
      </c>
      <c r="Q3" s="73" t="s">
        <v>308</v>
      </c>
      <c r="R3" s="6" t="s">
        <v>352</v>
      </c>
      <c r="S3" s="72" t="s">
        <v>242</v>
      </c>
      <c r="T3" s="73" t="s">
        <v>311</v>
      </c>
      <c r="U3" s="6" t="s">
        <v>346</v>
      </c>
    </row>
    <row r="4" spans="1:24" s="66" customFormat="1" ht="300">
      <c r="A4" s="66" t="s">
        <v>56</v>
      </c>
      <c r="B4" s="67" t="s">
        <v>215</v>
      </c>
      <c r="C4" s="66">
        <v>143</v>
      </c>
      <c r="D4" s="68">
        <v>228</v>
      </c>
      <c r="E4" s="68" t="s">
        <v>329</v>
      </c>
      <c r="F4" s="66">
        <v>408</v>
      </c>
      <c r="G4" s="66" t="s">
        <v>55</v>
      </c>
      <c r="H4" s="66">
        <v>9</v>
      </c>
      <c r="I4" s="66">
        <v>1</v>
      </c>
      <c r="J4" s="66" t="s">
        <v>342</v>
      </c>
      <c r="K4" s="66" t="s">
        <v>51</v>
      </c>
      <c r="L4" s="69">
        <v>3500000000</v>
      </c>
      <c r="M4" s="69">
        <v>2707787337</v>
      </c>
      <c r="N4" s="69">
        <v>77.37</v>
      </c>
      <c r="O4" s="66">
        <f>IFERROR(VLOOKUP(A4,'Análisis Físico'!$A$2:$X$9,24,0),0)</f>
        <v>1</v>
      </c>
      <c r="P4" s="70" t="s">
        <v>261</v>
      </c>
      <c r="Q4" s="71" t="s">
        <v>88</v>
      </c>
      <c r="R4" s="6" t="s">
        <v>345</v>
      </c>
      <c r="S4" s="70" t="s">
        <v>278</v>
      </c>
      <c r="T4" s="73" t="s">
        <v>282</v>
      </c>
      <c r="U4" s="65" t="s">
        <v>355</v>
      </c>
      <c r="X4" s="80"/>
    </row>
    <row r="5" spans="1:24" s="66" customFormat="1" ht="30">
      <c r="A5" s="66" t="s">
        <v>57</v>
      </c>
      <c r="B5" s="67" t="s">
        <v>215</v>
      </c>
      <c r="C5" s="66">
        <v>143</v>
      </c>
      <c r="D5" s="68">
        <v>229</v>
      </c>
      <c r="E5" s="74" t="s">
        <v>331</v>
      </c>
      <c r="F5" s="66">
        <v>408</v>
      </c>
      <c r="G5" s="66" t="s">
        <v>55</v>
      </c>
      <c r="H5" s="66">
        <v>5</v>
      </c>
      <c r="I5" s="66">
        <v>1</v>
      </c>
      <c r="J5" s="66" t="s">
        <v>343</v>
      </c>
      <c r="K5" s="66" t="s">
        <v>51</v>
      </c>
      <c r="L5" s="69">
        <v>79030313118</v>
      </c>
      <c r="M5" s="69">
        <v>73803716823</v>
      </c>
      <c r="N5" s="69">
        <v>93.39</v>
      </c>
      <c r="O5" s="66">
        <f>IFERROR(VLOOKUP(A5,'Análisis Físico'!$A$2:$X$9,24,0),0)</f>
        <v>0</v>
      </c>
      <c r="P5" s="70"/>
      <c r="Q5" s="71"/>
      <c r="S5" s="70"/>
      <c r="T5" s="73"/>
      <c r="X5" s="81"/>
    </row>
    <row r="6" spans="1:24" s="66" customFormat="1" ht="30">
      <c r="A6" s="66" t="s">
        <v>57</v>
      </c>
      <c r="B6" s="67" t="s">
        <v>215</v>
      </c>
      <c r="C6" s="66">
        <v>143</v>
      </c>
      <c r="D6" s="68">
        <v>229</v>
      </c>
      <c r="E6" s="74" t="s">
        <v>331</v>
      </c>
      <c r="F6" s="66">
        <v>408</v>
      </c>
      <c r="G6" s="66" t="s">
        <v>55</v>
      </c>
      <c r="H6" s="66">
        <v>10</v>
      </c>
      <c r="I6" s="66">
        <v>0</v>
      </c>
      <c r="J6" s="66" t="s">
        <v>58</v>
      </c>
      <c r="K6" s="66" t="s">
        <v>51</v>
      </c>
      <c r="L6" s="69">
        <v>17089499558</v>
      </c>
      <c r="M6" s="69">
        <v>3790116395</v>
      </c>
      <c r="N6" s="69">
        <v>22.18</v>
      </c>
      <c r="O6" s="66">
        <f>IFERROR(VLOOKUP(A6,'Análisis Físico'!$A$2:$X$9,24,0),0)</f>
        <v>0</v>
      </c>
      <c r="P6" s="70"/>
      <c r="Q6" s="71"/>
      <c r="S6" s="70"/>
      <c r="T6" s="73"/>
    </row>
    <row r="7" spans="1:24" s="66" customFormat="1" ht="300">
      <c r="A7" s="66" t="s">
        <v>59</v>
      </c>
      <c r="B7" s="67" t="s">
        <v>215</v>
      </c>
      <c r="C7" s="66">
        <v>145</v>
      </c>
      <c r="D7" s="68">
        <v>238</v>
      </c>
      <c r="E7" s="68" t="s">
        <v>330</v>
      </c>
      <c r="F7" s="66">
        <v>408</v>
      </c>
      <c r="G7" s="66" t="s">
        <v>55</v>
      </c>
      <c r="H7" s="66">
        <v>8</v>
      </c>
      <c r="I7" s="66">
        <v>1</v>
      </c>
      <c r="J7" s="66" t="s">
        <v>344</v>
      </c>
      <c r="K7" s="66" t="s">
        <v>51</v>
      </c>
      <c r="L7" s="69">
        <v>3036873324</v>
      </c>
      <c r="M7" s="69">
        <v>2443851774</v>
      </c>
      <c r="N7" s="69">
        <v>80.47</v>
      </c>
      <c r="O7" s="66">
        <f>IFERROR(VLOOKUP(A7,'Análisis Físico'!$A$2:$X$9,24,0),0)</f>
        <v>1</v>
      </c>
      <c r="P7" s="70" t="s">
        <v>261</v>
      </c>
      <c r="Q7" s="71" t="s">
        <v>88</v>
      </c>
      <c r="R7" s="6" t="s">
        <v>345</v>
      </c>
      <c r="S7" s="70" t="s">
        <v>278</v>
      </c>
      <c r="T7" s="73" t="s">
        <v>282</v>
      </c>
      <c r="U7" s="65" t="s">
        <v>356</v>
      </c>
    </row>
    <row r="8" spans="1:24" s="66" customFormat="1">
      <c r="A8" s="66" t="s">
        <v>60</v>
      </c>
      <c r="B8" s="67" t="s">
        <v>215</v>
      </c>
      <c r="C8" s="66">
        <v>188</v>
      </c>
      <c r="D8" s="68">
        <v>261</v>
      </c>
      <c r="E8" s="74" t="s">
        <v>332</v>
      </c>
      <c r="F8" s="66">
        <v>1171</v>
      </c>
      <c r="G8" s="66" t="s">
        <v>61</v>
      </c>
      <c r="H8" s="66">
        <v>1</v>
      </c>
      <c r="I8" s="66">
        <v>0</v>
      </c>
      <c r="J8" s="66" t="s">
        <v>62</v>
      </c>
      <c r="K8" s="66" t="s">
        <v>51</v>
      </c>
      <c r="L8" s="69">
        <v>6763188000</v>
      </c>
      <c r="M8" s="69">
        <v>6084303716</v>
      </c>
      <c r="N8" s="69">
        <v>89.96</v>
      </c>
      <c r="O8" s="66">
        <f>IFERROR(VLOOKUP(A8,'Análisis Físico'!$A$2:$X$9,24,0),0)</f>
        <v>0</v>
      </c>
      <c r="P8" s="70"/>
      <c r="Q8" s="71"/>
      <c r="S8" s="70"/>
      <c r="T8" s="73"/>
    </row>
    <row r="9" spans="1:24" s="66" customFormat="1">
      <c r="A9" s="66" t="s">
        <v>60</v>
      </c>
      <c r="B9" s="67" t="s">
        <v>215</v>
      </c>
      <c r="C9" s="66">
        <v>188</v>
      </c>
      <c r="D9" s="68">
        <v>261</v>
      </c>
      <c r="E9" s="74" t="s">
        <v>332</v>
      </c>
      <c r="F9" s="66">
        <v>1171</v>
      </c>
      <c r="G9" s="66" t="s">
        <v>61</v>
      </c>
      <c r="H9" s="66">
        <v>2</v>
      </c>
      <c r="I9" s="66">
        <v>0</v>
      </c>
      <c r="J9" s="66" t="s">
        <v>58</v>
      </c>
      <c r="K9" s="66" t="s">
        <v>51</v>
      </c>
      <c r="L9" s="69">
        <v>6155000</v>
      </c>
      <c r="M9" s="69">
        <v>0</v>
      </c>
      <c r="N9" s="69">
        <v>0</v>
      </c>
      <c r="O9" s="66">
        <f>IFERROR(VLOOKUP(A9,'Análisis Físico'!$A$2:$X$9,24,0),0)</f>
        <v>0</v>
      </c>
      <c r="P9" s="70"/>
      <c r="Q9" s="71"/>
      <c r="S9" s="70"/>
      <c r="T9" s="73"/>
    </row>
    <row r="10" spans="1:24" s="66" customFormat="1" ht="30">
      <c r="A10" s="66" t="s">
        <v>63</v>
      </c>
      <c r="B10" s="67" t="s">
        <v>215</v>
      </c>
      <c r="C10" s="66">
        <v>190</v>
      </c>
      <c r="D10" s="68">
        <v>257</v>
      </c>
      <c r="E10" s="74" t="s">
        <v>333</v>
      </c>
      <c r="F10" s="66">
        <v>1181</v>
      </c>
      <c r="G10" s="66" t="s">
        <v>53</v>
      </c>
      <c r="H10" s="66">
        <v>1</v>
      </c>
      <c r="I10" s="66">
        <v>1</v>
      </c>
      <c r="J10" s="66" t="s">
        <v>64</v>
      </c>
      <c r="K10" s="66" t="s">
        <v>52</v>
      </c>
      <c r="L10" s="69">
        <v>0</v>
      </c>
      <c r="M10" s="69">
        <v>0</v>
      </c>
      <c r="N10" s="69">
        <v>0</v>
      </c>
      <c r="O10" s="66">
        <f>IFERROR(VLOOKUP(A10,'Análisis Físico'!$A$2:$X$9,24,0),0)</f>
        <v>0</v>
      </c>
      <c r="P10" s="70"/>
      <c r="Q10" s="71"/>
      <c r="S10" s="70"/>
      <c r="T10" s="73"/>
    </row>
    <row r="11" spans="1:24" s="66" customFormat="1" ht="409.5">
      <c r="A11" s="66" t="s">
        <v>63</v>
      </c>
      <c r="B11" s="67" t="s">
        <v>215</v>
      </c>
      <c r="C11" s="66">
        <v>190</v>
      </c>
      <c r="D11" s="68">
        <v>257</v>
      </c>
      <c r="E11" s="74" t="s">
        <v>333</v>
      </c>
      <c r="F11" s="66">
        <v>1181</v>
      </c>
      <c r="G11" s="66" t="s">
        <v>53</v>
      </c>
      <c r="H11" s="66">
        <v>2</v>
      </c>
      <c r="I11" s="66">
        <v>1</v>
      </c>
      <c r="J11" s="66" t="s">
        <v>65</v>
      </c>
      <c r="K11" s="66" t="s">
        <v>51</v>
      </c>
      <c r="L11" s="69">
        <v>6771200000</v>
      </c>
      <c r="M11" s="69">
        <v>4662703639</v>
      </c>
      <c r="N11" s="69">
        <v>68.86</v>
      </c>
      <c r="O11" s="66">
        <v>1</v>
      </c>
      <c r="P11" s="72" t="s">
        <v>253</v>
      </c>
      <c r="Q11" s="73" t="s">
        <v>241</v>
      </c>
      <c r="R11" s="79" t="s">
        <v>353</v>
      </c>
      <c r="S11" s="70" t="s">
        <v>278</v>
      </c>
      <c r="T11" s="73" t="s">
        <v>282</v>
      </c>
      <c r="U11" s="6" t="s">
        <v>347</v>
      </c>
    </row>
    <row r="12" spans="1:24" s="66" customFormat="1" ht="30">
      <c r="A12" s="66" t="s">
        <v>66</v>
      </c>
      <c r="B12" s="67" t="s">
        <v>215</v>
      </c>
      <c r="C12" s="66">
        <v>192</v>
      </c>
      <c r="D12" s="68">
        <v>259</v>
      </c>
      <c r="E12" s="74" t="s">
        <v>327</v>
      </c>
      <c r="F12" s="66">
        <v>1117</v>
      </c>
      <c r="G12" s="66" t="s">
        <v>67</v>
      </c>
      <c r="H12" s="66">
        <v>1</v>
      </c>
      <c r="I12" s="66">
        <v>1</v>
      </c>
      <c r="J12" s="66" t="s">
        <v>68</v>
      </c>
      <c r="K12" s="66" t="s">
        <v>51</v>
      </c>
      <c r="L12" s="69">
        <v>3158985000</v>
      </c>
      <c r="M12" s="69">
        <v>3079112378</v>
      </c>
      <c r="N12" s="69">
        <v>97.47</v>
      </c>
      <c r="O12" s="66">
        <f>IFERROR(VLOOKUP(A12,'Análisis Físico'!$A$2:$X$9,24,0),0)</f>
        <v>0</v>
      </c>
      <c r="P12" s="70"/>
      <c r="Q12" s="71"/>
      <c r="S12" s="70"/>
      <c r="T12" s="73"/>
    </row>
    <row r="13" spans="1:24" s="66" customFormat="1" ht="30">
      <c r="A13" s="66" t="s">
        <v>66</v>
      </c>
      <c r="B13" s="67" t="s">
        <v>215</v>
      </c>
      <c r="C13" s="66">
        <v>192</v>
      </c>
      <c r="D13" s="68">
        <v>259</v>
      </c>
      <c r="E13" s="74" t="s">
        <v>327</v>
      </c>
      <c r="F13" s="66">
        <v>1117</v>
      </c>
      <c r="G13" s="66" t="s">
        <v>67</v>
      </c>
      <c r="H13" s="66">
        <v>2</v>
      </c>
      <c r="I13" s="66">
        <v>0</v>
      </c>
      <c r="J13" s="66" t="s">
        <v>58</v>
      </c>
      <c r="K13" s="66" t="s">
        <v>51</v>
      </c>
      <c r="L13" s="69">
        <v>37180000</v>
      </c>
      <c r="M13" s="69">
        <v>0</v>
      </c>
      <c r="N13" s="69">
        <v>0</v>
      </c>
      <c r="O13" s="66">
        <f>IFERROR(VLOOKUP(A13,'Análisis Físico'!$A$2:$X$9,24,0),0)</f>
        <v>0</v>
      </c>
      <c r="P13" s="70"/>
      <c r="Q13" s="71"/>
      <c r="S13" s="70"/>
      <c r="T13" s="73"/>
    </row>
    <row r="14" spans="1:24">
      <c r="L14" s="55"/>
    </row>
  </sheetData>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Dominios!$B$50:$B$59</xm:f>
          </x14:formula1>
          <xm:sqref>Q2:Q13</xm:sqref>
        </x14:dataValidation>
        <x14:dataValidation type="list" allowBlank="1" showInputMessage="1" showErrorMessage="1" xr:uid="{00000000-0002-0000-0100-000001000000}">
          <x14:formula1>
            <xm:f>Dominios!$B$35:$B$46</xm:f>
          </x14:formula1>
          <xm:sqref>P2:P13</xm:sqref>
        </x14:dataValidation>
        <x14:dataValidation type="list" allowBlank="1" showInputMessage="1" showErrorMessage="1" xr:uid="{00000000-0002-0000-0100-000002000000}">
          <x14:formula1>
            <xm:f>Dominios!$B$63:$B$75</xm:f>
          </x14:formula1>
          <xm:sqref>S2:S13</xm:sqref>
        </x14:dataValidation>
        <x14:dataValidation type="list" allowBlank="1" showInputMessage="1" showErrorMessage="1" xr:uid="{00000000-0002-0000-0100-000003000000}">
          <x14:formula1>
            <xm:f>Dominios!$B$79:$B$88</xm:f>
          </x14:formula1>
          <xm:sqref>T2:T13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89"/>
  <sheetViews>
    <sheetView zoomScaleNormal="100" workbookViewId="0"/>
  </sheetViews>
  <sheetFormatPr baseColWidth="10" defaultRowHeight="15"/>
  <cols>
    <col min="2" max="2" width="142.42578125" customWidth="1"/>
    <col min="4" max="4" width="1.85546875" customWidth="1"/>
    <col min="5" max="6" width="16.42578125" customWidth="1"/>
    <col min="7" max="7" width="19.5703125" customWidth="1"/>
    <col min="9" max="9" width="19.140625" bestFit="1" customWidth="1"/>
    <col min="10" max="10" width="69.85546875" bestFit="1" customWidth="1"/>
  </cols>
  <sheetData>
    <row r="2" spans="1:12">
      <c r="B2" s="21" t="s">
        <v>227</v>
      </c>
    </row>
    <row r="3" spans="1:12" ht="15.75" thickBot="1">
      <c r="E3" t="s">
        <v>163</v>
      </c>
      <c r="I3" t="s">
        <v>87</v>
      </c>
      <c r="L3" t="s">
        <v>228</v>
      </c>
    </row>
    <row r="4" spans="1:12">
      <c r="A4" s="11" t="s">
        <v>240</v>
      </c>
      <c r="B4" s="29" t="s">
        <v>234</v>
      </c>
      <c r="E4" t="s">
        <v>162</v>
      </c>
      <c r="F4" t="s">
        <v>161</v>
      </c>
      <c r="I4" t="s">
        <v>176</v>
      </c>
      <c r="J4" t="s">
        <v>177</v>
      </c>
      <c r="L4" t="s">
        <v>229</v>
      </c>
    </row>
    <row r="5" spans="1:12">
      <c r="B5" s="30" t="s">
        <v>242</v>
      </c>
      <c r="E5">
        <v>198</v>
      </c>
      <c r="F5" s="10" t="s">
        <v>160</v>
      </c>
      <c r="G5" s="10" t="s">
        <v>160</v>
      </c>
      <c r="I5">
        <v>102</v>
      </c>
      <c r="J5" t="s">
        <v>178</v>
      </c>
      <c r="L5" t="s">
        <v>230</v>
      </c>
    </row>
    <row r="6" spans="1:12">
      <c r="B6" s="31" t="s">
        <v>243</v>
      </c>
      <c r="E6">
        <v>85</v>
      </c>
      <c r="F6" s="10" t="s">
        <v>159</v>
      </c>
      <c r="G6" s="10" t="s">
        <v>158</v>
      </c>
      <c r="I6">
        <v>104</v>
      </c>
      <c r="J6" t="s">
        <v>179</v>
      </c>
      <c r="L6" t="s">
        <v>231</v>
      </c>
    </row>
    <row r="7" spans="1:12">
      <c r="B7" s="32" t="s">
        <v>244</v>
      </c>
      <c r="E7">
        <v>98</v>
      </c>
      <c r="F7" s="10" t="s">
        <v>157</v>
      </c>
      <c r="G7" s="10" t="s">
        <v>156</v>
      </c>
      <c r="I7">
        <v>105</v>
      </c>
      <c r="J7" t="s">
        <v>180</v>
      </c>
      <c r="L7" t="s">
        <v>232</v>
      </c>
    </row>
    <row r="8" spans="1:12">
      <c r="B8" s="33" t="s">
        <v>245</v>
      </c>
      <c r="E8">
        <v>87</v>
      </c>
      <c r="F8" s="10" t="s">
        <v>155</v>
      </c>
      <c r="G8" s="10" t="s">
        <v>154</v>
      </c>
      <c r="I8">
        <v>110</v>
      </c>
      <c r="J8" t="s">
        <v>181</v>
      </c>
    </row>
    <row r="9" spans="1:12">
      <c r="B9" s="31" t="s">
        <v>246</v>
      </c>
      <c r="E9">
        <v>90</v>
      </c>
      <c r="F9" s="10" t="s">
        <v>153</v>
      </c>
      <c r="G9" s="10" t="s">
        <v>152</v>
      </c>
      <c r="I9">
        <v>111</v>
      </c>
      <c r="J9" t="s">
        <v>182</v>
      </c>
    </row>
    <row r="10" spans="1:12">
      <c r="B10" s="31" t="s">
        <v>247</v>
      </c>
      <c r="E10">
        <v>95</v>
      </c>
      <c r="F10" s="10" t="s">
        <v>151</v>
      </c>
      <c r="G10" s="10" t="s">
        <v>150</v>
      </c>
      <c r="I10">
        <v>112</v>
      </c>
      <c r="J10" t="s">
        <v>183</v>
      </c>
    </row>
    <row r="11" spans="1:12">
      <c r="B11" s="33" t="s">
        <v>248</v>
      </c>
      <c r="E11">
        <v>89</v>
      </c>
      <c r="F11" s="10" t="s">
        <v>149</v>
      </c>
      <c r="G11" s="10" t="s">
        <v>148</v>
      </c>
      <c r="I11">
        <v>113</v>
      </c>
      <c r="J11" t="s">
        <v>184</v>
      </c>
    </row>
    <row r="12" spans="1:12">
      <c r="B12" s="34" t="s">
        <v>249</v>
      </c>
      <c r="E12">
        <v>96</v>
      </c>
      <c r="F12" s="10" t="s">
        <v>147</v>
      </c>
      <c r="G12" s="10" t="s">
        <v>146</v>
      </c>
      <c r="I12">
        <v>117</v>
      </c>
      <c r="J12" t="s">
        <v>185</v>
      </c>
    </row>
    <row r="13" spans="1:12" ht="28.5">
      <c r="B13" s="35" t="s">
        <v>250</v>
      </c>
      <c r="E13">
        <v>93</v>
      </c>
      <c r="F13" s="10" t="s">
        <v>145</v>
      </c>
      <c r="G13" s="10" t="s">
        <v>144</v>
      </c>
      <c r="I13">
        <v>118</v>
      </c>
      <c r="J13" t="s">
        <v>186</v>
      </c>
    </row>
    <row r="14" spans="1:12">
      <c r="B14" s="32" t="s">
        <v>334</v>
      </c>
      <c r="E14">
        <v>88</v>
      </c>
      <c r="F14" s="10" t="s">
        <v>143</v>
      </c>
      <c r="G14" s="10" t="s">
        <v>142</v>
      </c>
      <c r="I14">
        <v>119</v>
      </c>
      <c r="J14" t="s">
        <v>187</v>
      </c>
    </row>
    <row r="15" spans="1:12">
      <c r="B15" s="32" t="s">
        <v>335</v>
      </c>
      <c r="E15">
        <v>100</v>
      </c>
      <c r="F15" s="10" t="s">
        <v>141</v>
      </c>
      <c r="G15" s="10" t="s">
        <v>140</v>
      </c>
      <c r="I15">
        <v>120</v>
      </c>
      <c r="J15" t="s">
        <v>188</v>
      </c>
    </row>
    <row r="16" spans="1:12">
      <c r="B16" s="37" t="s">
        <v>336</v>
      </c>
      <c r="E16">
        <v>92</v>
      </c>
      <c r="F16" s="10" t="s">
        <v>139</v>
      </c>
      <c r="G16" s="10" t="s">
        <v>138</v>
      </c>
      <c r="I16">
        <v>121</v>
      </c>
      <c r="J16" t="s">
        <v>189</v>
      </c>
    </row>
    <row r="17" spans="2:10">
      <c r="E17">
        <v>94</v>
      </c>
      <c r="F17" s="10" t="s">
        <v>137</v>
      </c>
      <c r="G17" s="10" t="s">
        <v>136</v>
      </c>
      <c r="I17">
        <v>122</v>
      </c>
      <c r="J17" t="s">
        <v>190</v>
      </c>
    </row>
    <row r="18" spans="2:10" ht="15.75" thickBot="1">
      <c r="E18">
        <v>102</v>
      </c>
      <c r="F18" s="10" t="s">
        <v>135</v>
      </c>
      <c r="G18" s="10" t="s">
        <v>134</v>
      </c>
      <c r="I18">
        <v>125</v>
      </c>
      <c r="J18" t="s">
        <v>191</v>
      </c>
    </row>
    <row r="19" spans="2:10">
      <c r="B19" s="29" t="s">
        <v>235</v>
      </c>
      <c r="E19">
        <v>101</v>
      </c>
      <c r="F19" s="10" t="s">
        <v>133</v>
      </c>
      <c r="G19" s="10" t="s">
        <v>132</v>
      </c>
      <c r="I19">
        <v>126</v>
      </c>
      <c r="J19" t="s">
        <v>192</v>
      </c>
    </row>
    <row r="20" spans="2:10" ht="30.75" customHeight="1">
      <c r="B20" s="38" t="s">
        <v>306</v>
      </c>
      <c r="E20">
        <v>91</v>
      </c>
      <c r="F20" s="10" t="s">
        <v>131</v>
      </c>
      <c r="G20" s="10" t="s">
        <v>130</v>
      </c>
      <c r="I20">
        <v>127</v>
      </c>
      <c r="J20" t="s">
        <v>193</v>
      </c>
    </row>
    <row r="21" spans="2:10">
      <c r="B21" s="38" t="s">
        <v>315</v>
      </c>
      <c r="I21">
        <v>131</v>
      </c>
      <c r="J21" t="s">
        <v>194</v>
      </c>
    </row>
    <row r="22" spans="2:10">
      <c r="B22" s="39" t="s">
        <v>316</v>
      </c>
      <c r="E22" s="49" t="s">
        <v>174</v>
      </c>
      <c r="I22">
        <v>136</v>
      </c>
      <c r="J22" t="s">
        <v>195</v>
      </c>
    </row>
    <row r="23" spans="2:10" ht="29.25">
      <c r="B23" s="39" t="s">
        <v>317</v>
      </c>
      <c r="E23" s="50" t="s">
        <v>175</v>
      </c>
      <c r="F23" s="18" t="s">
        <v>167</v>
      </c>
      <c r="I23">
        <v>137</v>
      </c>
      <c r="J23" t="s">
        <v>196</v>
      </c>
    </row>
    <row r="24" spans="2:10">
      <c r="B24" s="38" t="s">
        <v>318</v>
      </c>
      <c r="E24" s="50" t="s">
        <v>285</v>
      </c>
      <c r="F24" s="18" t="s">
        <v>168</v>
      </c>
      <c r="I24">
        <v>200</v>
      </c>
      <c r="J24" t="s">
        <v>197</v>
      </c>
    </row>
    <row r="25" spans="2:10">
      <c r="B25" s="40" t="s">
        <v>319</v>
      </c>
      <c r="E25" s="50" t="s">
        <v>286</v>
      </c>
      <c r="F25" s="18" t="s">
        <v>169</v>
      </c>
      <c r="I25">
        <v>201</v>
      </c>
      <c r="J25" t="s">
        <v>198</v>
      </c>
    </row>
    <row r="26" spans="2:10">
      <c r="B26" s="40" t="s">
        <v>320</v>
      </c>
      <c r="E26" s="50" t="s">
        <v>287</v>
      </c>
      <c r="F26" s="18" t="s">
        <v>170</v>
      </c>
      <c r="I26">
        <v>203</v>
      </c>
      <c r="J26" t="s">
        <v>199</v>
      </c>
    </row>
    <row r="27" spans="2:10">
      <c r="B27" s="40" t="s">
        <v>321</v>
      </c>
      <c r="E27" s="50" t="s">
        <v>288</v>
      </c>
      <c r="F27" s="18" t="s">
        <v>171</v>
      </c>
      <c r="I27">
        <v>204</v>
      </c>
      <c r="J27" t="s">
        <v>200</v>
      </c>
    </row>
    <row r="28" spans="2:10">
      <c r="B28" s="34" t="s">
        <v>322</v>
      </c>
      <c r="E28" s="50" t="s">
        <v>289</v>
      </c>
      <c r="F28" s="18" t="s">
        <v>172</v>
      </c>
      <c r="I28">
        <v>206</v>
      </c>
      <c r="J28" t="s">
        <v>201</v>
      </c>
    </row>
    <row r="29" spans="2:10" ht="28.5">
      <c r="B29" s="41" t="s">
        <v>323</v>
      </c>
      <c r="E29" s="50" t="s">
        <v>290</v>
      </c>
      <c r="F29" s="18" t="s">
        <v>173</v>
      </c>
      <c r="I29">
        <v>208</v>
      </c>
      <c r="J29" t="s">
        <v>202</v>
      </c>
    </row>
    <row r="30" spans="2:10">
      <c r="B30" s="40" t="s">
        <v>324</v>
      </c>
      <c r="E30" s="51"/>
      <c r="I30">
        <v>211</v>
      </c>
      <c r="J30" t="s">
        <v>203</v>
      </c>
    </row>
    <row r="31" spans="2:10">
      <c r="E31" s="58"/>
      <c r="F31" s="62" t="s">
        <v>303</v>
      </c>
      <c r="G31" s="58"/>
      <c r="H31" s="58"/>
      <c r="I31">
        <v>213</v>
      </c>
      <c r="J31" t="s">
        <v>204</v>
      </c>
    </row>
    <row r="32" spans="2:10">
      <c r="E32" s="58"/>
      <c r="F32" s="59" t="s">
        <v>298</v>
      </c>
      <c r="G32" s="59" t="s">
        <v>297</v>
      </c>
      <c r="H32" s="59" t="s">
        <v>299</v>
      </c>
      <c r="I32">
        <v>214</v>
      </c>
      <c r="J32" t="s">
        <v>205</v>
      </c>
    </row>
    <row r="33" spans="2:10" ht="15.75" thickBot="1">
      <c r="E33" s="58" t="s">
        <v>304</v>
      </c>
      <c r="F33" s="58">
        <v>4</v>
      </c>
      <c r="G33" s="58">
        <v>14</v>
      </c>
      <c r="H33" s="58">
        <v>16</v>
      </c>
      <c r="I33">
        <v>215</v>
      </c>
      <c r="J33" t="s">
        <v>206</v>
      </c>
    </row>
    <row r="34" spans="2:10">
      <c r="B34" s="42" t="s">
        <v>236</v>
      </c>
      <c r="E34" s="58" t="s">
        <v>305</v>
      </c>
      <c r="F34" s="58">
        <v>3</v>
      </c>
      <c r="G34" s="58">
        <v>13</v>
      </c>
      <c r="H34" s="58">
        <v>13</v>
      </c>
      <c r="I34">
        <v>216</v>
      </c>
      <c r="J34" t="s">
        <v>207</v>
      </c>
    </row>
    <row r="35" spans="2:10">
      <c r="B35" s="43" t="s">
        <v>251</v>
      </c>
      <c r="E35" s="58"/>
      <c r="F35" s="64">
        <f>+F34/F33</f>
        <v>0.75</v>
      </c>
      <c r="G35" s="64">
        <f>+G34/G33</f>
        <v>0.9285714285714286</v>
      </c>
      <c r="H35" s="64">
        <f>+H34/H33</f>
        <v>0.8125</v>
      </c>
      <c r="I35">
        <v>217</v>
      </c>
      <c r="J35" t="s">
        <v>208</v>
      </c>
    </row>
    <row r="36" spans="2:10">
      <c r="B36" s="43" t="s">
        <v>252</v>
      </c>
      <c r="E36" s="58" t="s">
        <v>300</v>
      </c>
      <c r="F36" s="60">
        <f>+INT($E$37*F35*100)</f>
        <v>63</v>
      </c>
      <c r="G36" s="60">
        <f>+INT($E$37*G35*100)</f>
        <v>78</v>
      </c>
      <c r="H36" s="60">
        <f>+INT($E$37*H35*100)</f>
        <v>69</v>
      </c>
      <c r="I36">
        <v>218</v>
      </c>
      <c r="J36" t="s">
        <v>209</v>
      </c>
    </row>
    <row r="37" spans="2:10">
      <c r="B37" s="43" t="s">
        <v>253</v>
      </c>
      <c r="E37" s="61">
        <v>0.85</v>
      </c>
      <c r="F37" s="58"/>
      <c r="G37" s="58"/>
      <c r="H37" s="58"/>
      <c r="I37">
        <v>219</v>
      </c>
      <c r="J37" t="s">
        <v>210</v>
      </c>
    </row>
    <row r="38" spans="2:10">
      <c r="B38" s="43" t="s">
        <v>254</v>
      </c>
      <c r="I38">
        <v>220</v>
      </c>
      <c r="J38" t="s">
        <v>211</v>
      </c>
    </row>
    <row r="39" spans="2:10">
      <c r="B39" s="43" t="s">
        <v>307</v>
      </c>
      <c r="I39">
        <v>221</v>
      </c>
      <c r="J39" t="s">
        <v>212</v>
      </c>
    </row>
    <row r="40" spans="2:10">
      <c r="B40" s="43" t="s">
        <v>255</v>
      </c>
      <c r="I40">
        <v>222</v>
      </c>
      <c r="J40" t="s">
        <v>213</v>
      </c>
    </row>
    <row r="41" spans="2:10">
      <c r="B41" s="36" t="s">
        <v>256</v>
      </c>
      <c r="I41">
        <v>226</v>
      </c>
      <c r="J41" t="s">
        <v>214</v>
      </c>
    </row>
    <row r="42" spans="2:10">
      <c r="B42" s="33" t="s">
        <v>257</v>
      </c>
      <c r="I42">
        <v>227</v>
      </c>
      <c r="J42" t="s">
        <v>215</v>
      </c>
    </row>
    <row r="43" spans="2:10">
      <c r="B43" s="44" t="s">
        <v>258</v>
      </c>
      <c r="I43">
        <v>228</v>
      </c>
      <c r="J43" t="s">
        <v>216</v>
      </c>
    </row>
    <row r="44" spans="2:10">
      <c r="B44" s="44" t="s">
        <v>259</v>
      </c>
      <c r="I44">
        <v>229</v>
      </c>
      <c r="J44" t="s">
        <v>217</v>
      </c>
    </row>
    <row r="45" spans="2:10">
      <c r="B45" s="44" t="s">
        <v>260</v>
      </c>
      <c r="I45">
        <v>230</v>
      </c>
      <c r="J45" t="s">
        <v>218</v>
      </c>
    </row>
    <row r="46" spans="2:10">
      <c r="B46" s="37" t="s">
        <v>261</v>
      </c>
      <c r="I46">
        <v>235</v>
      </c>
      <c r="J46" t="s">
        <v>219</v>
      </c>
    </row>
    <row r="47" spans="2:10">
      <c r="I47">
        <v>240</v>
      </c>
      <c r="J47" t="s">
        <v>220</v>
      </c>
    </row>
    <row r="48" spans="2:10" ht="15.75" thickBot="1">
      <c r="I48">
        <v>260</v>
      </c>
      <c r="J48" t="s">
        <v>221</v>
      </c>
    </row>
    <row r="49" spans="2:10">
      <c r="B49" s="42" t="s">
        <v>237</v>
      </c>
      <c r="I49">
        <v>261</v>
      </c>
      <c r="J49" t="s">
        <v>222</v>
      </c>
    </row>
    <row r="50" spans="2:10" ht="29.25">
      <c r="B50" s="38" t="s">
        <v>308</v>
      </c>
      <c r="I50">
        <v>262</v>
      </c>
      <c r="J50" t="s">
        <v>223</v>
      </c>
    </row>
    <row r="51" spans="2:10">
      <c r="B51" s="38" t="s">
        <v>262</v>
      </c>
      <c r="I51">
        <v>263</v>
      </c>
      <c r="J51" t="s">
        <v>224</v>
      </c>
    </row>
    <row r="52" spans="2:10">
      <c r="B52" s="39" t="s">
        <v>309</v>
      </c>
      <c r="I52">
        <v>265</v>
      </c>
      <c r="J52" t="s">
        <v>225</v>
      </c>
    </row>
    <row r="53" spans="2:10" ht="29.25">
      <c r="B53" s="39" t="s">
        <v>263</v>
      </c>
      <c r="I53">
        <v>266</v>
      </c>
      <c r="J53" t="s">
        <v>226</v>
      </c>
    </row>
    <row r="54" spans="2:10">
      <c r="B54" s="45" t="s">
        <v>241</v>
      </c>
    </row>
    <row r="55" spans="2:10">
      <c r="B55" s="46" t="s">
        <v>264</v>
      </c>
    </row>
    <row r="56" spans="2:10">
      <c r="B56" s="45" t="s">
        <v>265</v>
      </c>
    </row>
    <row r="57" spans="2:10">
      <c r="B57" s="45" t="s">
        <v>266</v>
      </c>
    </row>
    <row r="58" spans="2:10" ht="29.25">
      <c r="B58" s="39" t="s">
        <v>310</v>
      </c>
    </row>
    <row r="59" spans="2:10">
      <c r="B59" s="45" t="s">
        <v>88</v>
      </c>
    </row>
    <row r="61" spans="2:10" ht="15.75" thickBot="1"/>
    <row r="62" spans="2:10">
      <c r="B62" s="47" t="s">
        <v>238</v>
      </c>
    </row>
    <row r="63" spans="2:10">
      <c r="B63" s="43" t="s">
        <v>242</v>
      </c>
    </row>
    <row r="64" spans="2:10">
      <c r="B64" s="43" t="s">
        <v>267</v>
      </c>
    </row>
    <row r="65" spans="2:2">
      <c r="B65" s="43" t="s">
        <v>268</v>
      </c>
    </row>
    <row r="66" spans="2:2">
      <c r="B66" s="48" t="s">
        <v>269</v>
      </c>
    </row>
    <row r="67" spans="2:2">
      <c r="B67" s="43" t="s">
        <v>270</v>
      </c>
    </row>
    <row r="68" spans="2:2">
      <c r="B68" s="43" t="s">
        <v>271</v>
      </c>
    </row>
    <row r="69" spans="2:2">
      <c r="B69" s="44" t="s">
        <v>272</v>
      </c>
    </row>
    <row r="70" spans="2:2">
      <c r="B70" s="44" t="s">
        <v>273</v>
      </c>
    </row>
    <row r="71" spans="2:2">
      <c r="B71" s="44" t="s">
        <v>274</v>
      </c>
    </row>
    <row r="72" spans="2:2">
      <c r="B72" s="44" t="s">
        <v>275</v>
      </c>
    </row>
    <row r="73" spans="2:2">
      <c r="B73" s="43" t="s">
        <v>276</v>
      </c>
    </row>
    <row r="74" spans="2:2">
      <c r="B74" s="43" t="s">
        <v>277</v>
      </c>
    </row>
    <row r="75" spans="2:2">
      <c r="B75" s="43" t="s">
        <v>278</v>
      </c>
    </row>
    <row r="77" spans="2:2" ht="15.75" thickBot="1"/>
    <row r="78" spans="2:2">
      <c r="B78" s="47" t="s">
        <v>239</v>
      </c>
    </row>
    <row r="79" spans="2:2" ht="29.25">
      <c r="B79" s="45" t="s">
        <v>311</v>
      </c>
    </row>
    <row r="80" spans="2:2">
      <c r="B80" s="45" t="s">
        <v>312</v>
      </c>
    </row>
    <row r="81" spans="2:2">
      <c r="B81" s="45" t="s">
        <v>279</v>
      </c>
    </row>
    <row r="82" spans="2:2">
      <c r="B82" s="45" t="s">
        <v>280</v>
      </c>
    </row>
    <row r="83" spans="2:2">
      <c r="B83" s="45" t="s">
        <v>281</v>
      </c>
    </row>
    <row r="84" spans="2:2">
      <c r="B84" s="45" t="s">
        <v>313</v>
      </c>
    </row>
    <row r="85" spans="2:2">
      <c r="B85" s="45" t="s">
        <v>282</v>
      </c>
    </row>
    <row r="86" spans="2:2">
      <c r="B86" s="45" t="s">
        <v>314</v>
      </c>
    </row>
    <row r="87" spans="2:2">
      <c r="B87" s="34" t="s">
        <v>283</v>
      </c>
    </row>
    <row r="88" spans="2:2">
      <c r="B88" s="45" t="s">
        <v>284</v>
      </c>
    </row>
    <row r="89" spans="2:2">
      <c r="B89" s="2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229"/>
  <sheetViews>
    <sheetView workbookViewId="0">
      <selection activeCell="B36" sqref="B36"/>
    </sheetView>
  </sheetViews>
  <sheetFormatPr baseColWidth="10" defaultRowHeight="15"/>
  <cols>
    <col min="1" max="1" width="17.42578125" bestFit="1" customWidth="1"/>
  </cols>
  <sheetData>
    <row r="3" spans="1:1">
      <c r="A3" s="17" t="s">
        <v>161</v>
      </c>
    </row>
    <row r="4" spans="1:1">
      <c r="A4" s="10">
        <v>0</v>
      </c>
    </row>
    <row r="5" spans="1:1">
      <c r="A5" s="10">
        <v>210</v>
      </c>
    </row>
    <row r="6" spans="1:1">
      <c r="A6" s="10">
        <v>379</v>
      </c>
    </row>
    <row r="7" spans="1:1">
      <c r="A7" s="10">
        <v>397</v>
      </c>
    </row>
    <row r="8" spans="1:1">
      <c r="A8" s="10">
        <v>403</v>
      </c>
    </row>
    <row r="9" spans="1:1">
      <c r="A9" s="10">
        <v>405</v>
      </c>
    </row>
    <row r="10" spans="1:1">
      <c r="A10" s="10">
        <v>408</v>
      </c>
    </row>
    <row r="11" spans="1:1">
      <c r="A11" s="10">
        <v>409</v>
      </c>
    </row>
    <row r="12" spans="1:1">
      <c r="A12" s="10">
        <v>422</v>
      </c>
    </row>
    <row r="13" spans="1:1">
      <c r="A13" s="10">
        <v>525</v>
      </c>
    </row>
    <row r="14" spans="1:1">
      <c r="A14" s="10">
        <v>526</v>
      </c>
    </row>
    <row r="15" spans="1:1">
      <c r="A15" s="10">
        <v>527</v>
      </c>
    </row>
    <row r="16" spans="1:1">
      <c r="A16" s="10">
        <v>528</v>
      </c>
    </row>
    <row r="17" spans="1:1">
      <c r="A17" s="10">
        <v>529</v>
      </c>
    </row>
    <row r="18" spans="1:1">
      <c r="A18" s="10">
        <v>536</v>
      </c>
    </row>
    <row r="19" spans="1:1">
      <c r="A19" s="10">
        <v>537</v>
      </c>
    </row>
    <row r="20" spans="1:1">
      <c r="A20" s="10">
        <v>539</v>
      </c>
    </row>
    <row r="21" spans="1:1">
      <c r="A21" s="10">
        <v>544</v>
      </c>
    </row>
    <row r="22" spans="1:1">
      <c r="A22" s="10">
        <v>546</v>
      </c>
    </row>
    <row r="23" spans="1:1">
      <c r="A23" s="10">
        <v>70</v>
      </c>
    </row>
    <row r="24" spans="1:1">
      <c r="A24" s="10">
        <v>72</v>
      </c>
    </row>
    <row r="25" spans="1:1">
      <c r="A25" s="10">
        <v>75</v>
      </c>
    </row>
    <row r="26" spans="1:1">
      <c r="A26" s="10">
        <v>92</v>
      </c>
    </row>
    <row r="27" spans="1:1">
      <c r="A27" s="10">
        <v>96</v>
      </c>
    </row>
    <row r="28" spans="1:1">
      <c r="A28" s="10">
        <v>132</v>
      </c>
    </row>
    <row r="29" spans="1:1">
      <c r="A29" s="10">
        <v>134</v>
      </c>
    </row>
    <row r="30" spans="1:1">
      <c r="A30" s="10">
        <v>135</v>
      </c>
    </row>
    <row r="31" spans="1:1">
      <c r="A31" s="10">
        <v>146</v>
      </c>
    </row>
    <row r="32" spans="1:1">
      <c r="A32" s="10">
        <v>147</v>
      </c>
    </row>
    <row r="33" spans="1:1">
      <c r="A33" s="10">
        <v>215</v>
      </c>
    </row>
    <row r="34" spans="1:1">
      <c r="A34" s="10">
        <v>216</v>
      </c>
    </row>
    <row r="35" spans="1:1">
      <c r="A35" s="10">
        <v>218</v>
      </c>
    </row>
    <row r="36" spans="1:1">
      <c r="A36" s="10">
        <v>219</v>
      </c>
    </row>
    <row r="37" spans="1:1">
      <c r="A37" s="10">
        <v>220</v>
      </c>
    </row>
    <row r="38" spans="1:1">
      <c r="A38" s="10">
        <v>221</v>
      </c>
    </row>
    <row r="39" spans="1:1">
      <c r="A39" s="10">
        <v>156</v>
      </c>
    </row>
    <row r="40" spans="1:1">
      <c r="A40" s="10">
        <v>160</v>
      </c>
    </row>
    <row r="41" spans="1:1">
      <c r="A41" s="10">
        <v>24</v>
      </c>
    </row>
    <row r="42" spans="1:1">
      <c r="A42" s="10">
        <v>32</v>
      </c>
    </row>
    <row r="43" spans="1:1">
      <c r="A43" s="10">
        <v>1</v>
      </c>
    </row>
    <row r="44" spans="1:1">
      <c r="A44" s="10">
        <v>2</v>
      </c>
    </row>
    <row r="45" spans="1:1">
      <c r="A45" s="10">
        <v>3</v>
      </c>
    </row>
    <row r="46" spans="1:1">
      <c r="A46" s="10">
        <v>4</v>
      </c>
    </row>
    <row r="47" spans="1:1">
      <c r="A47" s="10">
        <v>6</v>
      </c>
    </row>
    <row r="48" spans="1:1">
      <c r="A48" s="10">
        <v>8</v>
      </c>
    </row>
    <row r="49" spans="1:1">
      <c r="A49" s="10">
        <v>9</v>
      </c>
    </row>
    <row r="50" spans="1:1">
      <c r="A50" s="10">
        <v>10</v>
      </c>
    </row>
    <row r="51" spans="1:1">
      <c r="A51" s="10">
        <v>12</v>
      </c>
    </row>
    <row r="52" spans="1:1">
      <c r="A52" s="10">
        <v>13</v>
      </c>
    </row>
    <row r="53" spans="1:1">
      <c r="A53" s="10">
        <v>14</v>
      </c>
    </row>
    <row r="54" spans="1:1">
      <c r="A54" s="10">
        <v>15</v>
      </c>
    </row>
    <row r="55" spans="1:1">
      <c r="A55" s="10">
        <v>16</v>
      </c>
    </row>
    <row r="56" spans="1:1">
      <c r="A56" s="10">
        <v>223</v>
      </c>
    </row>
    <row r="57" spans="1:1">
      <c r="A57" s="10">
        <v>230</v>
      </c>
    </row>
    <row r="58" spans="1:1">
      <c r="A58" s="10">
        <v>234</v>
      </c>
    </row>
    <row r="59" spans="1:1">
      <c r="A59" s="10">
        <v>241</v>
      </c>
    </row>
    <row r="60" spans="1:1">
      <c r="A60" s="10">
        <v>242</v>
      </c>
    </row>
    <row r="61" spans="1:1">
      <c r="A61" s="10">
        <v>247</v>
      </c>
    </row>
    <row r="62" spans="1:1">
      <c r="A62" s="10">
        <v>251</v>
      </c>
    </row>
    <row r="63" spans="1:1">
      <c r="A63" s="10">
        <v>252</v>
      </c>
    </row>
    <row r="64" spans="1:1">
      <c r="A64" s="10">
        <v>255</v>
      </c>
    </row>
    <row r="65" spans="1:1">
      <c r="A65" s="10">
        <v>256</v>
      </c>
    </row>
    <row r="66" spans="1:1">
      <c r="A66" s="10">
        <v>259</v>
      </c>
    </row>
    <row r="67" spans="1:1">
      <c r="A67" s="10">
        <v>263</v>
      </c>
    </row>
    <row r="68" spans="1:1">
      <c r="A68" s="10">
        <v>290</v>
      </c>
    </row>
    <row r="69" spans="1:1">
      <c r="A69" s="10">
        <v>264</v>
      </c>
    </row>
    <row r="70" spans="1:1">
      <c r="A70" s="10">
        <v>265</v>
      </c>
    </row>
    <row r="71" spans="1:1">
      <c r="A71" s="10">
        <v>266</v>
      </c>
    </row>
    <row r="72" spans="1:1">
      <c r="A72" s="10">
        <v>267</v>
      </c>
    </row>
    <row r="73" spans="1:1">
      <c r="A73" s="10">
        <v>285</v>
      </c>
    </row>
    <row r="74" spans="1:1">
      <c r="A74" s="10">
        <v>286</v>
      </c>
    </row>
    <row r="75" spans="1:1">
      <c r="A75" s="10">
        <v>287</v>
      </c>
    </row>
    <row r="76" spans="1:1">
      <c r="A76" s="10">
        <v>288</v>
      </c>
    </row>
    <row r="77" spans="1:1">
      <c r="A77" s="10">
        <v>289</v>
      </c>
    </row>
    <row r="78" spans="1:1">
      <c r="A78" s="10">
        <v>293</v>
      </c>
    </row>
    <row r="79" spans="1:1">
      <c r="A79" s="10">
        <v>271</v>
      </c>
    </row>
    <row r="80" spans="1:1">
      <c r="A80" s="10">
        <v>283</v>
      </c>
    </row>
    <row r="81" spans="1:1">
      <c r="A81" s="10">
        <v>284</v>
      </c>
    </row>
    <row r="82" spans="1:1">
      <c r="A82" s="10">
        <v>517</v>
      </c>
    </row>
    <row r="83" spans="1:1">
      <c r="A83" s="10">
        <v>177</v>
      </c>
    </row>
    <row r="84" spans="1:1">
      <c r="A84" s="10">
        <v>355</v>
      </c>
    </row>
    <row r="85" spans="1:1">
      <c r="A85" s="10">
        <v>356</v>
      </c>
    </row>
    <row r="86" spans="1:1">
      <c r="A86" s="10">
        <v>339</v>
      </c>
    </row>
    <row r="87" spans="1:1">
      <c r="A87" s="10">
        <v>340</v>
      </c>
    </row>
    <row r="88" spans="1:1">
      <c r="A88" s="10">
        <v>341</v>
      </c>
    </row>
    <row r="89" spans="1:1">
      <c r="A89" s="10">
        <v>342</v>
      </c>
    </row>
    <row r="90" spans="1:1">
      <c r="A90" s="10">
        <v>345</v>
      </c>
    </row>
    <row r="91" spans="1:1">
      <c r="A91" s="10">
        <v>360</v>
      </c>
    </row>
    <row r="92" spans="1:1">
      <c r="A92" s="10">
        <v>347</v>
      </c>
    </row>
    <row r="93" spans="1:1">
      <c r="A93" s="10">
        <v>351</v>
      </c>
    </row>
    <row r="94" spans="1:1">
      <c r="A94" s="10">
        <v>365</v>
      </c>
    </row>
    <row r="95" spans="1:1">
      <c r="A95" s="10">
        <v>366</v>
      </c>
    </row>
    <row r="96" spans="1:1">
      <c r="A96" s="10">
        <v>374</v>
      </c>
    </row>
    <row r="97" spans="1:1">
      <c r="A97" s="10">
        <v>375</v>
      </c>
    </row>
    <row r="98" spans="1:1">
      <c r="A98" s="10">
        <v>376</v>
      </c>
    </row>
    <row r="99" spans="1:1">
      <c r="A99" s="10">
        <v>371</v>
      </c>
    </row>
    <row r="100" spans="1:1">
      <c r="A100" s="10">
        <v>380</v>
      </c>
    </row>
    <row r="101" spans="1:1">
      <c r="A101" s="10">
        <v>381</v>
      </c>
    </row>
    <row r="102" spans="1:1">
      <c r="A102" s="10">
        <v>178</v>
      </c>
    </row>
    <row r="103" spans="1:1">
      <c r="A103" s="10">
        <v>490</v>
      </c>
    </row>
    <row r="104" spans="1:1">
      <c r="A104" s="10">
        <v>492</v>
      </c>
    </row>
    <row r="105" spans="1:1">
      <c r="A105" s="10">
        <v>504</v>
      </c>
    </row>
    <row r="106" spans="1:1">
      <c r="A106" s="10">
        <v>493</v>
      </c>
    </row>
    <row r="107" spans="1:1">
      <c r="A107" s="10">
        <v>494</v>
      </c>
    </row>
    <row r="108" spans="1:1">
      <c r="A108" s="10">
        <v>498</v>
      </c>
    </row>
    <row r="109" spans="1:1">
      <c r="A109" s="10">
        <v>500</v>
      </c>
    </row>
    <row r="110" spans="1:1">
      <c r="A110" s="10">
        <v>189</v>
      </c>
    </row>
    <row r="111" spans="1:1">
      <c r="A111" s="10">
        <v>191</v>
      </c>
    </row>
    <row r="112" spans="1:1">
      <c r="A112" s="10">
        <v>181</v>
      </c>
    </row>
    <row r="113" spans="1:1">
      <c r="A113" s="10">
        <v>182</v>
      </c>
    </row>
    <row r="114" spans="1:1">
      <c r="A114" s="10">
        <v>187</v>
      </c>
    </row>
    <row r="115" spans="1:1">
      <c r="A115" s="10">
        <v>192</v>
      </c>
    </row>
    <row r="116" spans="1:1">
      <c r="A116" s="10">
        <v>193</v>
      </c>
    </row>
    <row r="117" spans="1:1">
      <c r="A117" s="10">
        <v>196</v>
      </c>
    </row>
    <row r="118" spans="1:1">
      <c r="A118" s="10">
        <v>197</v>
      </c>
    </row>
    <row r="119" spans="1:1">
      <c r="A119" s="10">
        <v>198</v>
      </c>
    </row>
    <row r="120" spans="1:1">
      <c r="A120" s="10">
        <v>205</v>
      </c>
    </row>
    <row r="121" spans="1:1">
      <c r="A121" s="10">
        <v>303</v>
      </c>
    </row>
    <row r="122" spans="1:1">
      <c r="A122" s="10">
        <v>313</v>
      </c>
    </row>
    <row r="123" spans="1:1">
      <c r="A123" s="10">
        <v>314</v>
      </c>
    </row>
    <row r="124" spans="1:1">
      <c r="A124" s="10">
        <v>324</v>
      </c>
    </row>
    <row r="125" spans="1:1">
      <c r="A125" s="10">
        <v>328</v>
      </c>
    </row>
    <row r="126" spans="1:1">
      <c r="A126" s="10">
        <v>330</v>
      </c>
    </row>
    <row r="127" spans="1:1">
      <c r="A127" s="10">
        <v>331</v>
      </c>
    </row>
    <row r="128" spans="1:1">
      <c r="A128" s="10">
        <v>338</v>
      </c>
    </row>
    <row r="129" spans="1:1">
      <c r="A129" s="10">
        <v>77</v>
      </c>
    </row>
    <row r="130" spans="1:1">
      <c r="A130" s="10">
        <v>80</v>
      </c>
    </row>
    <row r="131" spans="1:1">
      <c r="A131" s="10">
        <v>258</v>
      </c>
    </row>
    <row r="132" spans="1:1">
      <c r="A132" s="10">
        <v>262</v>
      </c>
    </row>
    <row r="133" spans="1:1">
      <c r="A133" s="10">
        <v>435</v>
      </c>
    </row>
    <row r="134" spans="1:1">
      <c r="A134" s="10">
        <v>439</v>
      </c>
    </row>
    <row r="135" spans="1:1">
      <c r="A135" s="10">
        <v>463</v>
      </c>
    </row>
    <row r="136" spans="1:1">
      <c r="A136" s="10">
        <v>428</v>
      </c>
    </row>
    <row r="137" spans="1:1">
      <c r="A137" s="10">
        <v>442</v>
      </c>
    </row>
    <row r="138" spans="1:1">
      <c r="A138" s="10">
        <v>445</v>
      </c>
    </row>
    <row r="139" spans="1:1">
      <c r="A139" s="10">
        <v>447</v>
      </c>
    </row>
    <row r="140" spans="1:1">
      <c r="A140" s="10">
        <v>449</v>
      </c>
    </row>
    <row r="141" spans="1:1">
      <c r="A141" s="10">
        <v>452</v>
      </c>
    </row>
    <row r="142" spans="1:1">
      <c r="A142" s="10">
        <v>455</v>
      </c>
    </row>
    <row r="143" spans="1:1">
      <c r="A143" s="10">
        <v>458</v>
      </c>
    </row>
    <row r="144" spans="1:1">
      <c r="A144" s="10">
        <v>459</v>
      </c>
    </row>
    <row r="145" spans="1:1">
      <c r="A145" s="10">
        <v>478</v>
      </c>
    </row>
    <row r="146" spans="1:1">
      <c r="A146" s="10">
        <v>480</v>
      </c>
    </row>
    <row r="147" spans="1:1">
      <c r="A147" s="10">
        <v>523</v>
      </c>
    </row>
    <row r="148" spans="1:1">
      <c r="A148" s="10">
        <v>98</v>
      </c>
    </row>
    <row r="149" spans="1:1">
      <c r="A149" s="10">
        <v>99</v>
      </c>
    </row>
    <row r="150" spans="1:1">
      <c r="A150" s="10">
        <v>100</v>
      </c>
    </row>
    <row r="151" spans="1:1">
      <c r="A151" s="10">
        <v>103</v>
      </c>
    </row>
    <row r="152" spans="1:1">
      <c r="A152" s="10">
        <v>115</v>
      </c>
    </row>
    <row r="153" spans="1:1">
      <c r="A153" s="10">
        <v>116</v>
      </c>
    </row>
    <row r="154" spans="1:1">
      <c r="A154" s="10">
        <v>117</v>
      </c>
    </row>
    <row r="155" spans="1:1">
      <c r="A155" s="10">
        <v>118</v>
      </c>
    </row>
    <row r="156" spans="1:1">
      <c r="A156" s="10">
        <v>119</v>
      </c>
    </row>
    <row r="157" spans="1:1">
      <c r="A157" s="10">
        <v>82</v>
      </c>
    </row>
    <row r="158" spans="1:1">
      <c r="A158" s="10">
        <v>83</v>
      </c>
    </row>
    <row r="159" spans="1:1">
      <c r="A159" s="10">
        <v>84</v>
      </c>
    </row>
    <row r="160" spans="1:1">
      <c r="A160" s="10">
        <v>85</v>
      </c>
    </row>
    <row r="161" spans="1:1">
      <c r="A161" s="10">
        <v>86</v>
      </c>
    </row>
    <row r="162" spans="1:1">
      <c r="A162" s="10">
        <v>88</v>
      </c>
    </row>
    <row r="163" spans="1:1">
      <c r="A163" s="10">
        <v>89</v>
      </c>
    </row>
    <row r="164" spans="1:1">
      <c r="A164" s="10">
        <v>90</v>
      </c>
    </row>
    <row r="165" spans="1:1">
      <c r="A165" s="10">
        <v>104</v>
      </c>
    </row>
    <row r="166" spans="1:1">
      <c r="A166" s="10">
        <v>105</v>
      </c>
    </row>
    <row r="167" spans="1:1">
      <c r="A167" s="10">
        <v>107</v>
      </c>
    </row>
    <row r="168" spans="1:1">
      <c r="A168" s="10">
        <v>112</v>
      </c>
    </row>
    <row r="169" spans="1:1">
      <c r="A169" s="10">
        <v>113</v>
      </c>
    </row>
    <row r="170" spans="1:1">
      <c r="A170" s="10">
        <v>122</v>
      </c>
    </row>
    <row r="171" spans="1:1">
      <c r="A171" s="10">
        <v>291</v>
      </c>
    </row>
    <row r="172" spans="1:1">
      <c r="A172" s="10">
        <v>292</v>
      </c>
    </row>
    <row r="173" spans="1:1">
      <c r="A173" s="10">
        <v>488</v>
      </c>
    </row>
    <row r="174" spans="1:1">
      <c r="A174" s="10">
        <v>57</v>
      </c>
    </row>
    <row r="175" spans="1:1">
      <c r="A175" s="10">
        <v>59</v>
      </c>
    </row>
    <row r="176" spans="1:1">
      <c r="A176" s="10">
        <v>60</v>
      </c>
    </row>
    <row r="177" spans="1:1">
      <c r="A177" s="10">
        <v>61</v>
      </c>
    </row>
    <row r="178" spans="1:1">
      <c r="A178" s="10">
        <v>62</v>
      </c>
    </row>
    <row r="179" spans="1:1">
      <c r="A179" s="10">
        <v>63</v>
      </c>
    </row>
    <row r="180" spans="1:1">
      <c r="A180" s="10">
        <v>64</v>
      </c>
    </row>
    <row r="181" spans="1:1">
      <c r="A181" s="10">
        <v>65</v>
      </c>
    </row>
    <row r="182" spans="1:1">
      <c r="A182" s="10">
        <v>430</v>
      </c>
    </row>
    <row r="183" spans="1:1">
      <c r="A183" s="10">
        <v>518</v>
      </c>
    </row>
    <row r="184" spans="1:1">
      <c r="A184" s="10">
        <v>225</v>
      </c>
    </row>
    <row r="185" spans="1:1">
      <c r="A185" s="10">
        <v>227</v>
      </c>
    </row>
    <row r="186" spans="1:1">
      <c r="A186" s="10">
        <v>228</v>
      </c>
    </row>
    <row r="187" spans="1:1">
      <c r="A187" s="10">
        <v>235</v>
      </c>
    </row>
    <row r="188" spans="1:1">
      <c r="A188" s="10">
        <v>236</v>
      </c>
    </row>
    <row r="189" spans="1:1">
      <c r="A189" s="10">
        <v>238</v>
      </c>
    </row>
    <row r="190" spans="1:1">
      <c r="A190" s="10">
        <v>248</v>
      </c>
    </row>
    <row r="191" spans="1:1">
      <c r="A191" s="10">
        <v>253</v>
      </c>
    </row>
    <row r="192" spans="1:1">
      <c r="A192" s="10">
        <v>21</v>
      </c>
    </row>
    <row r="193" spans="1:1">
      <c r="A193" s="10">
        <v>171</v>
      </c>
    </row>
    <row r="194" spans="1:1">
      <c r="A194" s="10">
        <v>349</v>
      </c>
    </row>
    <row r="195" spans="1:1">
      <c r="A195" s="10">
        <v>350</v>
      </c>
    </row>
    <row r="196" spans="1:1">
      <c r="A196" s="10">
        <v>358</v>
      </c>
    </row>
    <row r="197" spans="1:1">
      <c r="A197" s="10">
        <v>260</v>
      </c>
    </row>
    <row r="198" spans="1:1">
      <c r="A198" s="10">
        <v>367</v>
      </c>
    </row>
    <row r="199" spans="1:1">
      <c r="A199" s="10">
        <v>368</v>
      </c>
    </row>
    <row r="200" spans="1:1">
      <c r="A200" s="10">
        <v>372</v>
      </c>
    </row>
    <row r="201" spans="1:1">
      <c r="A201" s="10">
        <v>319</v>
      </c>
    </row>
    <row r="202" spans="1:1">
      <c r="A202" s="10">
        <v>326</v>
      </c>
    </row>
    <row r="203" spans="1:1">
      <c r="A203" s="10">
        <v>327</v>
      </c>
    </row>
    <row r="204" spans="1:1">
      <c r="A204" s="10">
        <v>333</v>
      </c>
    </row>
    <row r="205" spans="1:1">
      <c r="A205" s="10">
        <v>362</v>
      </c>
    </row>
    <row r="206" spans="1:1">
      <c r="A206" s="10">
        <v>519</v>
      </c>
    </row>
    <row r="207" spans="1:1">
      <c r="A207" s="10">
        <v>453</v>
      </c>
    </row>
    <row r="208" spans="1:1">
      <c r="A208" s="10">
        <v>148</v>
      </c>
    </row>
    <row r="209" spans="1:1">
      <c r="A209" s="10">
        <v>149</v>
      </c>
    </row>
    <row r="210" spans="1:1">
      <c r="A210" s="10">
        <v>151</v>
      </c>
    </row>
    <row r="211" spans="1:1">
      <c r="A211" s="10">
        <v>152</v>
      </c>
    </row>
    <row r="212" spans="1:1">
      <c r="A212" s="10">
        <v>275</v>
      </c>
    </row>
    <row r="213" spans="1:1">
      <c r="A213" s="10">
        <v>274</v>
      </c>
    </row>
    <row r="214" spans="1:1">
      <c r="A214" s="10">
        <v>277</v>
      </c>
    </row>
    <row r="215" spans="1:1">
      <c r="A215" s="10">
        <v>279</v>
      </c>
    </row>
    <row r="216" spans="1:1">
      <c r="A216" s="10">
        <v>38</v>
      </c>
    </row>
    <row r="217" spans="1:1">
      <c r="A217" s="10">
        <v>40</v>
      </c>
    </row>
    <row r="218" spans="1:1">
      <c r="A218" s="10">
        <v>545</v>
      </c>
    </row>
    <row r="219" spans="1:1">
      <c r="A219" s="10">
        <v>229</v>
      </c>
    </row>
    <row r="220" spans="1:1">
      <c r="A220" s="10">
        <v>261</v>
      </c>
    </row>
    <row r="221" spans="1:1">
      <c r="A221" s="10">
        <v>22</v>
      </c>
    </row>
    <row r="222" spans="1:1">
      <c r="A222" s="10">
        <v>23</v>
      </c>
    </row>
    <row r="223" spans="1:1">
      <c r="A223" s="10">
        <v>239</v>
      </c>
    </row>
    <row r="224" spans="1:1">
      <c r="A224" s="10">
        <v>168</v>
      </c>
    </row>
    <row r="225" spans="1:1">
      <c r="A225" s="10">
        <v>169</v>
      </c>
    </row>
    <row r="226" spans="1:1">
      <c r="A226" s="10">
        <v>508</v>
      </c>
    </row>
    <row r="227" spans="1:1">
      <c r="A227" s="10">
        <v>509</v>
      </c>
    </row>
    <row r="228" spans="1:1">
      <c r="A228" s="10">
        <v>510</v>
      </c>
    </row>
    <row r="229" spans="1:1">
      <c r="A229" s="10"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workbookViewId="0">
      <selection activeCell="A7" sqref="A7"/>
    </sheetView>
  </sheetViews>
  <sheetFormatPr baseColWidth="10" defaultRowHeight="15"/>
  <cols>
    <col min="1" max="1" width="25" bestFit="1" customWidth="1"/>
    <col min="2" max="3" width="50.5703125" customWidth="1"/>
  </cols>
  <sheetData>
    <row r="1" spans="1:3">
      <c r="A1" s="1" t="s">
        <v>119</v>
      </c>
      <c r="B1" s="2" t="s">
        <v>69</v>
      </c>
    </row>
    <row r="2" spans="1:3">
      <c r="A2" s="3" t="s">
        <v>118</v>
      </c>
      <c r="B2" s="3" t="s">
        <v>70</v>
      </c>
      <c r="C2" s="83" t="s">
        <v>71</v>
      </c>
    </row>
    <row r="3" spans="1:3">
      <c r="A3" s="3" t="s">
        <v>117</v>
      </c>
      <c r="B3" s="3" t="s">
        <v>72</v>
      </c>
      <c r="C3" s="83"/>
    </row>
    <row r="4" spans="1:3" ht="45">
      <c r="A4" s="3" t="s">
        <v>116</v>
      </c>
      <c r="B4" s="5" t="s">
        <v>73</v>
      </c>
      <c r="C4" s="83"/>
    </row>
    <row r="5" spans="1:3">
      <c r="A5" s="3" t="s">
        <v>115</v>
      </c>
      <c r="B5" s="3" t="s">
        <v>74</v>
      </c>
      <c r="C5" s="83"/>
    </row>
    <row r="6" spans="1:3">
      <c r="A6" s="3" t="s">
        <v>114</v>
      </c>
      <c r="B6" s="3" t="s">
        <v>75</v>
      </c>
      <c r="C6" s="83"/>
    </row>
    <row r="7" spans="1:3">
      <c r="A7" s="3" t="s">
        <v>113</v>
      </c>
      <c r="B7" s="3" t="s">
        <v>76</v>
      </c>
      <c r="C7" s="83"/>
    </row>
    <row r="8" spans="1:3">
      <c r="A8" s="3" t="s">
        <v>112</v>
      </c>
      <c r="B8" s="3" t="s">
        <v>77</v>
      </c>
      <c r="C8" s="83"/>
    </row>
    <row r="9" spans="1:3">
      <c r="A9" s="3" t="s">
        <v>111</v>
      </c>
      <c r="B9" s="83" t="s">
        <v>129</v>
      </c>
    </row>
    <row r="10" spans="1:3">
      <c r="A10" s="3" t="s">
        <v>110</v>
      </c>
      <c r="B10" s="83"/>
    </row>
    <row r="11" spans="1:3" ht="30">
      <c r="A11" s="3" t="s">
        <v>109</v>
      </c>
      <c r="B11" s="5" t="s">
        <v>128</v>
      </c>
    </row>
    <row r="12" spans="1:3">
      <c r="A12" s="3" t="s">
        <v>108</v>
      </c>
      <c r="B12" s="84" t="s">
        <v>127</v>
      </c>
    </row>
    <row r="13" spans="1:3">
      <c r="A13" s="3" t="s">
        <v>107</v>
      </c>
      <c r="B13" s="84"/>
    </row>
    <row r="14" spans="1:3">
      <c r="A14" s="3" t="s">
        <v>106</v>
      </c>
      <c r="B14" s="3" t="s">
        <v>126</v>
      </c>
    </row>
    <row r="15" spans="1:3" ht="30">
      <c r="A15" s="3" t="s">
        <v>105</v>
      </c>
      <c r="B15" s="5" t="s">
        <v>125</v>
      </c>
    </row>
    <row r="16" spans="1:3" ht="30">
      <c r="A16" s="3" t="s">
        <v>104</v>
      </c>
      <c r="B16" s="5" t="s">
        <v>124</v>
      </c>
    </row>
    <row r="17" spans="1:2">
      <c r="A17" s="3" t="s">
        <v>103</v>
      </c>
      <c r="B17" s="3" t="s">
        <v>123</v>
      </c>
    </row>
    <row r="18" spans="1:2">
      <c r="A18" s="3" t="s">
        <v>102</v>
      </c>
      <c r="B18" s="3" t="s">
        <v>122</v>
      </c>
    </row>
    <row r="19" spans="1:2">
      <c r="A19" s="3" t="s">
        <v>101</v>
      </c>
      <c r="B19" s="3" t="s">
        <v>121</v>
      </c>
    </row>
    <row r="20" spans="1:2" ht="30">
      <c r="A20" s="3" t="s">
        <v>100</v>
      </c>
      <c r="B20" s="5" t="s">
        <v>120</v>
      </c>
    </row>
  </sheetData>
  <mergeCells count="3">
    <mergeCell ref="C2:C8"/>
    <mergeCell ref="B9:B10"/>
    <mergeCell ref="B12:B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1"/>
  <sheetViews>
    <sheetView topLeftCell="A16" workbookViewId="0">
      <selection activeCell="A21" sqref="A21"/>
    </sheetView>
  </sheetViews>
  <sheetFormatPr baseColWidth="10" defaultRowHeight="15"/>
  <cols>
    <col min="1" max="1" width="26" bestFit="1" customWidth="1"/>
    <col min="2" max="3" width="50.5703125" customWidth="1"/>
  </cols>
  <sheetData>
    <row r="1" spans="1:3">
      <c r="A1" s="1" t="s">
        <v>0</v>
      </c>
      <c r="B1" s="2" t="s">
        <v>69</v>
      </c>
      <c r="C1" s="3"/>
    </row>
    <row r="2" spans="1:3" ht="15" customHeight="1">
      <c r="A2" s="3" t="s">
        <v>1</v>
      </c>
      <c r="B2" s="3" t="s">
        <v>70</v>
      </c>
      <c r="C2" s="83" t="s">
        <v>71</v>
      </c>
    </row>
    <row r="3" spans="1:3">
      <c r="A3" s="3" t="s">
        <v>2</v>
      </c>
      <c r="B3" s="3" t="s">
        <v>72</v>
      </c>
      <c r="C3" s="83"/>
    </row>
    <row r="4" spans="1:3" ht="45">
      <c r="A4" s="3" t="s">
        <v>3</v>
      </c>
      <c r="B4" s="4" t="s">
        <v>73</v>
      </c>
      <c r="C4" s="83"/>
    </row>
    <row r="5" spans="1:3">
      <c r="A5" s="3" t="s">
        <v>4</v>
      </c>
      <c r="B5" s="3" t="s">
        <v>74</v>
      </c>
      <c r="C5" s="83"/>
    </row>
    <row r="6" spans="1:3">
      <c r="A6" s="3" t="s">
        <v>5</v>
      </c>
      <c r="B6" s="3" t="s">
        <v>75</v>
      </c>
      <c r="C6" s="83"/>
    </row>
    <row r="7" spans="1:3">
      <c r="A7" s="3" t="s">
        <v>6</v>
      </c>
      <c r="B7" s="3" t="s">
        <v>76</v>
      </c>
      <c r="C7" s="83"/>
    </row>
    <row r="8" spans="1:3">
      <c r="A8" s="3" t="s">
        <v>7</v>
      </c>
      <c r="B8" s="3" t="s">
        <v>77</v>
      </c>
      <c r="C8" s="83"/>
    </row>
    <row r="9" spans="1:3">
      <c r="A9" s="3" t="s">
        <v>8</v>
      </c>
      <c r="B9" s="3" t="s">
        <v>78</v>
      </c>
      <c r="C9" s="3"/>
    </row>
    <row r="10" spans="1:3">
      <c r="A10" s="3" t="s">
        <v>9</v>
      </c>
      <c r="B10" s="3" t="s">
        <v>79</v>
      </c>
      <c r="C10" s="3"/>
    </row>
    <row r="11" spans="1:3">
      <c r="A11" s="3" t="s">
        <v>10</v>
      </c>
      <c r="B11" s="3" t="s">
        <v>80</v>
      </c>
      <c r="C11" s="3"/>
    </row>
    <row r="12" spans="1:3">
      <c r="A12" s="3" t="s">
        <v>11</v>
      </c>
      <c r="B12" s="3" t="s">
        <v>81</v>
      </c>
      <c r="C12" s="3"/>
    </row>
    <row r="13" spans="1:3" ht="30">
      <c r="A13" s="3" t="s">
        <v>12</v>
      </c>
      <c r="B13" s="4" t="s">
        <v>82</v>
      </c>
      <c r="C13" s="3"/>
    </row>
    <row r="14" spans="1:3">
      <c r="A14" s="3" t="s">
        <v>13</v>
      </c>
      <c r="B14" s="3" t="s">
        <v>83</v>
      </c>
      <c r="C14" s="3"/>
    </row>
    <row r="15" spans="1:3" ht="45">
      <c r="A15" s="3" t="s">
        <v>14</v>
      </c>
      <c r="B15" s="4" t="s">
        <v>84</v>
      </c>
      <c r="C15" s="3"/>
    </row>
    <row r="16" spans="1:3">
      <c r="A16" s="3" t="s">
        <v>15</v>
      </c>
      <c r="B16" s="83" t="s">
        <v>85</v>
      </c>
      <c r="C16" s="3"/>
    </row>
    <row r="17" spans="1:3">
      <c r="A17" s="3" t="s">
        <v>16</v>
      </c>
      <c r="B17" s="83"/>
      <c r="C17" s="3"/>
    </row>
    <row r="18" spans="1:3">
      <c r="A18" s="3" t="s">
        <v>17</v>
      </c>
      <c r="B18" s="83"/>
      <c r="C18" s="3"/>
    </row>
    <row r="19" spans="1:3">
      <c r="A19" s="3" t="s">
        <v>18</v>
      </c>
      <c r="B19" s="83"/>
      <c r="C19" s="3"/>
    </row>
    <row r="20" spans="1:3">
      <c r="A20" s="3" t="s">
        <v>19</v>
      </c>
      <c r="B20" s="83"/>
      <c r="C20" s="3"/>
    </row>
    <row r="21" spans="1:3">
      <c r="A21" s="3" t="s">
        <v>20</v>
      </c>
      <c r="B21" s="83"/>
      <c r="C21" s="3"/>
    </row>
    <row r="22" spans="1:3">
      <c r="A22" s="3" t="s">
        <v>21</v>
      </c>
      <c r="B22" s="83"/>
      <c r="C22" s="3"/>
    </row>
    <row r="23" spans="1:3">
      <c r="A23" s="3" t="s">
        <v>22</v>
      </c>
      <c r="B23" s="83"/>
      <c r="C23" s="3"/>
    </row>
    <row r="24" spans="1:3">
      <c r="A24" s="3" t="s">
        <v>23</v>
      </c>
      <c r="B24" s="83"/>
      <c r="C24" s="3"/>
    </row>
    <row r="25" spans="1:3">
      <c r="A25" s="3" t="s">
        <v>24</v>
      </c>
      <c r="B25" s="83"/>
      <c r="C25" s="3"/>
    </row>
    <row r="26" spans="1:3">
      <c r="A26" s="3" t="s">
        <v>25</v>
      </c>
      <c r="B26" s="83"/>
      <c r="C26" s="3"/>
    </row>
    <row r="27" spans="1:3">
      <c r="A27" s="3" t="s">
        <v>26</v>
      </c>
      <c r="B27" s="83"/>
      <c r="C27" s="3"/>
    </row>
    <row r="28" spans="1:3">
      <c r="A28" s="3" t="s">
        <v>27</v>
      </c>
      <c r="B28" s="83"/>
      <c r="C28" s="3"/>
    </row>
    <row r="29" spans="1:3">
      <c r="A29" s="3" t="s">
        <v>28</v>
      </c>
      <c r="B29" s="83"/>
      <c r="C29" s="3"/>
    </row>
    <row r="30" spans="1:3">
      <c r="A30" s="3" t="s">
        <v>29</v>
      </c>
      <c r="B30" s="83"/>
      <c r="C30" s="3"/>
    </row>
    <row r="31" spans="1:3">
      <c r="A31" s="3" t="s">
        <v>30</v>
      </c>
      <c r="B31" s="83"/>
      <c r="C31" s="3"/>
    </row>
    <row r="32" spans="1:3">
      <c r="A32" s="3" t="s">
        <v>31</v>
      </c>
      <c r="B32" s="83"/>
      <c r="C32" s="3"/>
    </row>
    <row r="33" spans="1:3">
      <c r="A33" s="3" t="s">
        <v>32</v>
      </c>
      <c r="B33" s="83"/>
      <c r="C33" s="3"/>
    </row>
    <row r="34" spans="1:3">
      <c r="A34" s="3" t="s">
        <v>33</v>
      </c>
      <c r="B34" s="83" t="s">
        <v>86</v>
      </c>
      <c r="C34" s="3"/>
    </row>
    <row r="35" spans="1:3">
      <c r="A35" s="3" t="s">
        <v>34</v>
      </c>
      <c r="B35" s="83"/>
      <c r="C35" s="3"/>
    </row>
    <row r="36" spans="1:3">
      <c r="A36" s="3" t="s">
        <v>35</v>
      </c>
      <c r="B36" s="83"/>
      <c r="C36" s="3"/>
    </row>
    <row r="37" spans="1:3">
      <c r="A37" s="3" t="s">
        <v>36</v>
      </c>
      <c r="B37" s="83"/>
      <c r="C37" s="3"/>
    </row>
    <row r="38" spans="1:3">
      <c r="A38" s="3" t="s">
        <v>37</v>
      </c>
      <c r="B38" s="83"/>
      <c r="C38" s="3"/>
    </row>
    <row r="39" spans="1:3">
      <c r="A39" s="3" t="s">
        <v>38</v>
      </c>
      <c r="B39" s="83"/>
      <c r="C39" s="3"/>
    </row>
    <row r="40" spans="1:3">
      <c r="A40" s="3" t="s">
        <v>39</v>
      </c>
      <c r="B40" s="83"/>
      <c r="C40" s="3"/>
    </row>
    <row r="41" spans="1:3">
      <c r="A41" s="3" t="s">
        <v>40</v>
      </c>
      <c r="B41" s="83"/>
      <c r="C41" s="3"/>
    </row>
    <row r="42" spans="1:3">
      <c r="A42" s="3" t="s">
        <v>41</v>
      </c>
      <c r="B42" s="83"/>
      <c r="C42" s="3"/>
    </row>
    <row r="43" spans="1:3">
      <c r="A43" s="3" t="s">
        <v>42</v>
      </c>
      <c r="B43" s="83"/>
      <c r="C43" s="3"/>
    </row>
    <row r="44" spans="1:3">
      <c r="A44" s="3" t="s">
        <v>43</v>
      </c>
      <c r="B44" s="83"/>
      <c r="C44" s="3"/>
    </row>
    <row r="45" spans="1:3">
      <c r="A45" s="3" t="s">
        <v>44</v>
      </c>
      <c r="B45" s="83"/>
      <c r="C45" s="3"/>
    </row>
    <row r="46" spans="1:3">
      <c r="A46" s="3" t="s">
        <v>45</v>
      </c>
      <c r="B46" s="83"/>
      <c r="C46" s="3"/>
    </row>
    <row r="47" spans="1:3">
      <c r="A47" s="3" t="s">
        <v>46</v>
      </c>
      <c r="B47" s="83"/>
      <c r="C47" s="3"/>
    </row>
    <row r="48" spans="1:3">
      <c r="A48" s="3" t="s">
        <v>47</v>
      </c>
      <c r="B48" s="83"/>
      <c r="C48" s="3"/>
    </row>
    <row r="49" spans="1:3">
      <c r="A49" s="3" t="s">
        <v>48</v>
      </c>
      <c r="B49" s="83"/>
      <c r="C49" s="3"/>
    </row>
    <row r="50" spans="1:3">
      <c r="A50" s="3" t="s">
        <v>49</v>
      </c>
      <c r="B50" s="83"/>
      <c r="C50" s="3"/>
    </row>
    <row r="51" spans="1:3">
      <c r="A51" s="3" t="s">
        <v>50</v>
      </c>
      <c r="B51" s="83"/>
      <c r="C51" s="3"/>
    </row>
  </sheetData>
  <mergeCells count="3">
    <mergeCell ref="C2:C8"/>
    <mergeCell ref="B16:B33"/>
    <mergeCell ref="B34:B5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2230B343880E41878E52FA09975DC3" ma:contentTypeVersion="11" ma:contentTypeDescription="Crear nuevo documento." ma:contentTypeScope="" ma:versionID="30d219af7e5396eeb5f6415f3fbd89fa">
  <xsd:schema xmlns:xsd="http://www.w3.org/2001/XMLSchema" xmlns:xs="http://www.w3.org/2001/XMLSchema" xmlns:p="http://schemas.microsoft.com/office/2006/metadata/properties" xmlns:ns3="6acbd402-95db-459e-a96c-3555c0208910" xmlns:ns4="36a0d6ae-ed25-4a9b-8eb2-f8034b03fc09" targetNamespace="http://schemas.microsoft.com/office/2006/metadata/properties" ma:root="true" ma:fieldsID="b58b634e80f5f1d603bc1cdd1c709409" ns3:_="" ns4:_="">
    <xsd:import namespace="6acbd402-95db-459e-a96c-3555c0208910"/>
    <xsd:import namespace="36a0d6ae-ed25-4a9b-8eb2-f8034b03fc0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bd402-95db-459e-a96c-3555c0208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0d6ae-ed25-4a9b-8eb2-f8034b03fc09"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91D71-2A35-456E-8053-D835C83BDCA3}">
  <ds:schemaRefs>
    <ds:schemaRef ds:uri="36a0d6ae-ed25-4a9b-8eb2-f8034b03fc09"/>
    <ds:schemaRef ds:uri="http://purl.org/dc/terms/"/>
    <ds:schemaRef ds:uri="http://www.w3.org/XML/1998/namespace"/>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6acbd402-95db-459e-a96c-3555c0208910"/>
  </ds:schemaRefs>
</ds:datastoreItem>
</file>

<file path=customXml/itemProps2.xml><?xml version="1.0" encoding="utf-8"?>
<ds:datastoreItem xmlns:ds="http://schemas.openxmlformats.org/officeDocument/2006/customXml" ds:itemID="{6A2EBAAA-7C11-4DF8-9B0F-8237926C1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bd402-95db-459e-a96c-3555c0208910"/>
    <ds:schemaRef ds:uri="36a0d6ae-ed25-4a9b-8eb2-f8034b03fc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A32D5-6A66-482C-9E03-9127EC1B76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Análisis Físico</vt:lpstr>
      <vt:lpstr>Análisis Presup. - Contracta.</vt:lpstr>
      <vt:lpstr>Dominios</vt:lpstr>
      <vt:lpstr>Hoja6</vt:lpstr>
      <vt:lpstr>diccionario_de_datos Físico</vt:lpstr>
      <vt:lpstr>diccionario_de_datos Presu-Cont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Daladier Polo Quiroga</dc:creator>
  <cp:lastModifiedBy>Andrea Rafaela Montoya Gonzalez</cp:lastModifiedBy>
  <dcterms:created xsi:type="dcterms:W3CDTF">2019-06-27T15:59:57Z</dcterms:created>
  <dcterms:modified xsi:type="dcterms:W3CDTF">2019-11-07T22:22:36Z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0x010100142230B343880E41878E52FA09975DC3</vt:lpwstr>
  </property>
</Properties>
</file>