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3"/>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4" i="61" l="1"/>
  <c r="H14" i="61"/>
  <c r="J14" i="61"/>
  <c r="L14" i="61"/>
  <c r="N14" i="61"/>
  <c r="P14" i="61"/>
  <c r="R14" i="61"/>
  <c r="F11" i="61"/>
  <c r="H11" i="61"/>
  <c r="J11" i="61"/>
  <c r="L11" i="61"/>
  <c r="N11" i="61"/>
  <c r="P11" i="61"/>
  <c r="R11" i="61"/>
  <c r="F12" i="61"/>
  <c r="H12" i="61"/>
  <c r="J12" i="61"/>
  <c r="L12" i="61"/>
  <c r="N12" i="61"/>
  <c r="P12" i="61"/>
  <c r="R12" i="61"/>
  <c r="F13" i="61"/>
  <c r="H13" i="61"/>
  <c r="J13" i="61"/>
  <c r="L13" i="61"/>
  <c r="N13" i="61"/>
  <c r="P13" i="61"/>
  <c r="R13" i="61"/>
  <c r="S11" i="61" l="1"/>
  <c r="S14" i="61"/>
  <c r="S13" i="61"/>
  <c r="S12" i="61"/>
  <c r="N10" i="6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Q23" i="55" s="1"/>
  <c r="P23" i="55"/>
  <c r="R23" i="55"/>
  <c r="S23" i="55"/>
  <c r="E23" i="55"/>
  <c r="K23" i="55" l="1"/>
  <c r="T23" i="55"/>
  <c r="N23" i="55"/>
</calcChain>
</file>

<file path=xl/sharedStrings.xml><?xml version="1.0" encoding="utf-8"?>
<sst xmlns="http://schemas.openxmlformats.org/spreadsheetml/2006/main" count="327" uniqueCount="163">
  <si>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</si>
  <si>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</si>
  <si>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</si>
  <si>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</si>
  <si>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</si>
  <si>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</si>
  <si>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</si>
  <si>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</si>
  <si>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</si>
  <si>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</si>
  <si>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</si>
  <si>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</si>
  <si>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</si>
  <si>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</si>
  <si>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</si>
  <si>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</si>
  <si>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</si>
  <si>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</si>
  <si>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</si>
  <si>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</si>
  <si>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</si>
  <si>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</si>
  <si>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</si>
  <si>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</si>
  <si>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</si>
  <si>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</si>
  <si>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</si>
  <si>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</si>
  <si>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</si>
  <si>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</si>
  <si>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</si>
  <si>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</si>
  <si>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</si>
  <si>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</si>
  <si>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</si>
  <si>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</si>
  <si>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</si>
  <si>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</si>
  <si>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</si>
  <si>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</si>
  <si>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</si>
  <si>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</si>
  <si>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</si>
  <si>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</si>
  <si>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</si>
  <si>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</si>
  <si>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</si>
  <si>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</si>
  <si>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</si>
  <si>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</si>
  <si>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</si>
  <si>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</si>
  <si>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</si>
  <si>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</si>
  <si>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</si>
  <si>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</si>
  <si>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</si>
  <si>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</si>
  <si>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</si>
  <si>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</si>
  <si>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</si>
  <si>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</si>
  <si>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</si>
  <si>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</si>
  <si>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</si>
  <si>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</si>
  <si>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</si>
  <si>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</si>
  <si>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FUENTE DE INFORMACIÓN
¿La fuente de información que se utiliza en el desarrollo del control es información confiable que permita mitigar el riesgo?</t>
  </si>
  <si>
    <t>OBSERVACIONES Y RECOMENDACIONES</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</si>
  <si>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</si>
  <si>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</si>
  <si>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</si>
  <si>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</si>
  <si>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</si>
  <si>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</si>
  <si>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</si>
  <si>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</si>
  <si>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</si>
  <si>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</si>
  <si>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</si>
  <si>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</si>
  <si>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</si>
  <si>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DÍA  - MES - AÑO </t>
    </r>
  </si>
  <si>
    <r>
      <t xml:space="preserve">CAUSA
</t>
    </r>
    <r>
      <rPr>
        <b/>
        <sz val="11"/>
        <color theme="7" tint="-0.499984740745262"/>
        <rFont val="Arial"/>
        <family val="2"/>
      </rPr>
      <t>¿cómo puede suceder?</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</si>
  <si>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</si>
  <si>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</si>
  <si>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</si>
  <si>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</si>
  <si>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</si>
  <si>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</si>
  <si>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t>GESTIÓN JURÍDICA</t>
  </si>
  <si>
    <t>Representar, asesorar y prestar apoyo a la UAERMV de manera oportuna y eficaz en aspectos legales, de defensa jurídica y del daño antijurídico enmarcado en cumplimento de las normas legales vigentes.</t>
  </si>
  <si>
    <r>
      <t xml:space="preserve">MAPA DE RIESGOS RECIBIDO DE OAP - VERSIÓN </t>
    </r>
    <r>
      <rPr>
        <b/>
        <sz val="11"/>
        <color theme="5" tint="-0.499984740745262"/>
        <rFont val="Arial"/>
        <family val="2"/>
      </rPr>
      <t>2</t>
    </r>
  </si>
  <si>
    <r>
      <t>MAPA DE RIESGO DEL PROCESO VERSIÓN</t>
    </r>
    <r>
      <rPr>
        <b/>
        <sz val="11"/>
        <color theme="5" tint="-0.499984740745262"/>
        <rFont val="Arial"/>
        <family val="2"/>
      </rPr>
      <t xml:space="preserve"> 2</t>
    </r>
  </si>
  <si>
    <t>FORMATO DE MONITOREO RECIBIDO DE OAP DE FECHA: 22/04/2019</t>
  </si>
  <si>
    <t>José Alejandro Moreno Téllez</t>
  </si>
  <si>
    <t>Abogado - Politólogo</t>
  </si>
  <si>
    <t>INADECUADO SEGUIMIENTO PROCESAL DE LOS EXPEDIENTES JUDICIALES</t>
  </si>
  <si>
    <t xml:space="preserve">INAPROPIADA UNIFICACION  DE CRITERIOS EN LA EXPEDICION DE CONCEPTOS JURIDICOS </t>
  </si>
  <si>
    <t>DOCUMENTACION INCOMPLETA EN EL EXPEDIENTE JUDICIAL</t>
  </si>
  <si>
    <t>Fallas en el SIPROWEB al momento de hacer la calificación del contingente judicial.</t>
  </si>
  <si>
    <t>PROCESOS JUDICIALES Y ADMINISTRATIVOS  TRAMITADOS SIN EL DIRECCIONAMIENTO DE LA OFICINA ASESORA JURIDICA.</t>
  </si>
  <si>
    <t>Gestión</t>
  </si>
  <si>
    <t>Seguridad_de_la_información</t>
  </si>
  <si>
    <t>Inadecuado control de la Oficina Juridica.</t>
  </si>
  <si>
    <t xml:space="preserve">Inadecuado manejo de los procesos por el abogado a cargo. </t>
  </si>
  <si>
    <t xml:space="preserve">Corrupción interna  en el manejo del expediente judicial </t>
  </si>
  <si>
    <t>Desconocimiento por parte de los demas procesos de las funciones desarrolldas por la oficina Juridica</t>
  </si>
  <si>
    <t>Desconocimiento de la importancia del mantenimiento y conservación de la información generada en el expediente</t>
  </si>
  <si>
    <t xml:space="preserve">Inadecuado control por parte de la OAJ  en la organización documental en el expediente judical </t>
  </si>
  <si>
    <r>
      <t xml:space="preserve">RIESGO
</t>
    </r>
    <r>
      <rPr>
        <b/>
        <sz val="11"/>
        <color theme="7" tint="-0.499984740745262"/>
        <rFont val="Arial"/>
        <family val="2"/>
      </rPr>
      <t>¿Qué puede suceder?</t>
    </r>
  </si>
  <si>
    <t>Falla en la disponibilidad de la Herramienta  externa</t>
  </si>
  <si>
    <t xml:space="preserve">El Profesional Especializado de la OAJ  coordinará y revisará con el dependiente judicial  cada mes  la actualización de la base de datos de procesos  que debe coincidir con la información del  SIPROJ y del  expediente físico para que se haga un control efectivo del trámite procesal de cada actuacion judicial.  </t>
  </si>
  <si>
    <t xml:space="preserve"> El abogado Profesional  encargado incluirá como antecedente dentro del concepto que está respondiendo los criterios fijados en la unificación de conceptos cada vez que se expida uno, con el fin de determinar la aplicación de la Unificación</t>
  </si>
  <si>
    <t>El  Abogado Profesional  dirigirá un memorando a las diferentes áreas una vez cada año, para que se remitan los temas que tengan incidencia judicial o administrativa  advirtiendo las consecuncias negativas del no seguimiento a estos temas</t>
  </si>
  <si>
    <t>El jefe de la Oficina Asesora Jurídica verificará la entrega de una copia del  protocolo de manejo de expedientes  judiciales una vez cada año a cada abogado responsable de procesos Judiciales.</t>
  </si>
  <si>
    <r>
      <rPr>
        <b/>
        <sz val="11"/>
        <color theme="1"/>
        <rFont val="Arial"/>
        <family val="2"/>
      </rPr>
      <t>.-</t>
    </r>
    <r>
      <rPr>
        <sz val="11"/>
        <color theme="1"/>
        <rFont val="Arial"/>
        <family val="2"/>
      </rPr>
      <t xml:space="preserve">Inadecuado control de la Oficina Jurídica.
</t>
    </r>
    <r>
      <rPr>
        <b/>
        <sz val="11"/>
        <color theme="1"/>
        <rFont val="Arial"/>
        <family val="2"/>
      </rPr>
      <t>-</t>
    </r>
    <r>
      <rPr>
        <sz val="11"/>
        <color theme="1"/>
        <rFont val="Arial"/>
        <family val="2"/>
      </rPr>
      <t xml:space="preserve"> Inadecuado manejo de los procesos por el abogado a cargo.
</t>
    </r>
    <r>
      <rPr>
        <b/>
        <sz val="11"/>
        <color theme="1"/>
        <rFont val="Arial"/>
        <family val="2"/>
      </rPr>
      <t>-</t>
    </r>
    <r>
      <rPr>
        <sz val="11"/>
        <color theme="1"/>
        <rFont val="Arial"/>
        <family val="2"/>
      </rPr>
      <t xml:space="preserve"> Corrupción interna  en el manejo del expediente judicial.</t>
    </r>
  </si>
  <si>
    <t>.- Falta de un control  apropiado en cuanto a los temas tratados en el concepto 
- Deficiencias en los lineamientos o parametros definidos para responder los conceptos</t>
  </si>
  <si>
    <t>Deficiencias en los lineamientos o parámetros definidos para responder los conceptos</t>
  </si>
  <si>
    <t xml:space="preserve">Falta de un control  apropiado en cuanto a los temas tratados en el concepto </t>
  </si>
  <si>
    <t xml:space="preserve">.- Desconocimiento de la importancia del mantenimiento y conservación de la información generada en el expediente
- Inadecuado control por parte de la OAJ  en la organización documental en el expediente judical </t>
  </si>
  <si>
    <t>Remitir correo electrónico por parte del  abogados profesionales encargado de la defensa del proceso a la Secretaría Jurídica Distrital informando del fallo presentado, cada vez que ocurra la incidencia, para que habiliten la sección de la calificación o establezcan  alternativas de alimentación. En caso de que no sea atendido el requerimiento oportunamente la UMV solicitará una mesa de trabajo para que establezcan las soluciones emergentes.</t>
  </si>
  <si>
    <t xml:space="preserve">1. EL riesgo puede llegar a afectar el cumplimiento del objetivo.  SI
2. El control mitiga la causa. SI
</t>
  </si>
  <si>
    <t xml:space="preserve">1. EL riesgo puede llegar a afectar el cumplimiento del objetivo.  SI
2. El control mitiga la causa. SI
</t>
  </si>
  <si>
    <t>1. EL riesgo puede llegar a afectar el cumplimiento del objetivo.  SI
2. El control mitiga la causa. SI
Buena redacción de la causa</t>
  </si>
  <si>
    <t>El  Abogado Profesional  dirigirá un memorando a las diferentes áreas una vez cada año, para que se remitan los temas que tengan incidencia judicial o administrativa advirtiendo las consecuncias negativas del no seguimiento a estos temas</t>
  </si>
  <si>
    <t xml:space="preserve">A la fecha no se han presentado conceptos, por lo que el control no se está ejecutando. Sin embargo, cabe resaltar que existe una base de datos publicada en el portal con todos los conceptos emitidos por la Oficina Asesora Jurídica. </t>
  </si>
  <si>
    <t xml:space="preserve">Tener en cuenta para el control que, a partir del soporte que se revisó en la prueba de recorrido, quien dirige este memorando es el Director General y no el responsable establecido en el control. </t>
  </si>
  <si>
    <t>El control es eficaz y eficiente.</t>
  </si>
  <si>
    <t xml:space="preserve">La actividad es útil en el sentido que permite seguir realizando la gestión y actividades de la oficina, pero de la descripción y ejecución de la misma no se adecua como un control de riesgos. </t>
  </si>
  <si>
    <r>
      <t xml:space="preserve">CAUSA 
</t>
    </r>
    <r>
      <rPr>
        <b/>
        <sz val="11"/>
        <color theme="7" tint="-0.499984740745262"/>
        <rFont val="Arial"/>
        <family val="2"/>
      </rPr>
      <t>¿Cómo puede suceder?</t>
    </r>
  </si>
  <si>
    <r>
      <t xml:space="preserve">CONTROL
</t>
    </r>
    <r>
      <rPr>
        <b/>
        <sz val="11"/>
        <color theme="7" tint="-0.499984740745262"/>
        <rFont val="Arial"/>
        <family val="2"/>
      </rPr>
      <t>¿Elimina o mitiga la causa?</t>
    </r>
  </si>
  <si>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t>
    </r>
    <r>
      <rPr>
        <b/>
        <sz val="12"/>
        <color theme="5" tint="-0.499984740745262"/>
        <rFont val="Arial"/>
        <family val="2"/>
      </rPr>
      <t xml:space="preserve">16  - 07 - 2019 </t>
    </r>
  </si>
  <si>
    <r>
      <t xml:space="preserve">CONTROLES Vs. CAUSAS 
</t>
    </r>
    <r>
      <rPr>
        <b/>
        <sz val="8"/>
        <color theme="1"/>
        <rFont val="Arial"/>
        <family val="2"/>
      </rPr>
      <t xml:space="preserve">
</t>
    </r>
    <r>
      <rPr>
        <b/>
        <sz val="11"/>
        <color theme="1"/>
        <rFont val="Arial"/>
        <family val="2"/>
      </rPr>
      <t xml:space="preserve">¿El control mitiga o elimina la causa identificada?
</t>
    </r>
  </si>
  <si>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21 - 06 - 2019 </t>
    </r>
  </si>
  <si>
    <t>OBJETIVO:  Representar, asesorar y prestar apoyo a la UAERMV de manera oportuna y eficaz en aspectos legales, de defensa jurídica y del daño antijurídico enmarcado en cumplimento de las normas legales vigentes.</t>
  </si>
  <si>
    <t xml:space="preserve">PROCESO:  GESTIÓN JURÍDICA   </t>
  </si>
  <si>
    <r>
      <t xml:space="preserve">RIESGO
</t>
    </r>
    <r>
      <rPr>
        <b/>
        <sz val="11"/>
        <color theme="7" tint="-0.499984740745262"/>
        <rFont val="Arial"/>
        <family val="2"/>
      </rPr>
      <t>¿Qué puede suceder?</t>
    </r>
  </si>
  <si>
    <t>CONCLUSIÓN:</t>
  </si>
  <si>
    <t>AUTORIDAD 
Sus responsabilidades deben estar segregadas  o redistribuidas entre varios individuos</t>
  </si>
  <si>
    <t>PROPÓSITO
El control  debe indicar para qué se realiza: verificar, validar, comparar, revisar, cotejar, conciliar, etc...  (¿es o no un control?)</t>
  </si>
  <si>
    <t>EVIDENCIA
¿Con la evidencia que se dejó definida  se llega a la misma conclusión de quien ejecutó el control?</t>
  </si>
  <si>
    <t>CALIFICACIÓN DISEÑO
OCI</t>
  </si>
  <si>
    <t>ANÁLISIS OCI RIESGOS Y CAUSAS</t>
  </si>
  <si>
    <t>Del análisis a 5 controles -algunos se repiten- asociados a 5 riesgos, se identificaron los siguientes resultados:
* 4 de los 5 riesgos pueden llegar a afectar el cumplimiento del proceso; el remanente es susceptible de mejorar la redacción y tipología del riesgo.
* Para los 5 controles, se identificaron 9 causas. De los controles formulados, 7 controles mitigan o eliminan la causa identificada; los 2 restantes son susceptibles de mejorar. En un caso, es suceptible de mejorar la redacción porque la causa no guarda relación con el riesgo y en el otro caso debe revisarse el control.</t>
  </si>
  <si>
    <t>RANGO DE CALIFICACIÓN DEL CONTROL</t>
  </si>
  <si>
    <t>Débil</t>
  </si>
  <si>
    <t>Moderado</t>
  </si>
  <si>
    <t>Fuerte</t>
  </si>
  <si>
    <t>De la evaluación al diseño de 5 controles asociados a 5 riesgos, se identificaron los siguientes resultados:
* Ninguno de los controles evaluados tiene calificación similar a la efectuada por el proceso.
* Los 5 controles evaluados arrojaron una calificación diferente a la efectuada por el proceso al identificar diferencias en tres criterios del diseño: oportunidad, próposito y observaciones, deviaciones o diferencias
* Los 5 controles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</si>
  <si>
    <t xml:space="preserve">El control es detectivo en el sentido que proponer realizar la corroboración entre las tres fuentes de información, la digital, la de SIPROJ y la física, pero su eficacia es parcial si se tiene en cuenta que remitir un correo no implica coordinar con el dependiente el contraste entre las tres fuentes de información. </t>
  </si>
  <si>
    <t xml:space="preserve">De la prueba de recorrido realizada con el enlace del proceso y/o responsables de los 5 controles asociados a 5 riesgos, se identificaron los siguientes resultados:
* La eficacia de 4 de los 5 controles es adecuada porque se ejecuta como fue diseñado; 1 control es inadecuado dado que no se está ejecutando y no se ha presentado la oportunidad de aplicarlo.
* La eficiencia de los 3 controles es adecuada porque su propósito es prevenir y/o detectar la mitigación de los riesgos identificados. La eficacia de 2 controles es parcial ya que en uno de estos se tiene que remitir un correo no implica coordinar el contraste entre las tres fuentes de información y, en el otro, se aprecia que este no se adecua como un control de riesgos. </t>
  </si>
  <si>
    <r>
      <t xml:space="preserve">1. EL riesgo puede llegar a afectar el cumplimiento del objetivo.  SI
2. El control mitiga la causa. SI
</t>
    </r>
    <r>
      <rPr>
        <b/>
        <sz val="11"/>
        <color rgb="FF7030A0"/>
        <rFont val="Arial"/>
        <family val="2"/>
      </rPr>
      <t>RECOMENDACIONES</t>
    </r>
    <r>
      <rPr>
        <b/>
        <sz val="11"/>
        <color theme="1"/>
        <rFont val="Arial"/>
        <family val="2"/>
      </rPr>
      <t xml:space="preserve">
</t>
    </r>
    <r>
      <rPr>
        <sz val="11"/>
        <color theme="1"/>
        <rFont val="Arial"/>
        <family val="2"/>
      </rPr>
      <t>Revisar las causas de este riesgo, con el fin de determinar si podrían agruparse en una sola toda vez le apuntan a lo mismo y una parece desprenderse de la otra.</t>
    </r>
  </si>
  <si>
    <r>
      <t xml:space="preserve">1. EL riesgo puede llegar a afectar el cumplimiento del objetivo.  SI
2. El control mitiga la causa.  Debe revisarse la redacción del riesgo
</t>
    </r>
    <r>
      <rPr>
        <b/>
        <sz val="11"/>
        <color theme="1"/>
        <rFont val="Arial"/>
        <family val="2"/>
      </rPr>
      <t xml:space="preserve">
</t>
    </r>
    <r>
      <rPr>
        <b/>
        <sz val="11"/>
        <color rgb="FF7030A0"/>
        <rFont val="Arial"/>
        <family val="2"/>
      </rPr>
      <t>RECOMENDACIONES</t>
    </r>
    <r>
      <rPr>
        <b/>
        <sz val="11"/>
        <color theme="1"/>
        <rFont val="Arial"/>
        <family val="2"/>
      </rPr>
      <t xml:space="preserve">
</t>
    </r>
    <r>
      <rPr>
        <sz val="11"/>
        <color theme="1"/>
        <rFont val="Arial"/>
        <family val="2"/>
      </rPr>
      <t>Teniendo en cuenta que los controles y la formulación del riesgo están enfocadas a evitar la materialziación de la causa, en el caso concreto se observa que es factible que se presente una desviación de poder y un beneficio para un tercero externo a la entidad, por lo que es necesario comprobar la tipología del riesgo y definir si este riesgo puede enmarcarse en un riesgo de corrupción según el Manual Política Adminsitración del Riesgo institucional y la Guía para la Administración del Riesgo y el Diseño de Controles del DAFT. En línea con lo anterior, cabe mencionar que la causa no guarda relación con el riesgo.</t>
    </r>
  </si>
  <si>
    <r>
      <t xml:space="preserve">1. EL riesgo puede llegar a afectar el cumplimiento del objetivo.  SI
2. El control mitiga la causa. Debe revisarse el control
</t>
    </r>
    <r>
      <rPr>
        <b/>
        <sz val="11"/>
        <color theme="1"/>
        <rFont val="Arial"/>
        <family val="2"/>
      </rPr>
      <t xml:space="preserve">
</t>
    </r>
    <r>
      <rPr>
        <b/>
        <sz val="11"/>
        <color rgb="FF7030A0"/>
        <rFont val="Arial"/>
        <family val="2"/>
      </rPr>
      <t>RECOMENDACIONES</t>
    </r>
    <r>
      <rPr>
        <sz val="11"/>
        <color theme="1"/>
        <rFont val="Arial"/>
        <family val="2"/>
      </rPr>
      <t xml:space="preserve">
El control está enfocado parcialmente en la causa. Revisar si en el memorando en efecto se incluye socialización de las funciones desarrolladas por la oficina jurídica, tal como está propuesto en la causa.</t>
    </r>
  </si>
  <si>
    <r>
      <t xml:space="preserve">1. EL riesgo puede llegar a afectar el cumplimiento del objetivo.  SI
2. El control mitiga la causa. SI
</t>
    </r>
    <r>
      <rPr>
        <b/>
        <sz val="11"/>
        <color theme="1"/>
        <rFont val="Arial"/>
        <family val="2"/>
      </rPr>
      <t xml:space="preserve">
</t>
    </r>
    <r>
      <rPr>
        <b/>
        <sz val="11"/>
        <color rgb="FF7030A0"/>
        <rFont val="Arial"/>
        <family val="2"/>
      </rPr>
      <t>RECOMENDACIONES</t>
    </r>
    <r>
      <rPr>
        <b/>
        <sz val="11"/>
        <color theme="1"/>
        <rFont val="Arial"/>
        <family val="2"/>
      </rPr>
      <t xml:space="preserve">
</t>
    </r>
    <r>
      <rPr>
        <sz val="11"/>
        <color theme="1"/>
        <rFont val="Arial"/>
        <family val="2"/>
      </rPr>
      <t>Comparar la primera y segunda causa de este riesgo con el fin de revisar si podrían agruparse en una sola toda vez le apuntan a lo mismo y una parece desprenderse de la otra</t>
    </r>
  </si>
  <si>
    <r>
      <t xml:space="preserve">1. EL riesgo puede llegar a afectar el cumplimiento del objetivo.  SI
2. El control mitiga la causa. SI
</t>
    </r>
    <r>
      <rPr>
        <b/>
        <sz val="11"/>
        <color theme="1"/>
        <rFont val="Arial"/>
        <family val="2"/>
      </rPr>
      <t xml:space="preserve">
</t>
    </r>
    <r>
      <rPr>
        <b/>
        <sz val="11"/>
        <color rgb="FF7030A0"/>
        <rFont val="Arial"/>
        <family val="2"/>
      </rPr>
      <t>RECOMENDACIONES</t>
    </r>
    <r>
      <rPr>
        <b/>
        <sz val="11"/>
        <color theme="1"/>
        <rFont val="Arial"/>
        <family val="2"/>
      </rPr>
      <t xml:space="preserve">
</t>
    </r>
    <r>
      <rPr>
        <sz val="11"/>
        <color theme="1"/>
        <rFont val="Arial"/>
        <family val="2"/>
      </rPr>
      <t>Ver comentario inmediatamente anterior</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</si>
  <si>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t>
    </r>
    <r>
      <rPr>
        <sz val="11"/>
        <rFont val="Arial"/>
        <family val="2"/>
      </rPr>
      <t>La calificación es distinta ya que no se tuvo en cuenta la variable de observaciones o desviaciones en el diseño del control.</t>
    </r>
  </si>
  <si>
    <r>
      <t>1. La calificación efectuada por OCI del diseño del control es similar a la efectuada por el proceso.</t>
    </r>
    <r>
      <rPr>
        <b/>
        <sz val="11"/>
        <color theme="1"/>
        <rFont val="Arial"/>
        <family val="2"/>
      </rPr>
      <t xml:space="preserve"> </t>
    </r>
    <r>
      <rPr>
        <b/>
        <sz val="11"/>
        <color rgb="FFFF0000"/>
        <rFont val="Arial"/>
        <family val="2"/>
      </rPr>
      <t>NO</t>
    </r>
    <r>
      <rPr>
        <b/>
        <sz val="11"/>
        <color theme="1"/>
        <rFont val="Arial"/>
        <family val="2"/>
      </rPr>
      <t xml:space="preserve">
</t>
    </r>
    <r>
      <rPr>
        <sz val="11"/>
        <color theme="1"/>
        <rFont val="Arial"/>
        <family val="2"/>
      </rPr>
      <t xml:space="preserve">
</t>
    </r>
    <r>
      <rPr>
        <sz val="11"/>
        <rFont val="Arial"/>
        <family val="2"/>
      </rPr>
      <t xml:space="preserve">La calificación es distinta ya que no se tuvo en cuenta la variable de observaciones o desviaciones en el diseño del control y la frecuencia del control no es oportuna ya que ejecutar el control una vez al año no permitiría eliminar las causas del riesgo durante toda la vigencia ya que es un lapso muy amplio.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</si>
  <si>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t>
    </r>
    <r>
      <rPr>
        <sz val="11"/>
        <rFont val="Arial"/>
        <family val="2"/>
      </rPr>
      <t>La calificación es distinta ya que no se tuvo en cuenta la variable de observaciones o desviaciones en el diseño del control.</t>
    </r>
    <r>
      <rPr>
        <sz val="11"/>
        <color theme="1"/>
        <rFont val="Arial"/>
        <family val="2"/>
      </rPr>
      <t xml:space="preserve">
Por otro lado, se recomienda revisar en el diseño del control que la verificación de la entrega del protocolo se haga al inicio de la vigencia, para que aplique en todas las actividades que realiza la dependencia. </t>
    </r>
  </si>
  <si>
    <r>
      <t xml:space="preserve">1. La calificación efectuada por OCI del diseño del control es similar a la efectuada por el proceso. </t>
    </r>
    <r>
      <rPr>
        <b/>
        <sz val="11"/>
        <color rgb="FFFF0000"/>
        <rFont val="Arial"/>
        <family val="2"/>
      </rPr>
      <t>NO</t>
    </r>
    <r>
      <rPr>
        <sz val="11"/>
        <color theme="1"/>
        <rFont val="Arial"/>
        <family val="2"/>
      </rPr>
      <t xml:space="preserve">
</t>
    </r>
    <r>
      <rPr>
        <sz val="11"/>
        <rFont val="Arial"/>
        <family val="2"/>
      </rPr>
      <t>La calificación es distinta ya que el remitir un correo no se adecúa en un control de riesgos.</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</si>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</sst>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11"/>
      <color rgb="FFFF0000"/>
      <name val="Arial"/>
      <family val="2"/>
    </font>
    <font>
      <sz val="11"/>
      <name val="Arial"/>
      <family val="2"/>
    </font>
    <font>
      <b/>
      <sz val="11"/>
      <name val="Arial"/>
      <family val="2"/>
    </font>
    <font>
      <sz val="12"/>
      <color theme="1"/>
      <name val="Arial"/>
      <family val="2"/>
    </font>
    <font>
      <sz val="10"/>
      <name val="Arial"/>
      <family val="2"/>
    </font>
    <font>
      <b/>
      <sz val="11"/>
      <color rgb="FF7030A0"/>
      <name val="Arial"/>
      <family val="2"/>
    </font>
    <font>
      <b/>
      <sz val="12"/>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dashed">
        <color indexed="64"/>
      </top>
      <bottom style="dashed">
        <color indexed="64"/>
      </bottom>
      <diagonal/>
    </border>
  </borders>
  <cellStyleXfs count="3">
    <xf numFmtId="0" fontId="0" fillId="0" borderId="0"/>
    <xf numFmtId="9" fontId="7" fillId="0" borderId="0" applyFont="0" applyFill="0" applyBorder="0" applyAlignment="0" applyProtection="0"/>
    <xf numFmtId="0" fontId="24" fillId="0" borderId="0"/>
  </cellStyleXfs>
  <cellXfs count="157">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1" fillId="11" borderId="1" xfId="0" applyFont="1" applyFill="1" applyBorder="1" applyAlignment="1">
      <alignment vertical="center"/>
    </xf>
    <xf numFmtId="0" fontId="21" fillId="6" borderId="0" xfId="0" applyFont="1" applyFill="1" applyBorder="1" applyAlignment="1">
      <alignment vertical="center"/>
    </xf>
    <xf numFmtId="0" fontId="22" fillId="6" borderId="0" xfId="0" applyFont="1" applyFill="1" applyBorder="1" applyAlignment="1">
      <alignment vertical="center"/>
    </xf>
    <xf numFmtId="0" fontId="11" fillId="9" borderId="2" xfId="0" applyFont="1" applyFill="1" applyBorder="1" applyAlignment="1">
      <alignment horizontal="center" vertical="center" wrapText="1"/>
    </xf>
    <xf numFmtId="0" fontId="21" fillId="6" borderId="0" xfId="0" applyFont="1" applyFill="1" applyBorder="1" applyAlignment="1">
      <alignment horizontal="center" vertical="center"/>
    </xf>
    <xf numFmtId="0" fontId="23" fillId="0" borderId="0" xfId="0" applyFont="1" applyAlignment="1">
      <alignment vertical="center"/>
    </xf>
    <xf numFmtId="0" fontId="14" fillId="0" borderId="0" xfId="0" applyFont="1" applyAlignment="1">
      <alignment horizontal="center" vertical="center"/>
    </xf>
    <xf numFmtId="0" fontId="13" fillId="0" borderId="0" xfId="0" applyFont="1" applyAlignment="1">
      <alignment horizontal="left" vertical="center"/>
    </xf>
    <xf numFmtId="0" fontId="11" fillId="9" borderId="15"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vertical="center"/>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13" fillId="6" borderId="25" xfId="0" applyFont="1" applyFill="1" applyBorder="1" applyAlignment="1">
      <alignment vertical="center"/>
    </xf>
    <xf numFmtId="0" fontId="13" fillId="6" borderId="25" xfId="0" applyFont="1" applyFill="1" applyBorder="1" applyAlignment="1">
      <alignment vertical="center" wrapText="1"/>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25" fillId="0" borderId="25" xfId="0" applyFont="1" applyBorder="1" applyAlignment="1">
      <alignment horizontal="center" vertical="center" wrapText="1"/>
    </xf>
    <xf numFmtId="0" fontId="13" fillId="0" borderId="25" xfId="0" applyFont="1" applyBorder="1" applyAlignment="1">
      <alignment vertical="center"/>
    </xf>
    <xf numFmtId="0" fontId="20" fillId="0" borderId="25" xfId="0" applyFont="1" applyBorder="1" applyAlignment="1">
      <alignment horizontal="center" vertical="center" wrapText="1"/>
    </xf>
    <xf numFmtId="0" fontId="21" fillId="6" borderId="25" xfId="0" applyFont="1" applyFill="1" applyBorder="1" applyAlignment="1">
      <alignment vertical="center" wrapText="1"/>
    </xf>
    <xf numFmtId="0" fontId="25" fillId="0" borderId="25" xfId="0" applyFont="1" applyBorder="1" applyAlignment="1">
      <alignment vertical="center" wrapText="1"/>
    </xf>
    <xf numFmtId="0" fontId="26" fillId="6" borderId="25" xfId="0" applyFont="1" applyFill="1" applyBorder="1" applyAlignment="1">
      <alignment vertical="center" wrapText="1"/>
    </xf>
    <xf numFmtId="0" fontId="14" fillId="0" borderId="25" xfId="0" applyFont="1" applyBorder="1" applyAlignment="1">
      <alignment vertical="center"/>
    </xf>
    <xf numFmtId="0" fontId="13" fillId="9" borderId="2" xfId="0" applyFont="1" applyFill="1" applyBorder="1" applyAlignment="1">
      <alignment horizontal="center" vertical="center" wrapText="1"/>
    </xf>
    <xf numFmtId="0" fontId="13" fillId="6" borderId="25" xfId="0" applyFont="1" applyFill="1" applyBorder="1" applyAlignment="1">
      <alignment horizontal="center" vertical="center"/>
    </xf>
    <xf numFmtId="0" fontId="20" fillId="6" borderId="25" xfId="0" applyFont="1" applyFill="1" applyBorder="1" applyAlignment="1">
      <alignment horizontal="center" vertical="center" wrapText="1"/>
    </xf>
    <xf numFmtId="0" fontId="20" fillId="6" borderId="25" xfId="0" applyFont="1" applyFill="1" applyBorder="1" applyAlignment="1">
      <alignment horizontal="center" vertical="center"/>
    </xf>
    <xf numFmtId="0" fontId="13" fillId="0" borderId="25" xfId="0" applyFont="1" applyFill="1" applyBorder="1" applyAlignment="1">
      <alignment horizontal="center" vertical="center"/>
    </xf>
    <xf numFmtId="0" fontId="20" fillId="0" borderId="25" xfId="0" applyFont="1" applyFill="1" applyBorder="1" applyAlignment="1">
      <alignment horizontal="center" vertical="center" wrapText="1"/>
    </xf>
    <xf numFmtId="0" fontId="20" fillId="0" borderId="25" xfId="0" applyFont="1" applyFill="1" applyBorder="1" applyAlignment="1">
      <alignment horizontal="center" vertical="center"/>
    </xf>
    <xf numFmtId="0" fontId="21" fillId="0" borderId="25" xfId="0" applyFont="1" applyFill="1" applyBorder="1" applyAlignment="1">
      <alignment horizontal="center" vertical="center" wrapText="1"/>
    </xf>
    <xf numFmtId="0" fontId="11" fillId="9" borderId="2" xfId="0" applyFont="1" applyFill="1" applyBorder="1" applyAlignment="1">
      <alignment vertical="center" wrapText="1"/>
    </xf>
    <xf numFmtId="0" fontId="11" fillId="6" borderId="25"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0" borderId="25" xfId="0" applyFont="1" applyBorder="1" applyAlignment="1">
      <alignment horizontal="left" vertical="center"/>
    </xf>
    <xf numFmtId="0" fontId="13" fillId="0" borderId="25" xfId="0" applyFont="1" applyBorder="1" applyAlignment="1">
      <alignment horizontal="left"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3" fillId="6" borderId="25" xfId="0" applyFont="1" applyFill="1" applyBorder="1" applyAlignment="1">
      <alignment horizontal="left" vertical="center" wrapText="1"/>
    </xf>
    <xf numFmtId="0" fontId="13" fillId="6" borderId="25" xfId="0" applyFont="1" applyFill="1" applyBorder="1" applyAlignment="1">
      <alignment horizontal="left" vertical="center"/>
    </xf>
    <xf numFmtId="0" fontId="14" fillId="0" borderId="25" xfId="0" applyFont="1" applyBorder="1" applyAlignment="1">
      <alignment horizontal="left" vertical="center"/>
    </xf>
    <xf numFmtId="0" fontId="14" fillId="0" borderId="25" xfId="0" applyFont="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19" xfId="0" applyFont="1" applyFill="1" applyBorder="1" applyAlignment="1">
      <alignment horizontal="left" vertical="center" wrapText="1"/>
    </xf>
    <xf numFmtId="0" fontId="11" fillId="11" borderId="16" xfId="0" applyFont="1" applyFill="1" applyBorder="1" applyAlignment="1">
      <alignment horizontal="left" vertical="center" wrapText="1"/>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1" fillId="11" borderId="16" xfId="0" applyFont="1" applyFill="1" applyBorder="1" applyAlignment="1">
      <alignment horizontal="center" vertical="center"/>
    </xf>
    <xf numFmtId="0" fontId="11" fillId="11" borderId="6" xfId="0" applyFont="1" applyFill="1" applyBorder="1" applyAlignment="1">
      <alignment horizontal="left"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3" fillId="0" borderId="25" xfId="0" applyFont="1" applyBorder="1" applyAlignment="1">
      <alignment horizontal="left" vertical="center" wrapText="1"/>
    </xf>
    <xf numFmtId="0" fontId="13" fillId="0" borderId="25" xfId="0" applyFont="1" applyBorder="1" applyAlignment="1">
      <alignment horizontal="left" vertical="center"/>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3">
    <cellStyle name="Normal" xfId="0" builtinId="0"/>
    <cellStyle name="Normal 2" xfId="2"/>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04" t="s">
        <v>36</v>
      </c>
      <c r="D2" s="83" t="s">
        <v>19</v>
      </c>
      <c r="E2" s="84"/>
      <c r="F2" s="84"/>
      <c r="G2" s="84"/>
      <c r="H2" s="84"/>
      <c r="I2" s="84"/>
      <c r="J2" s="84"/>
      <c r="K2" s="84"/>
      <c r="L2" s="84"/>
      <c r="M2" s="84"/>
      <c r="N2" s="84"/>
      <c r="O2" s="84"/>
      <c r="P2" s="84"/>
      <c r="Q2" s="84"/>
      <c r="R2" s="84"/>
      <c r="S2" s="84"/>
      <c r="T2" s="84"/>
      <c r="U2" s="84"/>
      <c r="V2" s="85"/>
    </row>
    <row r="3" spans="3:22" ht="15" customHeight="1" x14ac:dyDescent="0.25">
      <c r="C3" s="105"/>
      <c r="D3" s="113" t="s">
        <v>20</v>
      </c>
      <c r="E3" s="114"/>
      <c r="F3" s="114"/>
      <c r="G3" s="114"/>
      <c r="H3" s="114"/>
      <c r="I3" s="114"/>
      <c r="J3" s="114"/>
      <c r="K3" s="115"/>
      <c r="L3" s="107" t="s">
        <v>18</v>
      </c>
      <c r="M3" s="108"/>
      <c r="N3" s="108"/>
      <c r="O3" s="108"/>
      <c r="P3" s="108"/>
      <c r="Q3" s="108"/>
      <c r="R3" s="108"/>
      <c r="S3" s="108"/>
      <c r="T3" s="109"/>
      <c r="U3" s="92" t="s">
        <v>37</v>
      </c>
      <c r="V3" s="93"/>
    </row>
    <row r="4" spans="3:22" ht="30" customHeight="1" x14ac:dyDescent="0.25">
      <c r="C4" s="105"/>
      <c r="D4" s="101" t="s">
        <v>21</v>
      </c>
      <c r="E4" s="98" t="s">
        <v>42</v>
      </c>
      <c r="F4" s="86" t="s">
        <v>33</v>
      </c>
      <c r="G4" s="87"/>
      <c r="H4" s="87"/>
      <c r="I4" s="88"/>
      <c r="J4" s="98" t="s">
        <v>40</v>
      </c>
      <c r="K4" s="98" t="s">
        <v>34</v>
      </c>
      <c r="L4" s="110" t="s">
        <v>35</v>
      </c>
      <c r="M4" s="110" t="s">
        <v>22</v>
      </c>
      <c r="N4" s="110" t="s">
        <v>23</v>
      </c>
      <c r="O4" s="116" t="s">
        <v>24</v>
      </c>
      <c r="P4" s="117"/>
      <c r="Q4" s="110" t="s">
        <v>23</v>
      </c>
      <c r="R4" s="118" t="s">
        <v>26</v>
      </c>
      <c r="S4" s="119"/>
      <c r="T4" s="110" t="s">
        <v>23</v>
      </c>
      <c r="U4" s="94"/>
      <c r="V4" s="95"/>
    </row>
    <row r="5" spans="3:22" ht="15" customHeight="1" x14ac:dyDescent="0.25">
      <c r="C5" s="105"/>
      <c r="D5" s="102"/>
      <c r="E5" s="99"/>
      <c r="F5" s="89"/>
      <c r="G5" s="90"/>
      <c r="H5" s="90"/>
      <c r="I5" s="91"/>
      <c r="J5" s="99"/>
      <c r="K5" s="99"/>
      <c r="L5" s="111"/>
      <c r="M5" s="111"/>
      <c r="N5" s="111"/>
      <c r="O5" s="116" t="s">
        <v>25</v>
      </c>
      <c r="P5" s="117"/>
      <c r="Q5" s="111"/>
      <c r="R5" s="120"/>
      <c r="S5" s="121"/>
      <c r="T5" s="111"/>
      <c r="U5" s="96"/>
      <c r="V5" s="97"/>
    </row>
    <row r="6" spans="3:22" ht="25.5" x14ac:dyDescent="0.25">
      <c r="C6" s="106"/>
      <c r="D6" s="103"/>
      <c r="E6" s="100"/>
      <c r="F6" s="4" t="s">
        <v>29</v>
      </c>
      <c r="G6" s="4" t="s">
        <v>31</v>
      </c>
      <c r="H6" s="4" t="s">
        <v>30</v>
      </c>
      <c r="I6" s="4" t="s">
        <v>32</v>
      </c>
      <c r="J6" s="100"/>
      <c r="K6" s="100"/>
      <c r="L6" s="112"/>
      <c r="M6" s="112"/>
      <c r="N6" s="112"/>
      <c r="O6" s="39" t="s">
        <v>16</v>
      </c>
      <c r="P6" s="39" t="s">
        <v>17</v>
      </c>
      <c r="Q6" s="112"/>
      <c r="R6" s="39" t="s">
        <v>27</v>
      </c>
      <c r="S6" s="39" t="s">
        <v>28</v>
      </c>
      <c r="T6" s="112"/>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82"/>
      <c r="E24" s="82"/>
      <c r="F24" s="82"/>
      <c r="G24" s="82"/>
      <c r="H24" s="82"/>
      <c r="I24" s="82"/>
      <c r="J24" s="82"/>
      <c r="K24" s="82"/>
      <c r="L24" s="82"/>
      <c r="M24" s="82"/>
      <c r="N24" s="82"/>
      <c r="O24" s="82"/>
      <c r="P24" s="82"/>
      <c r="Q24" s="82"/>
      <c r="R24" s="82"/>
      <c r="S24" s="82"/>
      <c r="T24" s="82"/>
      <c r="U24" s="82"/>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opLeftCell="A17" zoomScale="70" zoomScaleNormal="70" workbookViewId="0">
      <selection activeCell="A19" sqref="A19:XFD19"/>
    </sheetView>
  </sheetViews>
  <sheetFormatPr baseColWidth="10" defaultRowHeight="15" x14ac:dyDescent="0.25"/>
  <cols>
    <col min="1" max="1" width="35.42578125" style="41" customWidth="1"/>
    <col min="2" max="2" width="30.42578125" style="41" customWidth="1"/>
    <col min="3" max="4" width="27.7109375" style="41" customWidth="1"/>
    <col min="5" max="5" width="26.7109375" style="55" customWidth="1"/>
    <col min="6" max="6" width="29.140625" style="41" customWidth="1"/>
    <col min="7" max="7" width="49.42578125" style="41" customWidth="1"/>
    <col min="8" max="16384" width="11.42578125" style="41"/>
  </cols>
  <sheetData>
    <row r="1" spans="1:8" hidden="1" x14ac:dyDescent="0.25">
      <c r="A1" s="41" t="s">
        <v>62</v>
      </c>
      <c r="C1" s="41" t="s">
        <v>62</v>
      </c>
    </row>
    <row r="2" spans="1:8" hidden="1" x14ac:dyDescent="0.25">
      <c r="A2" s="41" t="s">
        <v>36</v>
      </c>
      <c r="C2" s="41" t="s">
        <v>36</v>
      </c>
    </row>
    <row r="3" spans="1:8" hidden="1" x14ac:dyDescent="0.25">
      <c r="A3" s="41" t="s">
        <v>72</v>
      </c>
      <c r="C3" s="41" t="s">
        <v>75</v>
      </c>
    </row>
    <row r="4" spans="1:8" hidden="1" x14ac:dyDescent="0.25">
      <c r="C4" s="41" t="s">
        <v>74</v>
      </c>
    </row>
    <row r="5" spans="1:8" ht="130.5" customHeight="1" x14ac:dyDescent="0.25">
      <c r="A5" s="126" t="s">
        <v>133</v>
      </c>
      <c r="B5" s="127"/>
      <c r="C5" s="127"/>
      <c r="D5" s="127"/>
      <c r="E5" s="127"/>
      <c r="F5" s="127"/>
      <c r="G5" s="128"/>
    </row>
    <row r="6" spans="1:8" ht="40.5" customHeight="1" x14ac:dyDescent="0.25">
      <c r="A6" s="42" t="s">
        <v>65</v>
      </c>
      <c r="B6" s="129" t="s">
        <v>91</v>
      </c>
      <c r="C6" s="129"/>
      <c r="D6" s="129"/>
      <c r="E6" s="129"/>
      <c r="F6" s="129"/>
      <c r="G6" s="130"/>
    </row>
    <row r="7" spans="1:8" ht="48" customHeight="1" x14ac:dyDescent="0.25">
      <c r="A7" s="42" t="s">
        <v>66</v>
      </c>
      <c r="B7" s="131" t="s">
        <v>92</v>
      </c>
      <c r="C7" s="131"/>
      <c r="D7" s="131"/>
      <c r="E7" s="131"/>
      <c r="F7" s="131"/>
      <c r="G7" s="132"/>
    </row>
    <row r="8" spans="1:8" ht="39.75" customHeight="1" x14ac:dyDescent="0.25">
      <c r="A8" s="133" t="s">
        <v>93</v>
      </c>
      <c r="B8" s="134"/>
      <c r="C8" s="134"/>
      <c r="D8" s="134"/>
      <c r="E8" s="135" t="s">
        <v>144</v>
      </c>
      <c r="F8" s="135"/>
      <c r="G8" s="136" t="s">
        <v>69</v>
      </c>
    </row>
    <row r="9" spans="1:8" s="43" customFormat="1" ht="135" customHeight="1" x14ac:dyDescent="0.25">
      <c r="A9" s="56" t="s">
        <v>111</v>
      </c>
      <c r="B9" s="57" t="s">
        <v>43</v>
      </c>
      <c r="C9" s="56" t="s">
        <v>131</v>
      </c>
      <c r="D9" s="56" t="s">
        <v>132</v>
      </c>
      <c r="E9" s="77" t="s">
        <v>67</v>
      </c>
      <c r="F9" s="77" t="s">
        <v>134</v>
      </c>
      <c r="G9" s="137"/>
    </row>
    <row r="10" spans="1:8" ht="309.75" customHeight="1" x14ac:dyDescent="0.25">
      <c r="A10" s="67" t="s">
        <v>98</v>
      </c>
      <c r="B10" s="59" t="s">
        <v>103</v>
      </c>
      <c r="C10" s="59" t="s">
        <v>105</v>
      </c>
      <c r="D10" s="59" t="s">
        <v>113</v>
      </c>
      <c r="E10" s="78" t="s">
        <v>62</v>
      </c>
      <c r="F10" s="79" t="s">
        <v>62</v>
      </c>
      <c r="G10" s="59" t="s">
        <v>156</v>
      </c>
      <c r="H10" s="63"/>
    </row>
    <row r="11" spans="1:8" ht="309.75" customHeight="1" x14ac:dyDescent="0.25">
      <c r="A11" s="67" t="s">
        <v>98</v>
      </c>
      <c r="B11" s="59" t="s">
        <v>103</v>
      </c>
      <c r="C11" s="59" t="s">
        <v>106</v>
      </c>
      <c r="D11" s="59" t="s">
        <v>113</v>
      </c>
      <c r="E11" s="78" t="s">
        <v>62</v>
      </c>
      <c r="F11" s="79" t="s">
        <v>62</v>
      </c>
      <c r="G11" s="59" t="s">
        <v>157</v>
      </c>
      <c r="H11" s="63"/>
    </row>
    <row r="12" spans="1:8" ht="309.75" customHeight="1" x14ac:dyDescent="0.25">
      <c r="A12" s="67" t="s">
        <v>98</v>
      </c>
      <c r="B12" s="59" t="s">
        <v>103</v>
      </c>
      <c r="C12" s="59" t="s">
        <v>107</v>
      </c>
      <c r="D12" s="59" t="s">
        <v>113</v>
      </c>
      <c r="E12" s="71" t="s">
        <v>72</v>
      </c>
      <c r="F12" s="71" t="s">
        <v>75</v>
      </c>
      <c r="G12" s="59" t="s">
        <v>154</v>
      </c>
      <c r="H12" s="63"/>
    </row>
    <row r="13" spans="1:8" ht="309.75" customHeight="1" x14ac:dyDescent="0.25">
      <c r="A13" s="67" t="s">
        <v>99</v>
      </c>
      <c r="B13" s="59" t="s">
        <v>103</v>
      </c>
      <c r="C13" s="59" t="s">
        <v>120</v>
      </c>
      <c r="D13" s="59" t="s">
        <v>114</v>
      </c>
      <c r="E13" s="78" t="s">
        <v>62</v>
      </c>
      <c r="F13" s="79" t="s">
        <v>62</v>
      </c>
      <c r="G13" s="59" t="s">
        <v>123</v>
      </c>
      <c r="H13" s="63"/>
    </row>
    <row r="14" spans="1:8" ht="147.75" customHeight="1" x14ac:dyDescent="0.25">
      <c r="A14" s="67" t="s">
        <v>99</v>
      </c>
      <c r="B14" s="59" t="s">
        <v>103</v>
      </c>
      <c r="C14" s="59" t="s">
        <v>119</v>
      </c>
      <c r="D14" s="59" t="s">
        <v>114</v>
      </c>
      <c r="E14" s="78" t="s">
        <v>62</v>
      </c>
      <c r="F14" s="78" t="s">
        <v>62</v>
      </c>
      <c r="G14" s="59" t="s">
        <v>124</v>
      </c>
      <c r="H14" s="63"/>
    </row>
    <row r="15" spans="1:8" ht="176.25" customHeight="1" x14ac:dyDescent="0.25">
      <c r="A15" s="67" t="s">
        <v>102</v>
      </c>
      <c r="B15" s="59" t="s">
        <v>103</v>
      </c>
      <c r="C15" s="59" t="s">
        <v>108</v>
      </c>
      <c r="D15" s="59" t="s">
        <v>115</v>
      </c>
      <c r="E15" s="78" t="s">
        <v>62</v>
      </c>
      <c r="F15" s="71" t="s">
        <v>74</v>
      </c>
      <c r="G15" s="59" t="s">
        <v>155</v>
      </c>
      <c r="H15" s="63"/>
    </row>
    <row r="16" spans="1:8" ht="174" customHeight="1" x14ac:dyDescent="0.25">
      <c r="A16" s="67" t="s">
        <v>100</v>
      </c>
      <c r="B16" s="59" t="s">
        <v>103</v>
      </c>
      <c r="C16" s="59" t="s">
        <v>109</v>
      </c>
      <c r="D16" s="59" t="s">
        <v>116</v>
      </c>
      <c r="E16" s="78" t="s">
        <v>62</v>
      </c>
      <c r="F16" s="78" t="s">
        <v>62</v>
      </c>
      <c r="G16" s="59" t="s">
        <v>153</v>
      </c>
      <c r="H16" s="63"/>
    </row>
    <row r="17" spans="1:8" ht="153" customHeight="1" x14ac:dyDescent="0.25">
      <c r="A17" s="67" t="s">
        <v>100</v>
      </c>
      <c r="B17" s="59" t="s">
        <v>103</v>
      </c>
      <c r="C17" s="59" t="s">
        <v>110</v>
      </c>
      <c r="D17" s="59" t="s">
        <v>116</v>
      </c>
      <c r="E17" s="78" t="s">
        <v>62</v>
      </c>
      <c r="F17" s="78" t="s">
        <v>62</v>
      </c>
      <c r="G17" s="59" t="s">
        <v>125</v>
      </c>
      <c r="H17" s="63"/>
    </row>
    <row r="18" spans="1:8" ht="270" customHeight="1" x14ac:dyDescent="0.25">
      <c r="A18" s="67" t="s">
        <v>101</v>
      </c>
      <c r="B18" s="59" t="s">
        <v>104</v>
      </c>
      <c r="C18" s="59" t="s">
        <v>112</v>
      </c>
      <c r="D18" s="59" t="s">
        <v>122</v>
      </c>
      <c r="E18" s="78" t="s">
        <v>62</v>
      </c>
      <c r="F18" s="78" t="s">
        <v>62</v>
      </c>
      <c r="G18" s="59" t="s">
        <v>123</v>
      </c>
      <c r="H18" s="63"/>
    </row>
    <row r="19" spans="1:8" s="52" customFormat="1" ht="74.25" customHeight="1" x14ac:dyDescent="0.25">
      <c r="A19" s="80" t="s">
        <v>139</v>
      </c>
      <c r="B19" s="122" t="s">
        <v>145</v>
      </c>
      <c r="C19" s="123"/>
      <c r="D19" s="123"/>
      <c r="E19" s="123"/>
      <c r="F19" s="123"/>
      <c r="G19" s="123"/>
      <c r="H19" s="81"/>
    </row>
    <row r="20" spans="1:8" ht="31.5" customHeight="1" x14ac:dyDescent="0.25">
      <c r="A20" s="125" t="s">
        <v>90</v>
      </c>
      <c r="B20" s="68" t="s">
        <v>88</v>
      </c>
      <c r="C20" s="124" t="s">
        <v>96</v>
      </c>
      <c r="D20" s="124"/>
      <c r="E20" s="124"/>
      <c r="F20" s="124"/>
      <c r="G20" s="124"/>
      <c r="H20" s="63"/>
    </row>
    <row r="21" spans="1:8" ht="31.5" customHeight="1" x14ac:dyDescent="0.25">
      <c r="A21" s="125"/>
      <c r="B21" s="68" t="s">
        <v>89</v>
      </c>
      <c r="C21" s="124" t="s">
        <v>97</v>
      </c>
      <c r="D21" s="124"/>
      <c r="E21" s="124"/>
      <c r="F21" s="124"/>
      <c r="G21" s="124"/>
      <c r="H21" s="124"/>
    </row>
    <row r="22" spans="1:8" ht="41.25" customHeight="1" x14ac:dyDescent="0.25">
      <c r="A22" s="44"/>
      <c r="B22" s="44"/>
      <c r="C22" s="51"/>
      <c r="D22" s="51"/>
      <c r="E22" s="54"/>
      <c r="F22" s="50"/>
      <c r="G22" s="50"/>
    </row>
    <row r="23" spans="1:8" ht="57.75" customHeight="1" x14ac:dyDescent="0.25">
      <c r="A23" s="44"/>
      <c r="B23" s="44"/>
      <c r="C23" s="44"/>
      <c r="D23" s="44"/>
      <c r="E23" s="44"/>
      <c r="F23" s="50"/>
      <c r="G23" s="50"/>
    </row>
  </sheetData>
  <mergeCells count="10">
    <mergeCell ref="B19:G19"/>
    <mergeCell ref="C20:G20"/>
    <mergeCell ref="C21:H21"/>
    <mergeCell ref="A20:A21"/>
    <mergeCell ref="A5:G5"/>
    <mergeCell ref="B6:G6"/>
    <mergeCell ref="B7:G7"/>
    <mergeCell ref="A8:D8"/>
    <mergeCell ref="E8:F8"/>
    <mergeCell ref="G8:G9"/>
  </mergeCells>
  <dataValidations xWindow="361" yWindow="384" count="3">
    <dataValidation type="list" allowBlank="1" showInputMessage="1" showErrorMessage="1" sqref="E10:E18">
      <formula1>$A$1:$A$3</formula1>
    </dataValidation>
    <dataValidation type="list" allowBlank="1" showInputMessage="1" showErrorMessage="1" sqref="F10:F18">
      <formula1>$C$1:$C$4</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C14 C16:C17 D10:D12"/>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opLeftCell="A16" zoomScale="44" zoomScaleNormal="44" workbookViewId="0">
      <selection activeCell="B30" sqref="B30"/>
    </sheetView>
  </sheetViews>
  <sheetFormatPr baseColWidth="10" defaultRowHeight="14.25" x14ac:dyDescent="0.25"/>
  <cols>
    <col min="1" max="1" width="22.28515625" style="41" customWidth="1"/>
    <col min="2" max="2" width="10.28515625" style="41" customWidth="1"/>
    <col min="3" max="3" width="22.28515625" style="41" customWidth="1"/>
    <col min="4" max="4" width="27.85546875" style="41" customWidth="1"/>
    <col min="5" max="5" width="26"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21.42578125" style="41" customWidth="1"/>
    <col min="12" max="12" width="19.5703125" style="41" hidden="1" customWidth="1"/>
    <col min="13" max="13" width="22.7109375" style="41" customWidth="1"/>
    <col min="14" max="14" width="3.42578125" style="41" hidden="1" customWidth="1"/>
    <col min="15" max="15" width="24.85546875" style="41" customWidth="1"/>
    <col min="16" max="16" width="14.42578125" style="41" hidden="1" customWidth="1"/>
    <col min="17" max="17" width="20.140625" style="41" customWidth="1"/>
    <col min="18" max="18" width="13.85546875" style="41" hidden="1" customWidth="1"/>
    <col min="19" max="20" width="20.85546875" style="41" customWidth="1"/>
    <col min="21" max="21" width="21.7109375" style="41" customWidth="1"/>
    <col min="22" max="22" width="41.5703125" style="41" customWidth="1"/>
    <col min="23" max="16384" width="11.42578125" style="41"/>
  </cols>
  <sheetData>
    <row r="1" spans="1:22" x14ac:dyDescent="0.25">
      <c r="A1" s="41" t="s">
        <v>45</v>
      </c>
      <c r="B1" s="41" t="s">
        <v>47</v>
      </c>
      <c r="C1" s="41" t="s">
        <v>49</v>
      </c>
      <c r="D1" s="41" t="s">
        <v>51</v>
      </c>
      <c r="E1" s="41" t="s">
        <v>56</v>
      </c>
      <c r="F1" s="41" t="s">
        <v>58</v>
      </c>
      <c r="I1" s="41" t="s">
        <v>62</v>
      </c>
      <c r="K1" s="41" t="s">
        <v>62</v>
      </c>
      <c r="M1" s="41" t="s">
        <v>54</v>
      </c>
      <c r="Q1" s="41" t="s">
        <v>147</v>
      </c>
    </row>
    <row r="2" spans="1:22" x14ac:dyDescent="0.25">
      <c r="A2" s="41" t="s">
        <v>46</v>
      </c>
      <c r="B2" s="41" t="s">
        <v>48</v>
      </c>
      <c r="C2" s="41" t="s">
        <v>50</v>
      </c>
      <c r="D2" s="41" t="s">
        <v>52</v>
      </c>
      <c r="E2" s="41" t="s">
        <v>57</v>
      </c>
      <c r="F2" s="41" t="s">
        <v>59</v>
      </c>
      <c r="I2" s="41" t="s">
        <v>36</v>
      </c>
      <c r="K2" s="41" t="s">
        <v>36</v>
      </c>
      <c r="M2" s="41" t="s">
        <v>55</v>
      </c>
      <c r="Q2" s="41" t="s">
        <v>148</v>
      </c>
    </row>
    <row r="3" spans="1:22" x14ac:dyDescent="0.25">
      <c r="D3" s="41" t="s">
        <v>53</v>
      </c>
      <c r="F3" s="41" t="s">
        <v>60</v>
      </c>
      <c r="I3" s="41" t="s">
        <v>72</v>
      </c>
      <c r="K3" s="41" t="s">
        <v>75</v>
      </c>
      <c r="Q3" s="41" t="s">
        <v>149</v>
      </c>
    </row>
    <row r="4" spans="1:22" x14ac:dyDescent="0.25">
      <c r="K4" s="41" t="s">
        <v>74</v>
      </c>
    </row>
    <row r="5" spans="1:22" ht="64.5" customHeight="1" x14ac:dyDescent="0.25">
      <c r="A5" s="138" t="s">
        <v>83</v>
      </c>
      <c r="B5" s="138"/>
      <c r="C5" s="138"/>
      <c r="D5" s="138"/>
      <c r="E5" s="138"/>
      <c r="F5" s="138"/>
      <c r="G5" s="138"/>
      <c r="H5" s="138"/>
      <c r="I5" s="138"/>
      <c r="J5" s="138"/>
      <c r="K5" s="138"/>
      <c r="L5" s="138"/>
      <c r="M5" s="138"/>
      <c r="N5" s="138"/>
      <c r="O5" s="138"/>
      <c r="P5" s="138"/>
      <c r="Q5" s="138"/>
      <c r="R5" s="138"/>
      <c r="S5" s="138"/>
      <c r="T5" s="138"/>
      <c r="U5" s="138"/>
      <c r="V5" s="138"/>
    </row>
    <row r="6" spans="1:22" ht="40.5" customHeight="1" x14ac:dyDescent="0.25">
      <c r="A6" s="42" t="s">
        <v>65</v>
      </c>
      <c r="B6" s="134" t="s">
        <v>91</v>
      </c>
      <c r="C6" s="134"/>
      <c r="D6" s="134"/>
      <c r="E6" s="134"/>
      <c r="F6" s="134"/>
      <c r="G6" s="134"/>
      <c r="H6" s="134"/>
      <c r="I6" s="139"/>
      <c r="J6" s="45"/>
      <c r="K6" s="140" t="s">
        <v>94</v>
      </c>
      <c r="L6" s="129"/>
      <c r="M6" s="129"/>
      <c r="N6" s="129"/>
      <c r="O6" s="129"/>
      <c r="P6" s="129"/>
      <c r="Q6" s="129"/>
      <c r="R6" s="129"/>
      <c r="S6" s="129"/>
      <c r="T6" s="129"/>
      <c r="U6" s="129"/>
      <c r="V6" s="130"/>
    </row>
    <row r="7" spans="1:22" ht="54" customHeight="1" x14ac:dyDescent="0.25">
      <c r="A7" s="42" t="s">
        <v>66</v>
      </c>
      <c r="B7" s="141" t="s">
        <v>92</v>
      </c>
      <c r="C7" s="141"/>
      <c r="D7" s="141"/>
      <c r="E7" s="141"/>
      <c r="F7" s="141"/>
      <c r="G7" s="141"/>
      <c r="H7" s="141"/>
      <c r="I7" s="142"/>
      <c r="J7" s="42" t="s">
        <v>81</v>
      </c>
      <c r="K7" s="140" t="s">
        <v>95</v>
      </c>
      <c r="L7" s="129"/>
      <c r="M7" s="129"/>
      <c r="N7" s="129"/>
      <c r="O7" s="129"/>
      <c r="P7" s="129"/>
      <c r="Q7" s="129"/>
      <c r="R7" s="129"/>
      <c r="S7" s="129"/>
      <c r="T7" s="129"/>
      <c r="U7" s="129"/>
      <c r="V7" s="130"/>
    </row>
    <row r="8" spans="1:22" ht="48.75" customHeight="1" x14ac:dyDescent="0.25">
      <c r="A8" s="133" t="s">
        <v>80</v>
      </c>
      <c r="B8" s="134"/>
      <c r="C8" s="134"/>
      <c r="D8" s="134"/>
      <c r="E8" s="145" t="s">
        <v>77</v>
      </c>
      <c r="F8" s="146"/>
      <c r="G8" s="146"/>
      <c r="H8" s="146"/>
      <c r="I8" s="146"/>
      <c r="J8" s="146"/>
      <c r="K8" s="146"/>
      <c r="L8" s="146"/>
      <c r="M8" s="146"/>
      <c r="N8" s="146"/>
      <c r="O8" s="146"/>
      <c r="P8" s="146"/>
      <c r="Q8" s="146"/>
      <c r="R8" s="146"/>
      <c r="S8" s="147"/>
      <c r="T8" s="53"/>
      <c r="U8" s="148" t="s">
        <v>78</v>
      </c>
      <c r="V8" s="143" t="s">
        <v>69</v>
      </c>
    </row>
    <row r="9" spans="1:22" s="43" customFormat="1" ht="200.25" customHeight="1" x14ac:dyDescent="0.25">
      <c r="A9" s="56" t="s">
        <v>138</v>
      </c>
      <c r="B9" s="57" t="s">
        <v>43</v>
      </c>
      <c r="C9" s="56" t="s">
        <v>84</v>
      </c>
      <c r="D9" s="56" t="s">
        <v>132</v>
      </c>
      <c r="E9" s="48" t="s">
        <v>70</v>
      </c>
      <c r="F9" s="48" t="s">
        <v>44</v>
      </c>
      <c r="G9" s="48" t="s">
        <v>140</v>
      </c>
      <c r="H9" s="48" t="s">
        <v>44</v>
      </c>
      <c r="I9" s="48" t="s">
        <v>71</v>
      </c>
      <c r="J9" s="48" t="s">
        <v>44</v>
      </c>
      <c r="K9" s="48" t="s">
        <v>141</v>
      </c>
      <c r="L9" s="48" t="s">
        <v>44</v>
      </c>
      <c r="M9" s="48" t="s">
        <v>68</v>
      </c>
      <c r="N9" s="48" t="s">
        <v>44</v>
      </c>
      <c r="O9" s="48" t="s">
        <v>76</v>
      </c>
      <c r="P9" s="48" t="s">
        <v>44</v>
      </c>
      <c r="Q9" s="48" t="s">
        <v>142</v>
      </c>
      <c r="R9" s="69" t="s">
        <v>44</v>
      </c>
      <c r="S9" s="48" t="s">
        <v>143</v>
      </c>
      <c r="T9" s="48" t="s">
        <v>146</v>
      </c>
      <c r="U9" s="149"/>
      <c r="V9" s="144"/>
    </row>
    <row r="10" spans="1:22" ht="200.25" customHeight="1" x14ac:dyDescent="0.25">
      <c r="A10" s="67" t="s">
        <v>98</v>
      </c>
      <c r="B10" s="58" t="s">
        <v>103</v>
      </c>
      <c r="C10" s="59" t="s">
        <v>117</v>
      </c>
      <c r="D10" s="59" t="s">
        <v>113</v>
      </c>
      <c r="E10" s="70" t="s">
        <v>45</v>
      </c>
      <c r="F10" s="70">
        <f>+IF(E10=$A$1,15,0)</f>
        <v>15</v>
      </c>
      <c r="G10" s="70" t="s">
        <v>47</v>
      </c>
      <c r="H10" s="70">
        <f>+IF(G10=$B$1,15,0)</f>
        <v>15</v>
      </c>
      <c r="I10" s="70" t="s">
        <v>49</v>
      </c>
      <c r="J10" s="70">
        <f t="shared" ref="J10" si="0">+IF(I10=$C$1,15,0)</f>
        <v>15</v>
      </c>
      <c r="K10" s="70" t="s">
        <v>52</v>
      </c>
      <c r="L10" s="70">
        <f>+IF(K10=$D$1,15,IF(K10=$D$2,10,0))</f>
        <v>10</v>
      </c>
      <c r="M10" s="70" t="s">
        <v>54</v>
      </c>
      <c r="N10" s="70">
        <f>+IF(M10=$M$1,15,0)</f>
        <v>15</v>
      </c>
      <c r="O10" s="71" t="s">
        <v>57</v>
      </c>
      <c r="P10" s="70">
        <f>+IF(O10=$E$1,15,0)</f>
        <v>0</v>
      </c>
      <c r="Q10" s="70" t="s">
        <v>58</v>
      </c>
      <c r="R10" s="70">
        <f>+IF(Q10=$F$1,10,IF(Q10=$F$2,5,0))</f>
        <v>10</v>
      </c>
      <c r="S10" s="70">
        <f>+F10+H10+J10+L10+N10+P10+R10</f>
        <v>80</v>
      </c>
      <c r="T10" s="72" t="s">
        <v>147</v>
      </c>
      <c r="U10" s="70">
        <v>100</v>
      </c>
      <c r="V10" s="59" t="s">
        <v>158</v>
      </c>
    </row>
    <row r="11" spans="1:22" ht="142.5" x14ac:dyDescent="0.25">
      <c r="A11" s="67" t="s">
        <v>99</v>
      </c>
      <c r="B11" s="58" t="s">
        <v>103</v>
      </c>
      <c r="C11" s="59" t="s">
        <v>118</v>
      </c>
      <c r="D11" s="59" t="s">
        <v>114</v>
      </c>
      <c r="E11" s="70" t="s">
        <v>45</v>
      </c>
      <c r="F11" s="70">
        <f t="shared" ref="F11:F13" si="1">+IF(E11=$A$1,15,0)</f>
        <v>15</v>
      </c>
      <c r="G11" s="70" t="s">
        <v>47</v>
      </c>
      <c r="H11" s="70">
        <f t="shared" ref="H11:H13" si="2">+IF(G11=$B$1,15,0)</f>
        <v>15</v>
      </c>
      <c r="I11" s="70" t="s">
        <v>49</v>
      </c>
      <c r="J11" s="70">
        <f t="shared" ref="J11:J14" si="3">+IF(I11=$C$1,15,0)</f>
        <v>15</v>
      </c>
      <c r="K11" s="70" t="s">
        <v>52</v>
      </c>
      <c r="L11" s="70">
        <f t="shared" ref="L11:L13" si="4">+IF(K11=$D$1,15,IF(K11=$D$2,10,0))</f>
        <v>10</v>
      </c>
      <c r="M11" s="70" t="s">
        <v>54</v>
      </c>
      <c r="N11" s="70">
        <f t="shared" ref="N11:N13" si="5">+IF(M11=$M$1,15,0)</f>
        <v>15</v>
      </c>
      <c r="O11" s="71" t="s">
        <v>57</v>
      </c>
      <c r="P11" s="70">
        <f t="shared" ref="P11:P13" si="6">+IF(O11=$E$1,15,0)</f>
        <v>0</v>
      </c>
      <c r="Q11" s="70" t="s">
        <v>58</v>
      </c>
      <c r="R11" s="70">
        <f t="shared" ref="R11:R13" si="7">+IF(Q11=$F$1,10,IF(Q11=$F$2,5,0))</f>
        <v>10</v>
      </c>
      <c r="S11" s="70">
        <f t="shared" ref="S11:S13" si="8">+F11+H11+J11+L11+N11+P11+R11</f>
        <v>80</v>
      </c>
      <c r="T11" s="72" t="s">
        <v>147</v>
      </c>
      <c r="U11" s="70">
        <v>100</v>
      </c>
      <c r="V11" s="59" t="s">
        <v>158</v>
      </c>
    </row>
    <row r="12" spans="1:22" ht="171.75" x14ac:dyDescent="0.25">
      <c r="A12" s="67" t="s">
        <v>102</v>
      </c>
      <c r="B12" s="58" t="s">
        <v>103</v>
      </c>
      <c r="C12" s="59" t="s">
        <v>108</v>
      </c>
      <c r="D12" s="59" t="s">
        <v>126</v>
      </c>
      <c r="E12" s="73" t="s">
        <v>45</v>
      </c>
      <c r="F12" s="73">
        <f t="shared" si="1"/>
        <v>15</v>
      </c>
      <c r="G12" s="73" t="s">
        <v>47</v>
      </c>
      <c r="H12" s="73">
        <f t="shared" si="2"/>
        <v>15</v>
      </c>
      <c r="I12" s="74" t="s">
        <v>50</v>
      </c>
      <c r="J12" s="73">
        <f t="shared" si="3"/>
        <v>0</v>
      </c>
      <c r="K12" s="73" t="s">
        <v>51</v>
      </c>
      <c r="L12" s="73">
        <f t="shared" si="4"/>
        <v>15</v>
      </c>
      <c r="M12" s="73" t="s">
        <v>54</v>
      </c>
      <c r="N12" s="73">
        <f t="shared" si="5"/>
        <v>15</v>
      </c>
      <c r="O12" s="74" t="s">
        <v>57</v>
      </c>
      <c r="P12" s="73">
        <f t="shared" si="6"/>
        <v>0</v>
      </c>
      <c r="Q12" s="73" t="s">
        <v>58</v>
      </c>
      <c r="R12" s="73">
        <f t="shared" si="7"/>
        <v>10</v>
      </c>
      <c r="S12" s="73">
        <f t="shared" si="8"/>
        <v>70</v>
      </c>
      <c r="T12" s="75" t="s">
        <v>147</v>
      </c>
      <c r="U12" s="70">
        <v>100</v>
      </c>
      <c r="V12" s="59" t="s">
        <v>159</v>
      </c>
    </row>
    <row r="13" spans="1:22" ht="230.25" customHeight="1" x14ac:dyDescent="0.25">
      <c r="A13" s="67" t="s">
        <v>100</v>
      </c>
      <c r="B13" s="58" t="s">
        <v>103</v>
      </c>
      <c r="C13" s="59" t="s">
        <v>121</v>
      </c>
      <c r="D13" s="59" t="s">
        <v>116</v>
      </c>
      <c r="E13" s="73" t="s">
        <v>45</v>
      </c>
      <c r="F13" s="73">
        <f t="shared" si="1"/>
        <v>15</v>
      </c>
      <c r="G13" s="73" t="s">
        <v>47</v>
      </c>
      <c r="H13" s="73">
        <f t="shared" si="2"/>
        <v>15</v>
      </c>
      <c r="I13" s="73" t="s">
        <v>49</v>
      </c>
      <c r="J13" s="73">
        <f t="shared" si="3"/>
        <v>15</v>
      </c>
      <c r="K13" s="73" t="s">
        <v>51</v>
      </c>
      <c r="L13" s="73">
        <f t="shared" si="4"/>
        <v>15</v>
      </c>
      <c r="M13" s="73" t="s">
        <v>54</v>
      </c>
      <c r="N13" s="73">
        <f t="shared" si="5"/>
        <v>15</v>
      </c>
      <c r="O13" s="74" t="s">
        <v>57</v>
      </c>
      <c r="P13" s="73">
        <f t="shared" si="6"/>
        <v>0</v>
      </c>
      <c r="Q13" s="73" t="s">
        <v>58</v>
      </c>
      <c r="R13" s="73">
        <f t="shared" si="7"/>
        <v>10</v>
      </c>
      <c r="S13" s="73">
        <f t="shared" si="8"/>
        <v>85</v>
      </c>
      <c r="T13" s="75" t="s">
        <v>147</v>
      </c>
      <c r="U13" s="70">
        <v>100</v>
      </c>
      <c r="V13" s="59" t="s">
        <v>160</v>
      </c>
    </row>
    <row r="14" spans="1:22" ht="302.25" customHeight="1" x14ac:dyDescent="0.25">
      <c r="A14" s="67" t="s">
        <v>101</v>
      </c>
      <c r="B14" s="59" t="s">
        <v>104</v>
      </c>
      <c r="C14" s="59" t="s">
        <v>112</v>
      </c>
      <c r="D14" s="59" t="s">
        <v>122</v>
      </c>
      <c r="E14" s="73" t="s">
        <v>45</v>
      </c>
      <c r="F14" s="73">
        <f>+IF(E14=$A$1,15,0)</f>
        <v>15</v>
      </c>
      <c r="G14" s="73" t="s">
        <v>47</v>
      </c>
      <c r="H14" s="73">
        <f>+IF(G14=$B$1,15,0)</f>
        <v>15</v>
      </c>
      <c r="I14" s="73" t="s">
        <v>49</v>
      </c>
      <c r="J14" s="73">
        <f t="shared" si="3"/>
        <v>15</v>
      </c>
      <c r="K14" s="75" t="s">
        <v>53</v>
      </c>
      <c r="L14" s="73">
        <f>+IF(K14=$D$1,15,IF(K14=$D$2,10,0))</f>
        <v>0</v>
      </c>
      <c r="M14" s="73" t="s">
        <v>54</v>
      </c>
      <c r="N14" s="73">
        <f>+IF(M14=$M$1,15,0)</f>
        <v>15</v>
      </c>
      <c r="O14" s="76" t="s">
        <v>56</v>
      </c>
      <c r="P14" s="73">
        <f>+IF(O14=$E$1,15,0)</f>
        <v>15</v>
      </c>
      <c r="Q14" s="73" t="s">
        <v>58</v>
      </c>
      <c r="R14" s="73">
        <f>+IF(Q14=$F$1,10,IF(Q14=$F$2,5,0))</f>
        <v>10</v>
      </c>
      <c r="S14" s="73">
        <f>+F14+H14+J14+L14+N14+P14+R14</f>
        <v>85</v>
      </c>
      <c r="T14" s="75" t="s">
        <v>147</v>
      </c>
      <c r="U14" s="70">
        <v>100</v>
      </c>
      <c r="V14" s="59" t="s">
        <v>161</v>
      </c>
    </row>
    <row r="15" spans="1:22" ht="111" customHeight="1" x14ac:dyDescent="0.25">
      <c r="A15" s="68" t="s">
        <v>139</v>
      </c>
      <c r="B15" s="122" t="s">
        <v>150</v>
      </c>
      <c r="C15" s="123"/>
      <c r="D15" s="123"/>
      <c r="E15" s="123"/>
      <c r="F15" s="123"/>
      <c r="G15" s="123"/>
      <c r="H15" s="123"/>
      <c r="I15" s="123"/>
      <c r="J15" s="123"/>
      <c r="K15" s="123"/>
      <c r="L15" s="123"/>
      <c r="M15" s="123"/>
      <c r="N15" s="123"/>
      <c r="O15" s="123"/>
      <c r="P15" s="123"/>
      <c r="Q15" s="123"/>
      <c r="R15" s="123"/>
      <c r="S15" s="123"/>
      <c r="T15" s="123"/>
      <c r="U15" s="123"/>
      <c r="V15" s="123"/>
    </row>
  </sheetData>
  <mergeCells count="10">
    <mergeCell ref="B15:V15"/>
    <mergeCell ref="A5:V5"/>
    <mergeCell ref="B6:I6"/>
    <mergeCell ref="K6:V6"/>
    <mergeCell ref="B7:I7"/>
    <mergeCell ref="A8:D8"/>
    <mergeCell ref="V8:V9"/>
    <mergeCell ref="E8:S8"/>
    <mergeCell ref="U8:U9"/>
    <mergeCell ref="K7:V7"/>
  </mergeCells>
  <dataValidations count="9">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10:D10"/>
    <dataValidation type="list" allowBlank="1" showInputMessage="1" showErrorMessage="1" sqref="E10:E14">
      <formula1>$A$1:$A$2</formula1>
    </dataValidation>
    <dataValidation type="list" allowBlank="1" showInputMessage="1" showErrorMessage="1" sqref="G10:G14">
      <formula1>$B$1:$B$2</formula1>
    </dataValidation>
    <dataValidation type="list" allowBlank="1" showInputMessage="1" showErrorMessage="1" sqref="I10:I14">
      <formula1>$C$1:$C$2</formula1>
    </dataValidation>
    <dataValidation type="list" allowBlank="1" showInputMessage="1" showErrorMessage="1" sqref="K10:K14">
      <formula1>$D$1:$D$3</formula1>
    </dataValidation>
    <dataValidation type="list" allowBlank="1" showInputMessage="1" showErrorMessage="1" sqref="O10:O14">
      <formula1>$E$1:$E$2</formula1>
    </dataValidation>
    <dataValidation type="list" allowBlank="1" showInputMessage="1" showErrorMessage="1" sqref="Q10:Q14">
      <formula1>$F$1:$F$3</formula1>
    </dataValidation>
    <dataValidation type="list" allowBlank="1" showInputMessage="1" showErrorMessage="1" sqref="M10:M14">
      <formula1>$M$1:$M$2</formula1>
    </dataValidation>
    <dataValidation type="list" allowBlank="1" showInputMessage="1" showErrorMessage="1" sqref="T10:T14">
      <formula1>$Q$1:$Q$3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
  <sheetViews>
    <sheetView tabSelected="1" topLeftCell="A12" zoomScale="70" zoomScaleNormal="70" workbookViewId="0">
      <selection activeCell="A15" sqref="A15"/>
    </sheetView>
  </sheetViews>
  <sheetFormatPr baseColWidth="10" defaultRowHeight="14.25" x14ac:dyDescent="0.25"/>
  <cols>
    <col min="1" max="1" width="26.28515625" style="41" customWidth="1"/>
    <col min="2" max="2" width="16.7109375" style="41" customWidth="1"/>
    <col min="3" max="3" width="32.5703125" style="41" customWidth="1"/>
    <col min="4" max="4" width="17" style="41" customWidth="1"/>
    <col min="5" max="5" width="30.28515625" style="41" customWidth="1"/>
    <col min="6" max="6" width="25" style="41" customWidth="1"/>
    <col min="7" max="7" width="32" style="41" customWidth="1"/>
    <col min="8" max="8" width="32.140625" style="41" customWidth="1"/>
    <col min="9" max="16384" width="11.42578125" style="46"/>
  </cols>
  <sheetData>
    <row r="1" spans="1:24" hidden="1" x14ac:dyDescent="0.25">
      <c r="A1" s="41" t="s">
        <v>62</v>
      </c>
    </row>
    <row r="2" spans="1:24" hidden="1" x14ac:dyDescent="0.25">
      <c r="A2" s="41" t="s">
        <v>36</v>
      </c>
    </row>
    <row r="3" spans="1:24" hidden="1" x14ac:dyDescent="0.25">
      <c r="A3" s="41" t="s">
        <v>73</v>
      </c>
    </row>
    <row r="4" spans="1:24" ht="45.75" customHeight="1" x14ac:dyDescent="0.25">
      <c r="A4" s="126" t="s">
        <v>135</v>
      </c>
      <c r="B4" s="152"/>
      <c r="C4" s="152"/>
      <c r="D4" s="152"/>
      <c r="E4" s="152"/>
      <c r="F4" s="152"/>
      <c r="G4" s="152"/>
      <c r="H4" s="153"/>
    </row>
    <row r="5" spans="1:24" ht="29.25" customHeight="1" x14ac:dyDescent="0.25">
      <c r="A5" s="155" t="s">
        <v>137</v>
      </c>
      <c r="B5" s="155"/>
      <c r="C5" s="155"/>
      <c r="D5" s="155"/>
      <c r="E5" s="155"/>
      <c r="F5" s="155"/>
      <c r="G5" s="155"/>
      <c r="H5" s="155"/>
      <c r="I5" s="47"/>
      <c r="J5" s="47"/>
      <c r="K5" s="47"/>
      <c r="L5" s="47"/>
      <c r="M5" s="47"/>
      <c r="N5" s="47"/>
      <c r="O5" s="47"/>
      <c r="P5" s="47"/>
      <c r="Q5" s="47"/>
      <c r="R5" s="47"/>
      <c r="S5" s="47"/>
      <c r="T5" s="47"/>
      <c r="U5" s="47"/>
      <c r="V5" s="47"/>
      <c r="W5" s="47"/>
      <c r="X5" s="47"/>
    </row>
    <row r="6" spans="1:24" ht="36" customHeight="1" x14ac:dyDescent="0.25">
      <c r="A6" s="156" t="s">
        <v>136</v>
      </c>
      <c r="B6" s="156"/>
      <c r="C6" s="156"/>
      <c r="D6" s="156"/>
      <c r="E6" s="156"/>
      <c r="F6" s="156"/>
      <c r="G6" s="156"/>
      <c r="H6" s="156"/>
    </row>
    <row r="7" spans="1:24" ht="25.5" customHeight="1" x14ac:dyDescent="0.25">
      <c r="A7" s="154" t="s">
        <v>61</v>
      </c>
      <c r="B7" s="154"/>
      <c r="C7" s="154"/>
      <c r="D7" s="145" t="s">
        <v>63</v>
      </c>
      <c r="E7" s="146"/>
      <c r="F7" s="146"/>
      <c r="G7" s="146"/>
      <c r="H7" s="147"/>
    </row>
    <row r="8" spans="1:24" s="49" customFormat="1" ht="105" customHeight="1" x14ac:dyDescent="0.25">
      <c r="A8" s="56" t="s">
        <v>138</v>
      </c>
      <c r="B8" s="57" t="s">
        <v>43</v>
      </c>
      <c r="C8" s="56" t="s">
        <v>79</v>
      </c>
      <c r="D8" s="48" t="s">
        <v>85</v>
      </c>
      <c r="E8" s="48" t="s">
        <v>87</v>
      </c>
      <c r="F8" s="48" t="s">
        <v>82</v>
      </c>
      <c r="G8" s="48" t="s">
        <v>86</v>
      </c>
      <c r="H8" s="48" t="s">
        <v>64</v>
      </c>
    </row>
    <row r="9" spans="1:24" ht="206.25" customHeight="1" x14ac:dyDescent="0.25">
      <c r="A9" s="67" t="s">
        <v>98</v>
      </c>
      <c r="B9" s="58" t="s">
        <v>103</v>
      </c>
      <c r="C9" s="59" t="s">
        <v>113</v>
      </c>
      <c r="D9" s="60" t="s">
        <v>62</v>
      </c>
      <c r="E9" s="61"/>
      <c r="F9" s="62" t="s">
        <v>73</v>
      </c>
      <c r="G9" s="59" t="s">
        <v>151</v>
      </c>
      <c r="H9" s="63"/>
    </row>
    <row r="10" spans="1:24" ht="156.75" customHeight="1" x14ac:dyDescent="0.25">
      <c r="A10" s="67" t="s">
        <v>99</v>
      </c>
      <c r="B10" s="58" t="s">
        <v>103</v>
      </c>
      <c r="C10" s="59" t="s">
        <v>114</v>
      </c>
      <c r="D10" s="64" t="s">
        <v>36</v>
      </c>
      <c r="E10" s="65" t="s">
        <v>127</v>
      </c>
      <c r="F10" s="61" t="s">
        <v>62</v>
      </c>
      <c r="G10" s="63"/>
      <c r="H10" s="63"/>
    </row>
    <row r="11" spans="1:24" ht="169.5" customHeight="1" x14ac:dyDescent="0.25">
      <c r="A11" s="67" t="s">
        <v>102</v>
      </c>
      <c r="B11" s="58" t="s">
        <v>103</v>
      </c>
      <c r="C11" s="59" t="s">
        <v>115</v>
      </c>
      <c r="D11" s="60" t="s">
        <v>62</v>
      </c>
      <c r="E11" s="65" t="s">
        <v>128</v>
      </c>
      <c r="F11" s="61" t="s">
        <v>62</v>
      </c>
      <c r="G11" s="63"/>
      <c r="H11" s="59" t="s">
        <v>128</v>
      </c>
    </row>
    <row r="12" spans="1:24" ht="99.75" x14ac:dyDescent="0.25">
      <c r="A12" s="67" t="s">
        <v>100</v>
      </c>
      <c r="B12" s="58" t="s">
        <v>103</v>
      </c>
      <c r="C12" s="59" t="s">
        <v>116</v>
      </c>
      <c r="D12" s="60" t="s">
        <v>62</v>
      </c>
      <c r="E12" s="63"/>
      <c r="F12" s="61" t="s">
        <v>62</v>
      </c>
      <c r="G12" s="63"/>
      <c r="H12" s="63" t="s">
        <v>129</v>
      </c>
    </row>
    <row r="13" spans="1:24" ht="228" x14ac:dyDescent="0.25">
      <c r="A13" s="67" t="s">
        <v>101</v>
      </c>
      <c r="B13" s="59" t="s">
        <v>104</v>
      </c>
      <c r="C13" s="59" t="s">
        <v>122</v>
      </c>
      <c r="D13" s="60" t="s">
        <v>62</v>
      </c>
      <c r="E13" s="63"/>
      <c r="F13" s="62" t="s">
        <v>73</v>
      </c>
      <c r="G13" s="59" t="s">
        <v>130</v>
      </c>
      <c r="H13" s="66"/>
    </row>
    <row r="14" spans="1:24" ht="97.5" customHeight="1" x14ac:dyDescent="0.25">
      <c r="A14" s="68" t="s">
        <v>139</v>
      </c>
      <c r="B14" s="150" t="s">
        <v>152</v>
      </c>
      <c r="C14" s="151"/>
      <c r="D14" s="151"/>
      <c r="E14" s="151"/>
      <c r="F14" s="151"/>
      <c r="G14" s="151"/>
      <c r="H14" s="151"/>
    </row>
    <row r="15" spans="1:24" x14ac:dyDescent="0.25">
      <c r="A15" s="41" t="s">
        <v>162</v>
      </c>
    </row>
  </sheetData>
  <mergeCells count="6">
    <mergeCell ref="B14:H14"/>
    <mergeCell ref="A4:H4"/>
    <mergeCell ref="A7:C7"/>
    <mergeCell ref="D7:H7"/>
    <mergeCell ref="A5:H5"/>
    <mergeCell ref="A6:H6"/>
  </mergeCells>
  <dataValidations count="2">
    <dataValidation type="list" allowBlank="1" showInputMessage="1" showErrorMessage="1" sqref="F9:F13 D9:D13">
      <formula1>$A$1:$A$3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C9"/>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2019-09-27T19:53:00Z</dcterms:modified>
</cp:coreProperties>
</file>