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G:\OneDrive - uaermv\RAFIS uLTIMO\RIESGOS CONSOLIDADOS\"/>
    </mc:Choice>
  </mc:AlternateContent>
  <bookViews>
    <workbookView xWindow="-120" yWindow="-120" windowWidth="21840" windowHeight="13140" firstSheet="1" activeTab="1"/>
  </bookViews>
  <sheets>
    <sheet name="RIESGOS Y CONTROLES" sheetId="55" state="hidden" r:id="rId1"/>
    <sheet name="1. RIESGOS SIGNIFICATIVOS" sheetId="63" r:id="rId2"/>
    <sheet name="2. DISEÑO CONTROL" sheetId="61" r:id="rId3"/>
    <sheet name="3. EJECUCIÓN CONTROL" sheetId="62" r:id="rId4"/>
  </sheets>
  <definedNames>
    <definedName name="_xlnm._FilterDatabase" localSheetId="0" hidden="1">'RIESGOS Y CONTROLES'!$T$1:$T$34</definedName>
    <definedName name="_xlnm.Print_Area" localSheetId="0">'RIESGOS Y CONTROLES'!$A$1:$V$30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 i="61" l="1"/>
  <c r="H11" i="61"/>
  <c r="J11" i="61"/>
  <c r="L11" i="61"/>
  <c r="N11" i="61"/>
  <c r="P11" i="61"/>
  <c r="R11" i="61"/>
  <c r="F12" i="61"/>
  <c r="H12" i="61"/>
  <c r="J12" i="61"/>
  <c r="L12" i="61"/>
  <c r="N12" i="61"/>
  <c r="P12" i="61"/>
  <c r="R12" i="61"/>
  <c r="F13" i="61"/>
  <c r="H13" i="61"/>
  <c r="J13" i="61"/>
  <c r="L13" i="61"/>
  <c r="N13" i="61"/>
  <c r="P13" i="61"/>
  <c r="R13" i="61"/>
  <c r="F14" i="61"/>
  <c r="H14" i="61"/>
  <c r="J14" i="61"/>
  <c r="L14" i="61"/>
  <c r="N14" i="61"/>
  <c r="P14" i="61"/>
  <c r="R14" i="61"/>
  <c r="F15" i="61"/>
  <c r="H15" i="61"/>
  <c r="J15" i="61"/>
  <c r="L15" i="61"/>
  <c r="N15" i="61"/>
  <c r="P15" i="61"/>
  <c r="R15" i="61"/>
  <c r="S12" i="61" l="1"/>
  <c r="S11" i="61"/>
  <c r="S13" i="61"/>
  <c r="S15" i="61"/>
  <c r="S14" i="61"/>
  <c r="N10" i="61" l="1"/>
  <c r="R10" i="61" l="1"/>
  <c r="L10" i="61"/>
  <c r="P10" i="61"/>
  <c r="J10" i="61"/>
  <c r="H10" i="61"/>
  <c r="F10" i="61"/>
  <c r="S10" i="61" l="1"/>
  <c r="T8" i="55"/>
  <c r="T9" i="55"/>
  <c r="T10" i="55"/>
  <c r="T12" i="55"/>
  <c r="T13" i="55"/>
  <c r="T14" i="55"/>
  <c r="T15" i="55"/>
  <c r="T16" i="55"/>
  <c r="T17" i="55"/>
  <c r="T18" i="55"/>
  <c r="T19" i="55"/>
  <c r="T20" i="55"/>
  <c r="T21" i="55"/>
  <c r="T22" i="55"/>
  <c r="Q8" i="55"/>
  <c r="Q12" i="55"/>
  <c r="Q13" i="55"/>
  <c r="Q14" i="55"/>
  <c r="Q15" i="55"/>
  <c r="Q16" i="55"/>
  <c r="Q17" i="55"/>
  <c r="Q18" i="55"/>
  <c r="Q19" i="55"/>
  <c r="Q7" i="55"/>
  <c r="N8" i="55"/>
  <c r="N9" i="55"/>
  <c r="N10" i="55"/>
  <c r="N11" i="55"/>
  <c r="N12" i="55"/>
  <c r="N13" i="55"/>
  <c r="N14" i="55"/>
  <c r="N15" i="55"/>
  <c r="N16" i="55"/>
  <c r="N17" i="55"/>
  <c r="N18" i="55"/>
  <c r="N19" i="55"/>
  <c r="N20" i="55"/>
  <c r="N21" i="55"/>
  <c r="N22" i="55"/>
  <c r="N7" i="55"/>
  <c r="K8" i="55"/>
  <c r="K9" i="55"/>
  <c r="K10" i="55"/>
  <c r="K11" i="55"/>
  <c r="K12" i="55"/>
  <c r="K13" i="55"/>
  <c r="K14" i="55"/>
  <c r="K15" i="55"/>
  <c r="K16" i="55"/>
  <c r="K17" i="55"/>
  <c r="K18" i="55"/>
  <c r="K19" i="55"/>
  <c r="K20" i="55"/>
  <c r="K21" i="55"/>
  <c r="K22" i="55"/>
  <c r="K7" i="55"/>
  <c r="F23" i="55"/>
  <c r="G23" i="55"/>
  <c r="H23" i="55"/>
  <c r="I23" i="55"/>
  <c r="J23" i="55"/>
  <c r="L23" i="55"/>
  <c r="M23" i="55"/>
  <c r="O23" i="55"/>
  <c r="P23" i="55"/>
  <c r="R23" i="55"/>
  <c r="S23" i="55"/>
  <c r="E23" i="55"/>
  <c r="Q23" i="55" l="1"/>
  <c r="K23" i="55"/>
  <c r="T23" i="55"/>
  <c r="N23" i="55"/>
</calcChain>
</file>

<file path=xl/sharedStrings.xml><?xml version="1.0" encoding="utf-8"?>
<sst xmlns="http://schemas.openxmlformats.org/spreadsheetml/2006/main" count="329" uniqueCount="163">
  <si>
    <t>Direccionamiento Estratégico e Innovación  (DESI)</t>
  </si>
  <si>
    <t>Estrategia y Gobierno de TI  (EGTI)</t>
  </si>
  <si>
    <t>Planificación de la Intervención Vial (PIV)</t>
  </si>
  <si>
    <t>Atención a Partes Interesadas y Comunicaciones  (APIC)</t>
  </si>
  <si>
    <t>Producción de Mezcla y Provisión de Maquinaria y Equipo (PPMQ)</t>
  </si>
  <si>
    <t>Intervención de la Malla Vial  (IMVI)</t>
  </si>
  <si>
    <t>Gestión Jurídica (GJUR)</t>
  </si>
  <si>
    <t>Gestión Contractual  (GCON)</t>
  </si>
  <si>
    <t>Gestión Documental (GDO)</t>
  </si>
  <si>
    <t>Gestión de Servicios e Infraestructura Tecnológica (GSIT)</t>
  </si>
  <si>
    <t>Gestión Financiera (GEFI)</t>
  </si>
  <si>
    <t>Gestión del Talento Humano  (GTHU)</t>
  </si>
  <si>
    <t>Gestión de Recursos Físicos  (GREF)</t>
  </si>
  <si>
    <t>Gestión Ambiental  (GAM)</t>
  </si>
  <si>
    <t>Gestión de Laboratorio  (GLAB)</t>
  </si>
  <si>
    <t>Control  Disciplinario Interno (CODI)</t>
  </si>
  <si>
    <t>SI</t>
  </si>
  <si>
    <t>NO</t>
  </si>
  <si>
    <t>CONTROL</t>
  </si>
  <si>
    <t>RESUMEN RIESGO Y CONTROL</t>
  </si>
  <si>
    <t>RIESGO</t>
  </si>
  <si>
    <t>PROCESO</t>
  </si>
  <si>
    <t>CONTROLES EVALUADOS</t>
  </si>
  <si>
    <t>PORCENTAJES  EVALUACION</t>
  </si>
  <si>
    <t>EFICACIA</t>
  </si>
  <si>
    <t>CUMPLE</t>
  </si>
  <si>
    <t>EFICIENCIA</t>
  </si>
  <si>
    <t xml:space="preserve">SIRVE </t>
  </si>
  <si>
    <t xml:space="preserve"> NO SIRVE</t>
  </si>
  <si>
    <t>E</t>
  </si>
  <si>
    <t>M</t>
  </si>
  <si>
    <t>A</t>
  </si>
  <si>
    <t>B</t>
  </si>
  <si>
    <t>NIVEL EXPOSICIÓN</t>
  </si>
  <si>
    <t xml:space="preserve">PORCENTAJE  EVALUACIÓN </t>
  </si>
  <si>
    <t>CONTROLES  IDENTIFICADOS</t>
  </si>
  <si>
    <t>No</t>
  </si>
  <si>
    <t>CONOCE LA POLÍTICA DE RIESGOS</t>
  </si>
  <si>
    <t>S</t>
  </si>
  <si>
    <t>N</t>
  </si>
  <si>
    <t xml:space="preserve">No DE RIESGOS EVALUADOS - CEM </t>
  </si>
  <si>
    <t xml:space="preserve">TOTAL </t>
  </si>
  <si>
    <t>No 
DE RIESGOS IDENTIFICADOS</t>
  </si>
  <si>
    <t>TIPO</t>
  </si>
  <si>
    <t>CALIFICACION</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</si>
  <si>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</si>
  <si>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</si>
  <si>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</si>
  <si>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</si>
  <si>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</si>
  <si>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</si>
  <si>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</si>
  <si>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</si>
  <si>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</si>
  <si>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</si>
  <si>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</si>
  <si>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</si>
  <si>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y resuelven oportunamente</t>
  </si>
  <si>
    <t>Completa</t>
  </si>
  <si>
    <t xml:space="preserve">Incompleta </t>
  </si>
  <si>
    <t>No existe</t>
  </si>
  <si>
    <t>MAPA DE RIESGOS</t>
  </si>
  <si>
    <t>Si</t>
  </si>
  <si>
    <t>EFICACIA Y EFICIENCIA</t>
  </si>
  <si>
    <t>RECOMENDACIONES</t>
  </si>
  <si>
    <t xml:space="preserve">PROCESO:                  </t>
  </si>
  <si>
    <t>OBJETIVO:</t>
  </si>
  <si>
    <t>¿El riesgo puede llegar a afectar el cumplimiento del objetivo del proceso?</t>
  </si>
  <si>
    <t>EVIDENCIA
¿ con la evidencia que se dejó definida  se llega a la misma conclusión de quien ejecutó el control?</t>
  </si>
  <si>
    <t>FUENTE DE INFORMACIÓN
¿La fuente de información que se utiliza en el desarrollo del control es información confiable que permita mitigar el riesgo?</t>
  </si>
  <si>
    <t>OBSERVACIONES Y RECOMENDACIONES</t>
  </si>
  <si>
    <t>ANALISIS OCI RIESGOS Y CAUSAS</t>
  </si>
  <si>
    <t>CALIFICACION DISEÑO
OCI</t>
  </si>
  <si>
    <t>RESPONSABLE
Persona asignada  tiene competencia y conocimiento para ejecutar el control</t>
  </si>
  <si>
    <t>OPORTUNIDAD
Periodicidad específica para su realización y debe se consistente y oportuna para mitigar el riesgo (previene o detecta antes de …)</t>
  </si>
  <si>
    <t>Debe revisarse la redacción del riesgo</t>
  </si>
  <si>
    <t>Parcialmente</t>
  </si>
  <si>
    <t>Debe revisarse el control</t>
  </si>
  <si>
    <t>Debe revisarse la causa porque no guarda relación con el riesgo</t>
  </si>
  <si>
    <r>
      <t xml:space="preserve">CONTROLES Vs. CAUSAS 
</t>
    </r>
    <r>
      <rPr>
        <b/>
        <sz val="8"/>
        <color theme="1"/>
        <rFont val="Arial"/>
        <family val="2"/>
      </rPr>
      <t xml:space="preserve">
</t>
    </r>
    <r>
      <rPr>
        <b/>
        <sz val="11"/>
        <color theme="1"/>
        <rFont val="Arial"/>
        <family val="2"/>
      </rPr>
      <t xml:space="preserve">¿el control mitiga o elimina la causa identificada?
</t>
    </r>
  </si>
  <si>
    <t>OBSERVACIONES, DESVIACIONES O DIFERENCIAS
¿Qué pasa con las observaciones o desviaciones resultantes de ejecutar el control?</t>
  </si>
  <si>
    <t>ANÁLISIS OCI - EVALUACIÓN DEL DISEÑO  DEL CONTROL REDACTADO EN EL FORMATO DE MONITOREO</t>
  </si>
  <si>
    <t>VALIDACIÓN  DE LA CALIFICACIÓN</t>
  </si>
  <si>
    <t xml:space="preserve">CONTROL
</t>
  </si>
  <si>
    <t>MAPA DE RIESGOS RECIBIDO DE OAP</t>
  </si>
  <si>
    <t>FORMATO DE MONITOREO DEL FECHA:</t>
  </si>
  <si>
    <t>EFICIENCIA
SIRVE O NO 
¿El control es preventivo o detectivo?  
Ver la evidencia de la prueba Columna S (Evidencia)</t>
  </si>
  <si>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</si>
  <si>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</si>
  <si>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CONTROL
</t>
    </r>
    <r>
      <rPr>
        <b/>
        <sz val="11"/>
        <color theme="7" tint="-0.499984740745262"/>
        <rFont val="Arial"/>
        <family val="2"/>
      </rPr>
      <t>¿ elimina o mitiga la causa?</t>
    </r>
  </si>
  <si>
    <r>
      <t xml:space="preserve">RIESGO
</t>
    </r>
    <r>
      <rPr>
        <b/>
        <sz val="11"/>
        <color theme="7" tint="-0.499984740745262"/>
        <rFont val="Arial"/>
        <family val="2"/>
      </rPr>
      <t>¿ que puede suceder?</t>
    </r>
  </si>
  <si>
    <r>
      <t xml:space="preserve">CAUSA
</t>
    </r>
    <r>
      <rPr>
        <b/>
        <sz val="11"/>
        <color theme="7" tint="-0.499984740745262"/>
        <rFont val="Arial"/>
        <family val="2"/>
      </rPr>
      <t>¿cómo puede suceder?</t>
    </r>
  </si>
  <si>
    <r>
      <t xml:space="preserve">AUTORIDAD 
</t>
    </r>
    <r>
      <rPr>
        <b/>
        <sz val="9"/>
        <color theme="1"/>
        <rFont val="Arial"/>
        <family val="2"/>
      </rPr>
      <t xml:space="preserve">Sus responsabilidades deben estar segregadas  o redistribuidas </t>
    </r>
    <r>
      <rPr>
        <b/>
        <sz val="11"/>
        <color theme="1"/>
        <rFont val="Arial"/>
        <family val="2"/>
      </rPr>
      <t>entre varios individuos</t>
    </r>
  </si>
  <si>
    <r>
      <t xml:space="preserve">PROPÓSITO
</t>
    </r>
    <r>
      <rPr>
        <b/>
        <sz val="9"/>
        <color theme="1"/>
        <rFont val="Arial"/>
        <family val="2"/>
      </rPr>
      <t>El control  debe indicar para qué se realiza: verificar, validar, comparar, revisar, cotejar, conciliar, etc...  (¿es o no un control?,</t>
    </r>
  </si>
  <si>
    <t>EFICACIA
SE CUMPLE
¿El control se ejecuta como fue diseñado?  
Ver columna M (propósito)</t>
  </si>
  <si>
    <t>Observaciones
Justificar la respuesta de la columna F en caso de NO o parcialmente</t>
  </si>
  <si>
    <t>Observaciones
Justificar la respuesta de la columna D, en caso de NO o parcialmente</t>
  </si>
  <si>
    <t>Nombre</t>
  </si>
  <si>
    <t>Profesión</t>
  </si>
  <si>
    <t xml:space="preserve">Evaluador OCI: </t>
  </si>
  <si>
    <r>
      <rPr>
        <b/>
        <sz val="18"/>
        <color theme="1"/>
        <rFont val="Arial"/>
        <family val="2"/>
      </rPr>
      <t xml:space="preserve">¿LOS RIESGOS IDENTIFICADOS SON SIGNIFICATIVOS Y AFECTAN EL CUMPLIMIENTO DEL OBJETIVO DEL PROCESO?
¿ EL CONTROL DISEÑADO POR EL PROCESO ELIMINA LA CAUSA IDENTIFICADA?
</t>
    </r>
    <r>
      <rPr>
        <b/>
        <sz val="12"/>
        <color theme="1"/>
        <rFont val="Arial"/>
        <family val="2"/>
      </rPr>
      <t xml:space="preserve">
RESULTADOS DE LA VERIFICACIÓN EFECTUADA POR LA OFICINA DE CONTROL INTERNO -OCI EL 21</t>
    </r>
    <r>
      <rPr>
        <b/>
        <sz val="12"/>
        <color theme="5" tint="-0.499984740745262"/>
        <rFont val="Arial"/>
        <family val="2"/>
      </rPr>
      <t xml:space="preserve">  - JUNIO - 2019 </t>
    </r>
  </si>
  <si>
    <t>PLANIFICACIÓN DE LA INTERVENCIÓN VIAL</t>
  </si>
  <si>
    <t>Planificar la intervención de los segmentos viales de la malla vial mediante la evaluación técnica de vías con el fin de determinar estrategias de conservación, priorizar con criterios técnicos y sociales, realizar la priorización de segmentos viales, elaborar diseños de estructura de pavimento si se requieren, desarrollar  proyectos de investigación en nuevas tecnologías; realizar seguimiento a las intervenciones, dar asesoría y  acompañamiento técnico, para la  atención de la malla vial acorde con la capacidad técnica, operativa y económica de la Entidad.</t>
  </si>
  <si>
    <t>MAPA DE RIESGOS RECIBIDO DE OAP - VERSIÓN 2</t>
  </si>
  <si>
    <t xml:space="preserve">Omitir los criterios técnicos para la evaluación de vías por un interés particular </t>
  </si>
  <si>
    <t>CORRUPCIÓN</t>
  </si>
  <si>
    <t>Presiones politicas que influyen en las decisiones de las directivas para favorecer intereses particulares.</t>
  </si>
  <si>
    <t>Existe un profesional encargado de verificar trimestralmente, que los segmentos viales priorizados tengan un IP mayor a 60, dejando registro de los resultados encontrados en la verificación. Así mismo, esta información es validada por el(la) Subdirector(a) Técnico(a) de Mejoramiento de la Malla Vial Local. En caso de que se encuentren segmentos con IP &gt; a 60 , estos segmentos serán sacados del listado de priorización.</t>
  </si>
  <si>
    <t>EDY JOHANA MELGAREJO PINTO</t>
  </si>
  <si>
    <t>Ingeniera en Transporte y Vias - Contratista OCI</t>
  </si>
  <si>
    <t>Existe un profesional encargado de revisar las actas de visita técnica que se generan a traves del aplicativo sigma cada vez que se realice o actualice el diagnostico a un segmento vial, con el fin de verificar la veracidad de la información contenida en dichas actas. Así mismo, esta información es validada por el(la) Subdirector(a) Técnico(a) de Mejoramiento de la Malla Vial Local. En caso de que la información contenida en el acta de visita técnica este incompleta o no sea veraz, será devuelta al profesional responsable de la visita para el respectivo ajuste.</t>
  </si>
  <si>
    <t>Conducta inapropiada de un funcionario para obtener beneficios propios o a favor de un particular.</t>
  </si>
  <si>
    <t xml:space="preserve">Incumplimiento de las actividades desarrolladas por la SMVL por fallas presentadas en el Sistema de Información Geográfica SIGMA </t>
  </si>
  <si>
    <t>GESTIÓN</t>
  </si>
  <si>
    <t>Falta de cobertura de la red de los operadores que suministran los datos moviles.</t>
  </si>
  <si>
    <t>Poca capacidad de la memoria y/o el procesador de los dispositivos moviles con los que se realiza la captura de información en campo.</t>
  </si>
  <si>
    <t>Existe un profesional encargado de verificar el adecuado funcionamiento del Sistema cada vez que se presenten fallas con este, relacionadas con la cobertura de la red o con la prestación de los servicios externos utilizados por el sistema e informar al grupo GIS de la UAERMV mediante correo electrónico, con el fin de que se solucione con la mayor brevedad la situación presentada. En el caso de que la falla persista el(la) Subdirector(a) Técnico(a) de Mejoramiento de la Malla Vial Local, solicitará al grupo GIS la solución.</t>
  </si>
  <si>
    <t xml:space="preserve">Existe un profesional encargado de verificar semestralmente el funcionamiento adecuado de los equipos de captura en campo de acuerdo con lo informado por el grupo de diagnóstico luego de realizar la actividad de descargar la información contenida en los dispositivos móviles e informar al grupo GIS mediante correo electrónico o chat las fallas ocurridas por deficiencia en la capacidad de la memoria y/o del procesador del dispositivo móvil. Lo anterior con el fin de prevenir el incumplimiento de las actividades de la SMVL por fallas originadas en falta de eficiencia de los equipos.
</t>
  </si>
  <si>
    <t>Perdida de la información por daños en los equipos de cómputo utilizados por cada profesional de la SMVL para el desarrollo de sus funciones y/o obligaciones.</t>
  </si>
  <si>
    <t>SEGURIDAD DE LA INFORMACIÓN</t>
  </si>
  <si>
    <t>Sensibilidad a la radiación electromagnética</t>
  </si>
  <si>
    <t>Falta de conciencia en seguridad</t>
  </si>
  <si>
    <t xml:space="preserve">Existe un profesional que verifica el adecuado funcionamiento de los equipos de computo cuando ocurra un  evento causado por un agente externo que pueda ocasionar daño en los equipos e informar a la Secretaria General los posibles daños ocurridos. </t>
  </si>
  <si>
    <t>Existe un profesional que semestralmente realiza un seguimiento verificando el correcto uso de los equipos de computo a cargo de los profesionales de la SMVL. En el caso de que la falla persista el(la) Subdirector(a) Técnico(a) de Mejoramiento de la Malla Vial Local, solicitará a la Secretaria General  la solución.</t>
  </si>
  <si>
    <t>PROCESO:                  PLANIFICACIÓN DE LA INTERVENCIÓN VIAL</t>
  </si>
  <si>
    <t>OBJETIVO:                  Planificar la intervención de los segmentos viales de la malla vial mediante la evaluación técnica de vías con el fin de determinar estrategias de conservación, priorizar con criterios técnicos y sociales, realizar la priorización de segmentos viales, elaborar diseños de estructura de pavimento si se requieren, desarrollar  proyectos de investigación en nuevas tecnologías; realizar seguimiento a las intervenciones, dar asesoría y  acompañamiento técnico, para la  atención de la malla vial acorde con la capacidad técnica, operativa y económica de la Entidad.</t>
  </si>
  <si>
    <r>
      <rPr>
        <b/>
        <sz val="14"/>
        <color theme="1"/>
        <rFont val="Arial"/>
        <family val="2"/>
      </rPr>
      <t xml:space="preserve">EVALUACIÓN DE LA EJECUCIÓN DEL CONTROL </t>
    </r>
    <r>
      <rPr>
        <b/>
        <sz val="12"/>
        <color theme="1"/>
        <rFont val="Arial"/>
        <family val="2"/>
      </rPr>
      <t xml:space="preserve">
RESULTADOS DE LA PRUEBA DE RECORRIDO APLICADA POR LA OFICINA DE CONTROL INTERNO -OCI EL 21  - JUNIO - 2019 </t>
    </r>
  </si>
  <si>
    <r>
      <t>MAPA DE RIESGO DEL PROCESO VERSIÓN</t>
    </r>
    <r>
      <rPr>
        <b/>
        <sz val="11"/>
        <color theme="5" tint="-0.499984740745262"/>
        <rFont val="Arial"/>
        <family val="2"/>
      </rPr>
      <t xml:space="preserve"> 2</t>
    </r>
  </si>
  <si>
    <t>En la prueba de reccorrido no se identificó que  la verificación de un IP mayor a 60, garantice que se mitigue la causa de Presiones politicas que influyen en las decisiones de las directivas para favorecer intereses particulares.</t>
  </si>
  <si>
    <t xml:space="preserve">
Se recomienda  identificar un control que mitigue la causa de Presiones politicas que influyen en las decisiones de las directivas para favorecer intereses particulares.
</t>
  </si>
  <si>
    <t xml:space="preserve">Se recomienda mejorar la redacción del control incluyendo la evidencia de la ejecución del control y la autoridad del responsable.
</t>
  </si>
  <si>
    <t>En la prueba de recorrido no se logró establecer la periocidad con la que opera el control .</t>
  </si>
  <si>
    <t>El control de semestralmente realizar un seguimiento verificando el correcto uso de los equipos de computo a cargo de los profesionales de la SMVL no mitiga la causa de Falta de conciencia en seguridad</t>
  </si>
  <si>
    <t>Debe revisarse la causa porque no guarda relación con el control</t>
  </si>
  <si>
    <t>CONCLUSIÓN</t>
  </si>
  <si>
    <t xml:space="preserve">Del análisis de (3) tres riesgos identificados por el proceso de Planificación de la Intervención Vial, se identificaron los siguientes resultados:
(2) dos son significativos y afectan el cumplimiento del objetivo del proceso, y 
(1) uno debe revisarse la redacción del riesgo, dado que el riesgo de seguridad digital identificado no corresponde al proceso y no afecta su cumplimiento. 
De los (6) seis controles diseñados por el proceso, (1) uno elimina la causa, (3) tres debe revisarse la causa porque no guarda relación con el control y (2) dos no eliminan las causas identificadas.
El proceso no identificó riesgos para todo su objetivo, no se encuentran riesgos  para " desarrollar  proyectos de investigación en nuevas tecnologías; realizar seguimiento a las intervenciones, dar asesoría y  acompañamiento técnico, para la  atención de la malla vial acorde con la capacidad técnica, operativa y económica de la Entidad".
</t>
  </si>
  <si>
    <t>RANGO DE CALIFICACIÓN DEL CONTROL</t>
  </si>
  <si>
    <t>Moderado</t>
  </si>
  <si>
    <t>Fuerte</t>
  </si>
  <si>
    <t>Débil</t>
  </si>
  <si>
    <r>
      <rPr>
        <b/>
        <sz val="20"/>
        <color theme="1"/>
        <rFont val="Arial"/>
        <family val="2"/>
      </rPr>
      <t xml:space="preserve">EVALUACIÓN DEL DISEÑO DEL CONTROL </t>
    </r>
    <r>
      <rPr>
        <b/>
        <sz val="12"/>
        <color theme="1"/>
        <rFont val="Arial"/>
        <family val="2"/>
      </rPr>
      <t xml:space="preserve">
RESULTADOS DE ANÁLISIS EFECTUADO POR LA OFICINA DE CONTROL INTERNO -OCI EL 21  - JUNIO - 2019 </t>
    </r>
  </si>
  <si>
    <t>CONCLUSION:</t>
  </si>
  <si>
    <t>De la evaluación al diseño de  6 controles asociados a 3 riesgos, se identificaron los siguientes resultados:
* Ninguna de las calificaciones efectuadas por OCI del diseño  de controles del proceso de Planificación de la Intervención, es similar a la calificación efectuada por el proceso, se encontraron diferencias en los criterios de diseño de: autoridad, oportunidad, fuente de información, observaciones, deviaciones o diferencias y la evidencia no existe o está incompleta 
* Los (6) seis controles generaron un rango de calificación débil;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t>
  </si>
  <si>
    <t xml:space="preserve">Se recomienda mejorar la redacción del control incluyendo la evidencia de la ejecución del control que fue aportada en la prueba de recorrido y determinar la autoridad de los responsables que ejecutan el control.
</t>
  </si>
  <si>
    <t>En la prueba de recorrido se evidenció que el control, actualmente se esta ejecutando directamente con mesas de ayuda, ya no se envian correos, ahora es mas efectivo y al profesional encargado se le facilita el seguimiento.</t>
  </si>
  <si>
    <t xml:space="preserve">Se recomienda mejorar la redacción del control, actualizandolo e  incluyendo la evidencia de la ejecución del control y la autoridad del responsable.
</t>
  </si>
  <si>
    <t xml:space="preserve">Se recomienda identificar el tipo de control de seguridad digital que le aplica al proceso y mejorar la redacción del control incluyendo todas las variables del diseño de controles.
</t>
  </si>
  <si>
    <t xml:space="preserve">Se recomienda identificar el tipo de control de seguridad digital que le aplica al proceso y mejorar la redacción del control incluyendo todas las variables del diseño de controles.
Identificar mecanismos para validar que se elimine y/o mitigue la causa identificada. 
</t>
  </si>
  <si>
    <t xml:space="preserve">
En la prueba de recorrido realizada con el enlace del proceso y/o responsables de los (6) seis controles asociados a (3) tres riesgos, se identificaron los siguientes resultados:
Eficacia: de los (6) seis controles,  (5) cinco se ejecutan como fueron diseñados y (1) uno parcialmente.
Eficiencia: de los (6) seis controles, (3) tres sirven para mitigar el riesgo, (1) uno parcialmente y (2) dos no sirven.  
El proceso de Planificación de Intervención Vial, debe identificar  los riesgos de seguridad digital, que afecten el cumplimiento del objetivo del proceso, dado que los identificados no corresponden al proceso y mejorar en la identificación de las causas, asi como perfeccionar la redacción de los controles implementado TODAS las variables para el adecuado diseño de controles.
  </t>
  </si>
  <si>
    <r>
      <t xml:space="preserve">1. EL riesgo puede llegar a afectar el cumplimiento del objetivo.  SI
2. El control mitiga la causa. SI
La causa identificada no depende del proceso, luego el control se convierte en un procedimiento, y la causa establecida corresponde para un riesgo de seguridad digital.
</t>
    </r>
    <r>
      <rPr>
        <b/>
        <sz val="11"/>
        <rFont val="Arial"/>
        <family val="2"/>
      </rPr>
      <t xml:space="preserve">
</t>
    </r>
    <r>
      <rPr>
        <b/>
        <sz val="11"/>
        <color rgb="FF7030A0"/>
        <rFont val="Arial"/>
        <family val="2"/>
      </rPr>
      <t xml:space="preserve">RECOMENDACIONES
</t>
    </r>
    <r>
      <rPr>
        <sz val="11"/>
        <color rgb="FF7030A0"/>
        <rFont val="Arial"/>
        <family val="2"/>
      </rPr>
      <t xml:space="preserve">
1. </t>
    </r>
    <r>
      <rPr>
        <sz val="11"/>
        <rFont val="Arial"/>
        <family val="2"/>
      </rPr>
      <t xml:space="preserve">Validar si el riesgo identificado corresponde a una causa, dado que en su redacción se identifica un factor de riesgo (causa) tal como "incumplimiento". El riesgo debe estar descrito de manera clara y precisa. Su redacción no debe dar lugar a ambigüedades o confusiones con la causa generadora de los mismos.   
2. Verificar la causa, que guarde relación con el riesgo de Incumplimiento de las actividades desarrolladas por la SMVL por fallas presentadas en el Sistema de Información Geográfica SIGMA.
</t>
    </r>
    <r>
      <rPr>
        <sz val="11"/>
        <color rgb="FF7030A0"/>
        <rFont val="Arial"/>
        <family val="2"/>
      </rPr>
      <t xml:space="preserve">
</t>
    </r>
    <r>
      <rPr>
        <sz val="11"/>
        <rFont val="Arial"/>
        <family val="2"/>
      </rPr>
      <t xml:space="preserve">
</t>
    </r>
  </si>
  <si>
    <t>FORMATO DE MONITOREO RECIBIDO DE OAP DE FECHA: 06 DE MAYO DE 2019</t>
  </si>
  <si>
    <r>
      <t xml:space="preserve">OBSERVACIONES 
1. La calificación efectuada por OCI del diseño del control es similar a la efectuada por el proceso. 
</t>
    </r>
    <r>
      <rPr>
        <b/>
        <sz val="11"/>
        <color rgb="FFFF0000"/>
        <rFont val="Arial"/>
        <family val="2"/>
      </rPr>
      <t xml:space="preserve">(NO) </t>
    </r>
    <r>
      <rPr>
        <b/>
        <sz val="11"/>
        <rFont val="Arial"/>
        <family val="2"/>
      </rPr>
      <t>En la redacción del control no se establece si el responsable tiene la autoridad, competencias y conocimientos para ejecutar el control, la periocidad es inoportuna dado que la priorización se entrega a la STPI trimestralmente, la fuente de información no es clara ni confiable y la evidiencia se deduce de la redacción.</t>
    </r>
    <r>
      <rPr>
        <b/>
        <sz val="11"/>
        <color rgb="FFFF0000"/>
        <rFont val="Arial"/>
        <family val="2"/>
      </rPr>
      <t xml:space="preserve">
</t>
    </r>
    <r>
      <rPr>
        <b/>
        <sz val="11"/>
        <color theme="1"/>
        <rFont val="Arial"/>
        <family val="2"/>
      </rPr>
      <t xml:space="preserve">
</t>
    </r>
    <r>
      <rPr>
        <b/>
        <sz val="11"/>
        <color rgb="FF7030A0"/>
        <rFont val="Arial"/>
        <family val="2"/>
      </rPr>
      <t>RECOMENDACIONES
1</t>
    </r>
    <r>
      <rPr>
        <b/>
        <sz val="11"/>
        <rFont val="Arial"/>
        <family val="2"/>
      </rPr>
      <t xml:space="preserve">. Identificar la fuente de información que se utiliza ne el desarrollo del control.
2. Mejorar la redacción del control incluyendo la evidencia de la ejecución del control.
3. Revisar la autoridad del responsable que ejecuta el control.
</t>
    </r>
  </si>
  <si>
    <r>
      <t xml:space="preserve">OBSERVACIONES
1. La calificación efectuada por OCI del diseño del control es similar a la efectuada por el proceso. 
</t>
    </r>
    <r>
      <rPr>
        <b/>
        <sz val="11"/>
        <color rgb="FFFF0000"/>
        <rFont val="Arial"/>
        <family val="2"/>
      </rPr>
      <t>(NO)</t>
    </r>
    <r>
      <rPr>
        <b/>
        <sz val="11"/>
        <rFont val="Arial"/>
        <family val="2"/>
      </rPr>
      <t xml:space="preserve"> En la redacción del control no se establece si el responsable tiene la autoridad, competencias y conocimientos para ejecutar el control, no se relaciona la evidencia d ela ejecución del control.
</t>
    </r>
    <r>
      <rPr>
        <b/>
        <sz val="11"/>
        <color theme="1"/>
        <rFont val="Arial"/>
        <family val="2"/>
      </rPr>
      <t xml:space="preserve">
</t>
    </r>
    <r>
      <rPr>
        <b/>
        <sz val="11"/>
        <color rgb="FF7030A0"/>
        <rFont val="Arial"/>
        <family val="2"/>
      </rPr>
      <t xml:space="preserve">RECOMENDACIONES
1. </t>
    </r>
    <r>
      <rPr>
        <b/>
        <sz val="11"/>
        <rFont val="Arial"/>
        <family val="2"/>
      </rPr>
      <t xml:space="preserve">Mejorar la redacción del control incluyendo la evidencia de la ejecución del control.
2. Revisar la autoridad del responsable que ejecuta el control. </t>
    </r>
  </si>
  <si>
    <r>
      <t xml:space="preserve">OBSERVACIONES
1. La calificación efectuada por OCI del diseño del control es similar a la efectuada por el proceso. 
</t>
    </r>
    <r>
      <rPr>
        <b/>
        <sz val="11"/>
        <color rgb="FFFF0000"/>
        <rFont val="Arial"/>
        <family val="2"/>
      </rPr>
      <t xml:space="preserve">(NO) </t>
    </r>
    <r>
      <rPr>
        <b/>
        <sz val="11"/>
        <rFont val="Arial"/>
        <family val="2"/>
      </rPr>
      <t>En la redacción del control no se establece si el responsable tiene la autoridad, competencias y conocimientos para ejecutar el control,no se relaciona la evidencia d ela ejecución del control.</t>
    </r>
    <r>
      <rPr>
        <b/>
        <sz val="11"/>
        <color rgb="FFFF0000"/>
        <rFont val="Arial"/>
        <family val="2"/>
      </rPr>
      <t xml:space="preserve">
</t>
    </r>
    <r>
      <rPr>
        <b/>
        <sz val="11"/>
        <color rgb="FF7030A0"/>
        <rFont val="Arial"/>
        <family val="2"/>
      </rPr>
      <t xml:space="preserve">RECOMENDACIONES
1. </t>
    </r>
    <r>
      <rPr>
        <b/>
        <sz val="11"/>
        <rFont val="Arial"/>
        <family val="2"/>
      </rPr>
      <t>Mejorar la redacción del control incluyendo la evidencia de la ejecución del control.
2. Revisar la autoridad del responsable que ejecuta el control. 
3.Identificar un control preventivo y no detectivo.</t>
    </r>
  </si>
  <si>
    <r>
      <t xml:space="preserve">OBSERVACIONES
1. La calificación efectuada por OCI del diseño del control es similar a la efectuada por el proceso. 
</t>
    </r>
    <r>
      <rPr>
        <b/>
        <sz val="11"/>
        <color rgb="FFFF0000"/>
        <rFont val="Arial"/>
        <family val="2"/>
      </rPr>
      <t xml:space="preserve">(NO) </t>
    </r>
    <r>
      <rPr>
        <b/>
        <sz val="11"/>
        <rFont val="Arial"/>
        <family val="2"/>
      </rPr>
      <t>En la redacción del control no se establece si el responsable tiene la autoridad, competencias y conocimientos para ejecutar el control,no se relaciona la evidencia d ela ejecución del control, la periocidad indicada es inoportuna dado que puede permitir la materialización del riesgo.</t>
    </r>
    <r>
      <rPr>
        <b/>
        <sz val="11"/>
        <color rgb="FFFF0000"/>
        <rFont val="Arial"/>
        <family val="2"/>
      </rPr>
      <t xml:space="preserve">
</t>
    </r>
    <r>
      <rPr>
        <b/>
        <sz val="11"/>
        <color rgb="FF7030A0"/>
        <rFont val="Arial"/>
        <family val="2"/>
      </rPr>
      <t>RECOMENDACIONES
1.</t>
    </r>
    <r>
      <rPr>
        <b/>
        <sz val="11"/>
        <rFont val="Arial"/>
        <family val="2"/>
      </rPr>
      <t xml:space="preserve"> Mejorar la redacción del control incluyendo la evidencia de la ejecución del control.
2. Revisar la autoridad del responsable que ejecuta el control. 
3.Identificar un control preventivo y no detectivo.</t>
    </r>
  </si>
  <si>
    <r>
      <t xml:space="preserve">OBSERVACIONES
1. La calificación efectuada por OCI del diseño del control es similar a la efectuada por el proceso. 
</t>
    </r>
    <r>
      <rPr>
        <b/>
        <sz val="11"/>
        <color rgb="FFFF0000"/>
        <rFont val="Arial"/>
        <family val="2"/>
      </rPr>
      <t>(NO)</t>
    </r>
    <r>
      <rPr>
        <b/>
        <sz val="11"/>
        <rFont val="Arial"/>
        <family val="2"/>
      </rPr>
      <t xml:space="preserve"> En la redacción del control no se establece si el responsable tiene la autoridad, competencias y conocimientos para ejecutar el control, no se establece la periocidad del control, la fuente de información no es clara y no existe la evidencia de la ejecución del control.
Adicionalmente el control no corresponde al proceso.</t>
    </r>
    <r>
      <rPr>
        <b/>
        <sz val="11"/>
        <color rgb="FFFF0000"/>
        <rFont val="Arial"/>
        <family val="2"/>
      </rPr>
      <t xml:space="preserve">
</t>
    </r>
    <r>
      <rPr>
        <b/>
        <sz val="11"/>
        <color theme="1"/>
        <rFont val="Arial"/>
        <family val="2"/>
      </rPr>
      <t xml:space="preserve">
</t>
    </r>
    <r>
      <rPr>
        <b/>
        <sz val="11"/>
        <color rgb="FF7030A0"/>
        <rFont val="Arial"/>
        <family val="2"/>
      </rPr>
      <t xml:space="preserve">RECOMENDACIONES
1. </t>
    </r>
    <r>
      <rPr>
        <b/>
        <sz val="11"/>
        <rFont val="Arial"/>
        <family val="2"/>
      </rPr>
      <t>Identificar el control, dado que como esta redactado es una actividad y no un control.
2. Rediseñar el control de acuerdo a la identificación del riesgo de seguridad digital que aplique para el proceso (SIGMA).
3. Establecer la fuente de información que se utiliza en el desarrollo del control.
4. Revisar la autoridad del responsable que ejecuta el control.</t>
    </r>
  </si>
  <si>
    <r>
      <t xml:space="preserve">OBSERVACIONES
1. La calificación efectuada por OCI del diseño del control es similar a la efectuada por el proceso.
</t>
    </r>
    <r>
      <rPr>
        <b/>
        <sz val="11"/>
        <color rgb="FFFF0000"/>
        <rFont val="Arial"/>
        <family val="2"/>
      </rPr>
      <t xml:space="preserve">(NO) </t>
    </r>
    <r>
      <rPr>
        <b/>
        <sz val="11"/>
        <rFont val="Arial"/>
        <family val="2"/>
      </rPr>
      <t xml:space="preserve">En la redacción del control no se establece si el responsable tiene la autoridad, competencias y conocimientos para ejecutar el control, la fuente de información no es clara y no existe la evidencia de la ejecución del control.
Adiconalmente el control no corresponde al proceso.
</t>
    </r>
    <r>
      <rPr>
        <b/>
        <sz val="11"/>
        <color rgb="FFFF0000"/>
        <rFont val="Arial"/>
        <family val="2"/>
      </rPr>
      <t xml:space="preserve">
</t>
    </r>
    <r>
      <rPr>
        <b/>
        <sz val="11"/>
        <color rgb="FF7030A0"/>
        <rFont val="Arial"/>
        <family val="2"/>
      </rPr>
      <t xml:space="preserve">RECOMENDACIONES
1. </t>
    </r>
    <r>
      <rPr>
        <b/>
        <sz val="11"/>
        <rFont val="Arial"/>
        <family val="2"/>
      </rPr>
      <t xml:space="preserve">Rediseñar el control de acuerdo a la identificación del riesgo de seguridad digital que aplique para el proceso, aplicando las variables para el adecuado diseño de controles.
2.  Revisar la autoridad del responsable que ejecuta el control. </t>
    </r>
  </si>
  <si>
    <r>
      <rPr>
        <b/>
        <sz val="11"/>
        <color theme="1"/>
        <rFont val="Arial"/>
        <family val="2"/>
      </rPr>
      <t>OBSERVACIONES</t>
    </r>
    <r>
      <rPr>
        <sz val="11"/>
        <color theme="1"/>
        <rFont val="Arial"/>
        <family val="2"/>
      </rPr>
      <t xml:space="preserve">
1. EL riesgo puede llegar a afectar el cumplimiento del objetivo.  
</t>
    </r>
    <r>
      <rPr>
        <b/>
        <sz val="11"/>
        <color rgb="FFFF0000"/>
        <rFont val="Arial"/>
        <family val="2"/>
      </rPr>
      <t>(NO</t>
    </r>
    <r>
      <rPr>
        <sz val="11"/>
        <color rgb="FFFF0000"/>
        <rFont val="Arial"/>
        <family val="2"/>
      </rPr>
      <t xml:space="preserve">) </t>
    </r>
    <r>
      <rPr>
        <sz val="11"/>
        <rFont val="Arial"/>
        <family val="2"/>
      </rPr>
      <t xml:space="preserve">El riesgo identificado no afecta el cumplimiento del objetivo del proceso, porque la información del proceso se almacena en SIGMA.
Adicionalmente el riesgo como esta redactado no le corresponde al proceso.
</t>
    </r>
    <r>
      <rPr>
        <sz val="11"/>
        <color rgb="FFFF0000"/>
        <rFont val="Arial"/>
        <family val="2"/>
      </rPr>
      <t xml:space="preserve">
</t>
    </r>
    <r>
      <rPr>
        <sz val="11"/>
        <color theme="1"/>
        <rFont val="Arial"/>
        <family val="2"/>
      </rPr>
      <t xml:space="preserve">
2. El control mitiga la causa. 
</t>
    </r>
    <r>
      <rPr>
        <b/>
        <sz val="11"/>
        <color rgb="FFFF0000"/>
        <rFont val="Arial"/>
        <family val="2"/>
      </rPr>
      <t>(NO</t>
    </r>
    <r>
      <rPr>
        <sz val="11"/>
        <color rgb="FFFF0000"/>
        <rFont val="Arial"/>
        <family val="2"/>
      </rPr>
      <t xml:space="preserve">) </t>
    </r>
    <r>
      <rPr>
        <sz val="11"/>
        <rFont val="Arial"/>
        <family val="2"/>
      </rPr>
      <t>El control de semestralmente realiza un seguimiento verificando el correcto uso de los equipos de computo a cargo de los profesionales de la SMVL no mitiga la causa de Falta de conciencia en seguridad, dado que la causa establecida corresponde a un comportamiento humano.</t>
    </r>
    <r>
      <rPr>
        <sz val="11"/>
        <color theme="1"/>
        <rFont val="Arial"/>
        <family val="2"/>
      </rPr>
      <t xml:space="preserve">
</t>
    </r>
    <r>
      <rPr>
        <b/>
        <sz val="11"/>
        <color rgb="FF7030A0"/>
        <rFont val="Arial"/>
        <family val="2"/>
      </rPr>
      <t xml:space="preserve">RECOMENDACIONES
</t>
    </r>
    <r>
      <rPr>
        <sz val="11"/>
        <color rgb="FF7030A0"/>
        <rFont val="Arial"/>
        <family val="2"/>
      </rPr>
      <t xml:space="preserve">
</t>
    </r>
    <r>
      <rPr>
        <sz val="11"/>
        <rFont val="Arial"/>
        <family val="2"/>
      </rPr>
      <t>1. Identificar el riesgo de seguridad digital que le aplica al proceso, tendiendo en cuenta que la información del proceso se encuentra en SIGMA, lo cual indica que se debio catologar como su activo de información.
2. Verificar causas que dependan del proceso y que se puedan mitigar y/o eliminar.</t>
    </r>
  </si>
  <si>
    <r>
      <rPr>
        <b/>
        <sz val="11"/>
        <color theme="1"/>
        <rFont val="Arial"/>
        <family val="2"/>
      </rPr>
      <t>OBSERVACIONES</t>
    </r>
    <r>
      <rPr>
        <sz val="11"/>
        <color theme="1"/>
        <rFont val="Arial"/>
        <family val="2"/>
      </rPr>
      <t xml:space="preserve">
1. EL riesgo puede llegar a afectar el cumplimiento del objetivo.  SI
2. El control mitiga la causa.
</t>
    </r>
    <r>
      <rPr>
        <b/>
        <sz val="11"/>
        <color rgb="FFFF0000"/>
        <rFont val="Arial"/>
        <family val="2"/>
      </rPr>
      <t>(NO)</t>
    </r>
    <r>
      <rPr>
        <b/>
        <sz val="11"/>
        <color theme="5" tint="-0.499984740745262"/>
        <rFont val="Arial"/>
        <family val="2"/>
      </rPr>
      <t xml:space="preserve"> </t>
    </r>
    <r>
      <rPr>
        <sz val="11"/>
        <rFont val="Arial"/>
        <family val="2"/>
      </rPr>
      <t xml:space="preserve">El control de verificar trimestralmente, que los segmentos viales priorizados tengan un IP mayor a 60, no está relacionado con la causa porque el Indicé de Priorización puede modificarse en alguna de sus variables para obtener un valor mayor al 60, y esto no elimina la presión política en la priorización de vías, </t>
    </r>
    <r>
      <rPr>
        <sz val="11"/>
        <color rgb="FFFF0000"/>
        <rFont val="Arial"/>
        <family val="2"/>
      </rPr>
      <t xml:space="preserve">
</t>
    </r>
    <r>
      <rPr>
        <b/>
        <sz val="11"/>
        <color theme="1"/>
        <rFont val="Arial"/>
        <family val="2"/>
      </rPr>
      <t xml:space="preserve">
</t>
    </r>
    <r>
      <rPr>
        <b/>
        <sz val="11"/>
        <color rgb="FF7030A0"/>
        <rFont val="Arial"/>
        <family val="2"/>
      </rPr>
      <t xml:space="preserve">RECOMENDACIONES
</t>
    </r>
    <r>
      <rPr>
        <sz val="11"/>
        <color rgb="FF7030A0"/>
        <rFont val="Arial"/>
        <family val="2"/>
      </rPr>
      <t xml:space="preserve">
1.</t>
    </r>
    <r>
      <rPr>
        <sz val="11"/>
        <rFont val="Arial"/>
        <family val="2"/>
      </rPr>
      <t xml:space="preserve"> Verificar la causa e identificar un control que mitigue la causa.
2. Mejorar la REDACCIÓN del riesgo para que contenga los elementos del Manual Política de Administración del Riesgo de la Entidad en lo que atañe a riesgos de corrupción, a saber:
  "para los riesgos de corrupción la descripción del riesgo debe concurrir con los componentes de su definición, así:
 Acción u omisión + uso del poder + desviación de la gestión de lo público + el beneficio privado".
 Estos elementos deben ser explícitos en la redacción con el fin de satisfacer los criterios. Para el caso concreto, se observa que no se identifica el uso de poder.</t>
    </r>
    <r>
      <rPr>
        <sz val="11"/>
        <color theme="1"/>
        <rFont val="Arial"/>
        <family val="2"/>
      </rPr>
      <t xml:space="preserve">
</t>
    </r>
  </si>
  <si>
    <r>
      <rPr>
        <b/>
        <sz val="11"/>
        <color theme="1"/>
        <rFont val="Arial"/>
        <family val="2"/>
      </rPr>
      <t>OBSERVACIONES</t>
    </r>
    <r>
      <rPr>
        <sz val="11"/>
        <color theme="1"/>
        <rFont val="Arial"/>
        <family val="2"/>
      </rPr>
      <t xml:space="preserve">
1. EL riesgo puede llegar a afectar el cumplimiento del objetivo.  SI
2. El control mitiga la causa. SI
</t>
    </r>
  </si>
  <si>
    <r>
      <rPr>
        <b/>
        <sz val="11"/>
        <color theme="1"/>
        <rFont val="Arial"/>
        <family val="2"/>
      </rPr>
      <t>OBSERVACIONES</t>
    </r>
    <r>
      <rPr>
        <sz val="11"/>
        <color theme="1"/>
        <rFont val="Arial"/>
        <family val="2"/>
      </rPr>
      <t xml:space="preserve">
1. EL riesgo puede llegar a afectar el cumplimiento del objetivo. 
</t>
    </r>
    <r>
      <rPr>
        <sz val="11"/>
        <color rgb="FFFF0000"/>
        <rFont val="Arial"/>
        <family val="2"/>
      </rPr>
      <t xml:space="preserve">(NO) </t>
    </r>
    <r>
      <rPr>
        <sz val="11"/>
        <rFont val="Arial"/>
        <family val="2"/>
      </rPr>
      <t xml:space="preserve">El riesgo identificado no afecta el cumplimiento del objetivo del proceso, porque la información del proceso se almacena en SIGMA.
</t>
    </r>
    <r>
      <rPr>
        <sz val="11"/>
        <color rgb="FFFF0000"/>
        <rFont val="Arial"/>
        <family val="2"/>
      </rPr>
      <t xml:space="preserve">
</t>
    </r>
    <r>
      <rPr>
        <sz val="11"/>
        <color theme="1"/>
        <rFont val="Arial"/>
        <family val="2"/>
      </rPr>
      <t>2. El control mitiga la causa.
(</t>
    </r>
    <r>
      <rPr>
        <sz val="11"/>
        <color rgb="FFFF0000"/>
        <rFont val="Arial"/>
        <family val="2"/>
      </rPr>
      <t xml:space="preserve">NO) </t>
    </r>
    <r>
      <rPr>
        <sz val="11"/>
        <rFont val="Arial"/>
        <family val="2"/>
      </rPr>
      <t>La causa identificada no depende dle proceso, por lo tanto el control tampoco.</t>
    </r>
    <r>
      <rPr>
        <sz val="11"/>
        <color theme="1"/>
        <rFont val="Arial"/>
        <family val="2"/>
      </rPr>
      <t xml:space="preserve">
</t>
    </r>
    <r>
      <rPr>
        <b/>
        <sz val="11"/>
        <color rgb="FF7030A0"/>
        <rFont val="Arial"/>
        <family val="2"/>
      </rPr>
      <t>RECOMENDACIONES</t>
    </r>
    <r>
      <rPr>
        <sz val="11"/>
        <color rgb="FF7030A0"/>
        <rFont val="Arial"/>
        <family val="2"/>
      </rPr>
      <t xml:space="preserve">
</t>
    </r>
    <r>
      <rPr>
        <sz val="11"/>
        <rFont val="Arial"/>
        <family val="2"/>
      </rPr>
      <t xml:space="preserve">
1. Identificar el riesgo de seguridad digital que le aplica al proceso, tendiendo en cuenta que la información del proceso se encuentra en SIGMA, lo cual indica que se debio catologar como su activo de información.
</t>
    </r>
  </si>
  <si>
    <r>
      <t xml:space="preserve">1. EL riesgo puede llegar a afectar el cumplimiento del objetivo.  SI
2. El control mitiga la causa. SI
</t>
    </r>
    <r>
      <rPr>
        <sz val="11"/>
        <rFont val="Arial"/>
        <family val="2"/>
      </rPr>
      <t>La causa identificada no depende del proceso, luego el control se convierte en un procedimiento, y la causa establecida corresponde para un riesgo de seguridad digital.</t>
    </r>
    <r>
      <rPr>
        <sz val="11"/>
        <color theme="1"/>
        <rFont val="Arial"/>
        <family val="2"/>
      </rPr>
      <t xml:space="preserve">
</t>
    </r>
    <r>
      <rPr>
        <b/>
        <sz val="11"/>
        <color theme="1"/>
        <rFont val="Arial"/>
        <family val="2"/>
      </rPr>
      <t xml:space="preserve">
</t>
    </r>
    <r>
      <rPr>
        <b/>
        <sz val="11"/>
        <color rgb="FF7030A0"/>
        <rFont val="Arial"/>
        <family val="2"/>
      </rPr>
      <t xml:space="preserve">RECOMENDACIONES
</t>
    </r>
    <r>
      <rPr>
        <sz val="11"/>
        <color rgb="FF7030A0"/>
        <rFont val="Arial"/>
        <family val="2"/>
      </rPr>
      <t xml:space="preserve">
</t>
    </r>
    <r>
      <rPr>
        <sz val="11"/>
        <rFont val="Arial"/>
        <family val="2"/>
      </rPr>
      <t xml:space="preserve">1. Verificar la causa que guarde relación con el riesgo de Incumplimiento de las actividades desarrolladas por la SMVL por fallas presentadas en el Sistema de Información Geográfica SIGMA.
2. Validar si el riesgo identificado corresponde a una causa, dado que en su redacción se identifica un factor de riesgo (causa) tal como "incumplimiento". El riesgo debe estar descrito de manera clara y precisa. Su redacción no debe dar lugar a ambigüedades o confusiones con la causa generadora de los mismos.   </t>
    </r>
  </si>
  <si>
    <t>Nota: Este archivo se remitio mediante correo electronico al directivo del Proceso, el día 22 de julio de 2019 con copia a la OAP, para su respectivo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</si>
</sst>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b/>
      <sz val="10"/>
      <color theme="1"/>
      <name val="Calibri"/>
      <family val="2"/>
      <scheme val="minor"/>
    </font>
    <font>
      <sz val="9"/>
      <color theme="1"/>
      <name val="Calibri"/>
      <family val="2"/>
      <scheme val="minor"/>
    </font>
    <font>
      <sz val="9"/>
      <name val="Calibri"/>
      <family val="2"/>
      <scheme val="minor"/>
    </font>
    <font>
      <sz val="11"/>
      <color theme="1"/>
      <name val="Calibri"/>
      <family val="2"/>
      <scheme val="minor"/>
    </font>
    <font>
      <b/>
      <sz val="14"/>
      <color theme="1"/>
      <name val="Arial"/>
      <family val="2"/>
    </font>
    <font>
      <b/>
      <sz val="11"/>
      <color rgb="FF7030A0"/>
      <name val="Calibri"/>
      <family val="2"/>
      <scheme val="minor"/>
    </font>
    <font>
      <b/>
      <sz val="11"/>
      <color theme="5" tint="-0.499984740745262"/>
      <name val="Calibri"/>
      <family val="2"/>
      <scheme val="minor"/>
    </font>
    <font>
      <b/>
      <sz val="11"/>
      <color theme="1"/>
      <name val="Arial"/>
      <family val="2"/>
    </font>
    <font>
      <b/>
      <sz val="8"/>
      <color theme="1"/>
      <name val="Arial"/>
      <family val="2"/>
    </font>
    <font>
      <sz val="11"/>
      <color theme="1"/>
      <name val="Arial"/>
      <family val="2"/>
    </font>
    <font>
      <b/>
      <sz val="12"/>
      <color theme="1"/>
      <name val="Arial"/>
      <family val="2"/>
    </font>
    <font>
      <b/>
      <sz val="12"/>
      <color theme="5" tint="-0.499984740745262"/>
      <name val="Arial"/>
      <family val="2"/>
    </font>
    <font>
      <b/>
      <sz val="11"/>
      <color theme="5" tint="-0.499984740745262"/>
      <name val="Arial"/>
      <family val="2"/>
    </font>
    <font>
      <b/>
      <sz val="11"/>
      <color theme="7" tint="-0.499984740745262"/>
      <name val="Arial"/>
      <family val="2"/>
    </font>
    <font>
      <b/>
      <sz val="18"/>
      <color theme="1"/>
      <name val="Arial"/>
      <family val="2"/>
    </font>
    <font>
      <b/>
      <sz val="20"/>
      <color theme="1"/>
      <name val="Arial"/>
      <family val="2"/>
    </font>
    <font>
      <b/>
      <sz val="9"/>
      <color theme="1"/>
      <name val="Arial"/>
      <family val="2"/>
    </font>
    <font>
      <b/>
      <sz val="11"/>
      <color rgb="FFFF0000"/>
      <name val="Arial"/>
      <family val="2"/>
    </font>
    <font>
      <sz val="11"/>
      <name val="Arial"/>
      <family val="2"/>
    </font>
    <font>
      <b/>
      <sz val="11"/>
      <name val="Arial"/>
      <family val="2"/>
    </font>
    <font>
      <sz val="12"/>
      <color theme="1"/>
      <name val="Arial"/>
      <family val="2"/>
    </font>
    <font>
      <sz val="12"/>
      <name val="Arial"/>
      <family val="2"/>
    </font>
    <font>
      <sz val="11"/>
      <color rgb="FFFF0000"/>
      <name val="Arial"/>
      <family val="2"/>
    </font>
    <font>
      <b/>
      <sz val="11"/>
      <color rgb="FF7030A0"/>
      <name val="Arial"/>
      <family val="2"/>
    </font>
    <font>
      <sz val="11"/>
      <color rgb="FF7030A0"/>
      <name val="Arial"/>
      <family val="2"/>
    </font>
    <font>
      <b/>
      <sz val="12"/>
      <name val="Arial"/>
      <family val="2"/>
    </font>
  </fonts>
  <fills count="12">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5"/>
        <bgColor indexed="64"/>
      </patternFill>
    </fill>
    <fill>
      <patternFill patternType="solid">
        <fgColor theme="9" tint="0.79998168889431442"/>
        <bgColor indexed="64"/>
      </patternFill>
    </fill>
    <fill>
      <patternFill patternType="solid">
        <fgColor rgb="FFFFFF99"/>
        <bgColor indexed="64"/>
      </patternFill>
    </fill>
    <fill>
      <patternFill patternType="solid">
        <fgColor theme="7"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dashed">
        <color indexed="64"/>
      </left>
      <right style="dashed">
        <color indexed="64"/>
      </right>
      <top style="dashed">
        <color indexed="64"/>
      </top>
      <bottom style="dashed">
        <color indexed="64"/>
      </bottom>
      <diagonal/>
    </border>
  </borders>
  <cellStyleXfs count="2">
    <xf numFmtId="0" fontId="0" fillId="0" borderId="0"/>
    <xf numFmtId="9" fontId="7" fillId="0" borderId="0" applyFont="0" applyFill="0" applyBorder="0" applyAlignment="0" applyProtection="0"/>
  </cellStyleXfs>
  <cellXfs count="159">
    <xf numFmtId="0" fontId="0" fillId="0" borderId="0" xfId="0"/>
    <xf numFmtId="0" fontId="0" fillId="0" borderId="0" xfId="0" applyAlignment="1">
      <alignment horizontal="center"/>
    </xf>
    <xf numFmtId="0" fontId="0" fillId="0" borderId="20" xfId="0" applyBorder="1" applyAlignment="1">
      <alignment horizontal="center"/>
    </xf>
    <xf numFmtId="0" fontId="0" fillId="0" borderId="21" xfId="0" applyBorder="1" applyAlignment="1">
      <alignment horizontal="center"/>
    </xf>
    <xf numFmtId="0" fontId="4" fillId="3" borderId="1" xfId="0" applyFont="1" applyFill="1" applyBorder="1" applyAlignment="1">
      <alignment horizontal="center" vertical="center"/>
    </xf>
    <xf numFmtId="0" fontId="0" fillId="6" borderId="1" xfId="0" applyFill="1" applyBorder="1" applyAlignment="1">
      <alignment horizontal="center" wrapText="1"/>
    </xf>
    <xf numFmtId="0" fontId="8" fillId="4" borderId="1" xfId="0" applyFont="1" applyFill="1" applyBorder="1" applyAlignment="1">
      <alignment horizontal="center" vertical="center" wrapText="1"/>
    </xf>
    <xf numFmtId="0" fontId="0" fillId="6" borderId="0" xfId="0" applyFill="1"/>
    <xf numFmtId="0" fontId="0" fillId="6" borderId="1" xfId="0" applyFill="1" applyBorder="1" applyAlignment="1">
      <alignment horizontal="center"/>
    </xf>
    <xf numFmtId="0" fontId="0" fillId="6" borderId="20" xfId="0" applyFill="1" applyBorder="1" applyAlignment="1">
      <alignment horizontal="center"/>
    </xf>
    <xf numFmtId="0" fontId="5" fillId="6" borderId="16" xfId="0" applyFont="1" applyFill="1" applyBorder="1"/>
    <xf numFmtId="0" fontId="0" fillId="6" borderId="1" xfId="0" applyFont="1" applyFill="1" applyBorder="1" applyAlignment="1">
      <alignment horizontal="center"/>
    </xf>
    <xf numFmtId="9" fontId="0" fillId="9" borderId="1" xfId="1" applyFont="1" applyFill="1" applyBorder="1" applyAlignment="1">
      <alignment horizontal="center"/>
    </xf>
    <xf numFmtId="9" fontId="0" fillId="10" borderId="1" xfId="1" applyFont="1" applyFill="1" applyBorder="1" applyAlignment="1">
      <alignment horizontal="center"/>
    </xf>
    <xf numFmtId="9" fontId="0" fillId="7" borderId="1" xfId="1" applyFont="1" applyFill="1" applyBorder="1" applyAlignment="1">
      <alignment horizontal="center"/>
    </xf>
    <xf numFmtId="0" fontId="0" fillId="9" borderId="0" xfId="0" applyFill="1" applyAlignment="1">
      <alignment horizontal="center"/>
    </xf>
    <xf numFmtId="9" fontId="0" fillId="9" borderId="1" xfId="1" applyFont="1" applyFill="1" applyBorder="1" applyAlignment="1">
      <alignment horizontal="center" vertical="center" wrapText="1"/>
    </xf>
    <xf numFmtId="9" fontId="0" fillId="10" borderId="1" xfId="1" applyFont="1" applyFill="1" applyBorder="1" applyAlignment="1">
      <alignment horizontal="center" vertical="center" wrapText="1"/>
    </xf>
    <xf numFmtId="0" fontId="0" fillId="0" borderId="0" xfId="0" applyAlignment="1"/>
    <xf numFmtId="9" fontId="0" fillId="7" borderId="1" xfId="1" applyFont="1" applyFill="1" applyBorder="1" applyAlignment="1">
      <alignment horizontal="center" vertical="center" wrapText="1"/>
    </xf>
    <xf numFmtId="0" fontId="6" fillId="6" borderId="16" xfId="0" applyFont="1" applyFill="1" applyBorder="1"/>
    <xf numFmtId="0" fontId="5" fillId="6" borderId="16" xfId="0" applyFont="1" applyFill="1" applyBorder="1" applyAlignment="1"/>
    <xf numFmtId="0" fontId="5" fillId="6" borderId="15" xfId="0" applyFont="1" applyFill="1" applyBorder="1"/>
    <xf numFmtId="0" fontId="0" fillId="6" borderId="2" xfId="0" applyFill="1" applyBorder="1" applyAlignment="1">
      <alignment horizontal="center"/>
    </xf>
    <xf numFmtId="0" fontId="0" fillId="6" borderId="1" xfId="0" applyFont="1" applyFill="1" applyBorder="1" applyAlignment="1">
      <alignment horizontal="center" wrapText="1"/>
    </xf>
    <xf numFmtId="0" fontId="0" fillId="6" borderId="2" xfId="0" applyFill="1" applyBorder="1" applyAlignment="1">
      <alignment horizontal="center" wrapText="1"/>
    </xf>
    <xf numFmtId="18" fontId="0" fillId="6" borderId="2" xfId="0" applyNumberFormat="1" applyFill="1" applyBorder="1" applyAlignment="1">
      <alignment horizontal="center"/>
    </xf>
    <xf numFmtId="0" fontId="0" fillId="0" borderId="0" xfId="0" applyAlignment="1">
      <alignment vertical="center"/>
    </xf>
    <xf numFmtId="0" fontId="1" fillId="0" borderId="0" xfId="0" applyFont="1" applyAlignment="1">
      <alignment horizontal="center" vertical="center"/>
    </xf>
    <xf numFmtId="0" fontId="3" fillId="6" borderId="1" xfId="0" applyFont="1" applyFill="1" applyBorder="1" applyAlignment="1">
      <alignment horizontal="center" vertical="center"/>
    </xf>
    <xf numFmtId="0" fontId="3" fillId="2" borderId="1" xfId="0" applyFont="1" applyFill="1" applyBorder="1" applyAlignment="1">
      <alignment horizontal="center" vertical="center"/>
    </xf>
    <xf numFmtId="9" fontId="9" fillId="6" borderId="1" xfId="1" applyFont="1" applyFill="1" applyBorder="1" applyAlignment="1">
      <alignment horizontal="center" vertical="center"/>
    </xf>
    <xf numFmtId="9" fontId="1" fillId="6" borderId="1" xfId="1" applyFont="1" applyFill="1" applyBorder="1" applyAlignment="1">
      <alignment horizontal="center" vertical="center" wrapText="1"/>
    </xf>
    <xf numFmtId="0" fontId="3" fillId="8" borderId="1" xfId="0" applyFont="1" applyFill="1" applyBorder="1" applyAlignment="1">
      <alignment horizontal="center" vertical="center"/>
    </xf>
    <xf numFmtId="0" fontId="1" fillId="0" borderId="0" xfId="0" applyFont="1" applyAlignment="1">
      <alignment vertical="center"/>
    </xf>
    <xf numFmtId="0" fontId="3" fillId="3" borderId="1" xfId="0" applyFont="1" applyFill="1" applyBorder="1" applyAlignment="1">
      <alignment horizontal="center" vertical="center"/>
    </xf>
    <xf numFmtId="0" fontId="10" fillId="3" borderId="1" xfId="0" applyFont="1" applyFill="1" applyBorder="1" applyAlignment="1">
      <alignment horizontal="center" vertical="center"/>
    </xf>
    <xf numFmtId="9" fontId="9" fillId="6" borderId="1" xfId="1" applyFont="1" applyFill="1" applyBorder="1" applyAlignment="1">
      <alignment horizontal="center" vertical="center" wrapText="1"/>
    </xf>
    <xf numFmtId="0" fontId="0" fillId="7" borderId="1" xfId="0" applyFill="1" applyBorder="1" applyAlignment="1">
      <alignment horizontal="center"/>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13" fillId="0" borderId="0" xfId="0" applyFont="1" applyAlignment="1">
      <alignment vertical="center"/>
    </xf>
    <xf numFmtId="0" fontId="11" fillId="11" borderId="6" xfId="0" applyFont="1" applyFill="1" applyBorder="1" applyAlignment="1">
      <alignment vertical="center"/>
    </xf>
    <xf numFmtId="0" fontId="13" fillId="0" borderId="0" xfId="0" applyFont="1" applyAlignment="1">
      <alignment horizontal="center" vertical="center"/>
    </xf>
    <xf numFmtId="0" fontId="14" fillId="0" borderId="0" xfId="0" applyFont="1" applyAlignment="1">
      <alignment vertical="center"/>
    </xf>
    <xf numFmtId="0" fontId="11" fillId="11" borderId="1" xfId="0" applyFont="1" applyFill="1" applyBorder="1" applyAlignment="1">
      <alignment vertical="center"/>
    </xf>
    <xf numFmtId="0" fontId="22" fillId="6" borderId="0" xfId="0" applyFont="1" applyFill="1" applyBorder="1" applyAlignment="1">
      <alignment vertical="center"/>
    </xf>
    <xf numFmtId="0" fontId="23" fillId="6" borderId="0" xfId="0" applyFont="1" applyFill="1" applyBorder="1" applyAlignment="1">
      <alignment vertical="center"/>
    </xf>
    <xf numFmtId="0" fontId="22" fillId="6" borderId="0" xfId="0" applyFont="1" applyFill="1" applyBorder="1" applyAlignment="1">
      <alignment horizontal="center" vertical="center"/>
    </xf>
    <xf numFmtId="0" fontId="24" fillId="0" borderId="0" xfId="0" applyFont="1" applyAlignment="1">
      <alignment vertical="center"/>
    </xf>
    <xf numFmtId="0" fontId="22" fillId="6" borderId="0" xfId="0" applyFont="1" applyFill="1" applyBorder="1" applyAlignment="1">
      <alignment vertical="center" wrapText="1"/>
    </xf>
    <xf numFmtId="0" fontId="28" fillId="6" borderId="0" xfId="0" applyFont="1" applyFill="1" applyAlignment="1">
      <alignment vertical="center"/>
    </xf>
    <xf numFmtId="0" fontId="26"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4" fillId="0" borderId="0" xfId="0" applyFont="1" applyAlignment="1">
      <alignment horizontal="center" vertical="center"/>
    </xf>
    <xf numFmtId="0" fontId="11" fillId="11" borderId="2"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9" borderId="2" xfId="0" applyFont="1" applyFill="1" applyBorder="1" applyAlignment="1">
      <alignment horizontal="center" vertical="center" wrapText="1"/>
    </xf>
    <xf numFmtId="0" fontId="23" fillId="6" borderId="25" xfId="0" applyFont="1" applyFill="1" applyBorder="1" applyAlignment="1">
      <alignment vertical="center" wrapText="1"/>
    </xf>
    <xf numFmtId="0" fontId="13" fillId="6" borderId="25" xfId="0" applyFont="1" applyFill="1" applyBorder="1" applyAlignment="1">
      <alignment vertical="center"/>
    </xf>
    <xf numFmtId="0" fontId="22" fillId="6" borderId="25" xfId="0" applyFont="1" applyFill="1" applyBorder="1" applyAlignment="1">
      <alignment vertical="center" wrapText="1"/>
    </xf>
    <xf numFmtId="0" fontId="13" fillId="0" borderId="25" xfId="0" applyFont="1" applyBorder="1" applyAlignment="1">
      <alignment horizontal="center" vertical="center" wrapText="1"/>
    </xf>
    <xf numFmtId="0" fontId="27" fillId="0" borderId="25" xfId="0" applyFont="1" applyBorder="1" applyAlignment="1">
      <alignment horizontal="center" vertical="center" wrapText="1"/>
    </xf>
    <xf numFmtId="0" fontId="22" fillId="6" borderId="25" xfId="0" applyFont="1" applyFill="1" applyBorder="1" applyAlignment="1">
      <alignment horizontal="justify" vertical="center" wrapText="1"/>
    </xf>
    <xf numFmtId="0" fontId="22" fillId="0" borderId="25" xfId="0" applyFont="1" applyBorder="1" applyAlignment="1">
      <alignment horizontal="justify" vertical="center" wrapText="1"/>
    </xf>
    <xf numFmtId="0" fontId="13" fillId="0" borderId="25" xfId="0" applyFont="1" applyBorder="1" applyAlignment="1">
      <alignment vertical="center"/>
    </xf>
    <xf numFmtId="0" fontId="22" fillId="0" borderId="25" xfId="0" applyFont="1" applyBorder="1" applyAlignment="1">
      <alignment vertical="center"/>
    </xf>
    <xf numFmtId="0" fontId="22" fillId="0" borderId="25" xfId="0" applyFont="1" applyFill="1" applyBorder="1" applyAlignment="1">
      <alignment vertical="center" wrapText="1"/>
    </xf>
    <xf numFmtId="0" fontId="13" fillId="0" borderId="25" xfId="0" applyFont="1" applyFill="1" applyBorder="1" applyAlignment="1">
      <alignment vertical="center" wrapText="1"/>
    </xf>
    <xf numFmtId="0" fontId="22" fillId="0" borderId="25" xfId="0" applyFont="1" applyBorder="1" applyAlignment="1">
      <alignment vertical="center" wrapText="1"/>
    </xf>
    <xf numFmtId="0" fontId="13" fillId="6" borderId="25" xfId="0" applyFont="1" applyFill="1" applyBorder="1" applyAlignment="1">
      <alignment vertical="center" wrapText="1"/>
    </xf>
    <xf numFmtId="0" fontId="21" fillId="0" borderId="25" xfId="0" applyFont="1" applyBorder="1" applyAlignment="1">
      <alignment horizontal="center" vertical="center" wrapText="1"/>
    </xf>
    <xf numFmtId="0" fontId="29" fillId="6" borderId="25" xfId="0" applyFont="1" applyFill="1" applyBorder="1" applyAlignment="1">
      <alignment vertical="center" wrapText="1"/>
    </xf>
    <xf numFmtId="0" fontId="13" fillId="9" borderId="2" xfId="0" applyFont="1" applyFill="1" applyBorder="1" applyAlignment="1">
      <alignment horizontal="center" vertical="center" wrapText="1"/>
    </xf>
    <xf numFmtId="0" fontId="25" fillId="6" borderId="25" xfId="0" applyFont="1" applyFill="1" applyBorder="1" applyAlignment="1">
      <alignment vertical="center" wrapText="1"/>
    </xf>
    <xf numFmtId="0" fontId="21" fillId="6" borderId="25" xfId="0" applyFont="1" applyFill="1" applyBorder="1" applyAlignment="1">
      <alignment vertical="center"/>
    </xf>
    <xf numFmtId="0" fontId="13" fillId="6" borderId="25" xfId="0" applyFont="1" applyFill="1" applyBorder="1" applyAlignment="1">
      <alignment horizontal="justify" vertical="center"/>
    </xf>
    <xf numFmtId="0" fontId="27" fillId="6" borderId="25" xfId="0" applyFont="1" applyFill="1" applyBorder="1" applyAlignment="1">
      <alignment vertical="center"/>
    </xf>
    <xf numFmtId="0" fontId="13" fillId="6" borderId="25" xfId="0" applyFont="1" applyFill="1" applyBorder="1" applyAlignment="1">
      <alignment horizontal="center" vertical="center"/>
    </xf>
    <xf numFmtId="0" fontId="21" fillId="6" borderId="25" xfId="0" applyFont="1" applyFill="1" applyBorder="1" applyAlignment="1">
      <alignment horizontal="center" vertical="center"/>
    </xf>
    <xf numFmtId="0" fontId="11" fillId="6" borderId="25" xfId="0" applyFont="1" applyFill="1" applyBorder="1" applyAlignment="1">
      <alignment horizontal="justify" vertical="center" wrapText="1"/>
    </xf>
    <xf numFmtId="0" fontId="25" fillId="0" borderId="25" xfId="0" applyFont="1" applyFill="1" applyBorder="1" applyAlignment="1">
      <alignment vertical="center" wrapText="1"/>
    </xf>
    <xf numFmtId="0" fontId="11" fillId="0" borderId="25" xfId="0" applyFont="1" applyBorder="1" applyAlignment="1">
      <alignment vertical="center"/>
    </xf>
    <xf numFmtId="0" fontId="11" fillId="6" borderId="25" xfId="0" applyFont="1" applyFill="1" applyBorder="1" applyAlignment="1">
      <alignment horizontal="center" vertical="center"/>
    </xf>
    <xf numFmtId="0" fontId="21" fillId="6" borderId="25" xfId="0" applyFont="1" applyFill="1" applyBorder="1" applyAlignment="1">
      <alignment horizontal="center" vertical="center" wrapText="1"/>
    </xf>
    <xf numFmtId="0" fontId="13" fillId="6" borderId="25" xfId="0" applyFont="1" applyFill="1" applyBorder="1" applyAlignment="1">
      <alignment horizontal="justify" vertical="center" wrapText="1"/>
    </xf>
    <xf numFmtId="0" fontId="22" fillId="6" borderId="25" xfId="0" applyFont="1" applyFill="1" applyBorder="1" applyAlignment="1">
      <alignment vertical="center"/>
    </xf>
    <xf numFmtId="0" fontId="23" fillId="6" borderId="25" xfId="0" applyFont="1" applyFill="1" applyBorder="1" applyAlignment="1">
      <alignment horizontal="center" vertical="center"/>
    </xf>
    <xf numFmtId="0" fontId="0" fillId="0" borderId="18" xfId="0" applyBorder="1" applyAlignment="1">
      <alignment horizontal="center" vertical="center"/>
    </xf>
    <xf numFmtId="0" fontId="2" fillId="2" borderId="6"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3" xfId="0" applyFont="1" applyFill="1" applyBorder="1" applyAlignment="1">
      <alignment horizontal="center" vertical="center"/>
    </xf>
    <xf numFmtId="0" fontId="1" fillId="4" borderId="1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0" fillId="5" borderId="7" xfId="0" applyFill="1" applyBorder="1" applyAlignment="1">
      <alignment horizontal="center"/>
    </xf>
    <xf numFmtId="0" fontId="0" fillId="5" borderId="14" xfId="0" applyFill="1" applyBorder="1" applyAlignment="1">
      <alignment horizontal="center"/>
    </xf>
    <xf numFmtId="0" fontId="0" fillId="5" borderId="24" xfId="0" applyFill="1" applyBorder="1" applyAlignment="1">
      <alignment horizontal="center"/>
    </xf>
    <xf numFmtId="0" fontId="4" fillId="4" borderId="6"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3" borderId="23"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4" borderId="6"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13" fillId="6" borderId="25" xfId="0" applyFont="1" applyFill="1" applyBorder="1" applyAlignment="1">
      <alignment horizontal="justify" vertical="center" wrapText="1"/>
    </xf>
    <xf numFmtId="0" fontId="11" fillId="0" borderId="25" xfId="0" applyFont="1" applyBorder="1" applyAlignment="1">
      <alignment horizontal="left" vertical="center"/>
    </xf>
    <xf numFmtId="0" fontId="14" fillId="0" borderId="25" xfId="0" applyFont="1" applyBorder="1" applyAlignment="1">
      <alignment horizontal="center" vertical="center"/>
    </xf>
    <xf numFmtId="0" fontId="14" fillId="9" borderId="6" xfId="0" applyFont="1" applyFill="1" applyBorder="1" applyAlignment="1">
      <alignment horizontal="center" vertical="center" wrapText="1"/>
    </xf>
    <xf numFmtId="0" fontId="14" fillId="9" borderId="19"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1" fillId="11" borderId="19" xfId="0" applyFont="1" applyFill="1" applyBorder="1" applyAlignment="1">
      <alignment horizontal="center" vertical="center"/>
    </xf>
    <xf numFmtId="0" fontId="11" fillId="11" borderId="16" xfId="0" applyFont="1" applyFill="1" applyBorder="1" applyAlignment="1">
      <alignment horizontal="center" vertical="center"/>
    </xf>
    <xf numFmtId="0" fontId="11" fillId="11" borderId="19" xfId="0"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11" fillId="11" borderId="6" xfId="0" applyFont="1" applyFill="1" applyBorder="1" applyAlignment="1">
      <alignment horizontal="center" vertical="center"/>
    </xf>
    <xf numFmtId="0" fontId="11" fillId="9" borderId="1" xfId="0" applyFont="1" applyFill="1" applyBorder="1" applyAlignment="1">
      <alignment horizontal="center" vertical="center"/>
    </xf>
    <xf numFmtId="0" fontId="11" fillId="9" borderId="1"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24" fillId="0" borderId="25" xfId="0" applyFont="1" applyBorder="1" applyAlignment="1">
      <alignment horizontal="left" vertical="top" wrapText="1"/>
    </xf>
    <xf numFmtId="0" fontId="14" fillId="9" borderId="1" xfId="0" applyFont="1" applyFill="1" applyBorder="1" applyAlignment="1">
      <alignment horizontal="center" vertical="center" wrapText="1"/>
    </xf>
    <xf numFmtId="0" fontId="11" fillId="11" borderId="6" xfId="0" applyFont="1" applyFill="1" applyBorder="1" applyAlignment="1">
      <alignment horizontal="left" vertical="center"/>
    </xf>
    <xf numFmtId="0" fontId="11" fillId="11" borderId="19" xfId="0" applyFont="1" applyFill="1" applyBorder="1" applyAlignment="1">
      <alignment horizontal="left" vertical="center"/>
    </xf>
    <xf numFmtId="0" fontId="11" fillId="11" borderId="16" xfId="0" applyFont="1" applyFill="1" applyBorder="1" applyAlignment="1">
      <alignment horizontal="left" vertical="center"/>
    </xf>
    <xf numFmtId="0" fontId="11" fillId="11" borderId="2"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9" borderId="6" xfId="0" applyFont="1" applyFill="1" applyBorder="1" applyAlignment="1">
      <alignment horizontal="center" vertical="center"/>
    </xf>
    <xf numFmtId="0" fontId="11" fillId="9" borderId="19" xfId="0" applyFont="1" applyFill="1" applyBorder="1" applyAlignment="1">
      <alignment horizontal="center" vertical="center"/>
    </xf>
    <xf numFmtId="0" fontId="11" fillId="9" borderId="16" xfId="0" applyFont="1" applyFill="1" applyBorder="1" applyAlignment="1">
      <alignment horizontal="center" vertical="center"/>
    </xf>
    <xf numFmtId="0" fontId="24" fillId="6" borderId="25" xfId="0" applyFont="1" applyFill="1" applyBorder="1" applyAlignment="1">
      <alignment horizontal="left" vertical="center" wrapText="1"/>
    </xf>
    <xf numFmtId="0" fontId="14" fillId="9" borderId="19" xfId="0" applyFont="1" applyFill="1" applyBorder="1" applyAlignment="1">
      <alignment horizontal="center" vertical="center"/>
    </xf>
    <xf numFmtId="0" fontId="14" fillId="9" borderId="16" xfId="0" applyFont="1" applyFill="1" applyBorder="1" applyAlignment="1">
      <alignment horizontal="center" vertical="center"/>
    </xf>
    <xf numFmtId="0" fontId="11" fillId="11" borderId="1" xfId="0" applyFont="1" applyFill="1" applyBorder="1" applyAlignment="1">
      <alignment horizontal="center" vertical="center"/>
    </xf>
    <xf numFmtId="0" fontId="11" fillId="11" borderId="1" xfId="0" applyFont="1" applyFill="1" applyBorder="1" applyAlignment="1">
      <alignment horizontal="left" vertical="center"/>
    </xf>
    <xf numFmtId="0" fontId="11" fillId="11" borderId="1"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V34"/>
  <sheetViews>
    <sheetView topLeftCell="E1" zoomScale="112" zoomScaleNormal="112" zoomScaleSheetLayoutView="90" workbookViewId="0">
      <selection activeCell="O4" sqref="O4:P6"/>
    </sheetView>
  </sheetViews>
  <sheetFormatPr baseColWidth="10" defaultRowHeight="15" x14ac:dyDescent="0.25"/>
  <cols>
    <col min="1" max="2" width="1.5703125" customWidth="1"/>
    <col min="3" max="3" width="3" style="1" customWidth="1"/>
    <col min="4" max="4" width="49.5703125" style="1" customWidth="1"/>
    <col min="5" max="5" width="12.140625" style="1" customWidth="1"/>
    <col min="6" max="6" width="6.140625" style="1" customWidth="1"/>
    <col min="7" max="7" width="4.85546875" style="1" customWidth="1"/>
    <col min="8" max="9" width="5.85546875" style="1" customWidth="1"/>
    <col min="10" max="10" width="10.7109375" style="1" customWidth="1"/>
    <col min="11" max="11" width="14.85546875" style="1" customWidth="1"/>
    <col min="12" max="12" width="14.7109375" style="1" customWidth="1"/>
    <col min="13" max="13" width="10.7109375" style="1" customWidth="1"/>
    <col min="14" max="14" width="13.42578125" style="15" customWidth="1"/>
    <col min="15" max="15" width="6.42578125" style="1" customWidth="1"/>
    <col min="16" max="16" width="5.7109375" style="1" customWidth="1"/>
    <col min="17" max="17" width="12" style="1" customWidth="1"/>
    <col min="18" max="18" width="9.28515625" style="1" customWidth="1"/>
    <col min="19" max="19" width="7.5703125" style="1" customWidth="1"/>
    <col min="20" max="20" width="12.85546875" style="1" customWidth="1"/>
    <col min="21" max="22" width="9.5703125" style="1" customWidth="1"/>
  </cols>
  <sheetData>
    <row r="1" spans="3:22" ht="15.75" thickBot="1" x14ac:dyDescent="0.3"/>
    <row r="2" spans="3:22" ht="27.75" customHeight="1" x14ac:dyDescent="0.25">
      <c r="C2" s="111" t="s">
        <v>36</v>
      </c>
      <c r="D2" s="90" t="s">
        <v>19</v>
      </c>
      <c r="E2" s="91"/>
      <c r="F2" s="91"/>
      <c r="G2" s="91"/>
      <c r="H2" s="91"/>
      <c r="I2" s="91"/>
      <c r="J2" s="91"/>
      <c r="K2" s="91"/>
      <c r="L2" s="91"/>
      <c r="M2" s="91"/>
      <c r="N2" s="91"/>
      <c r="O2" s="91"/>
      <c r="P2" s="91"/>
      <c r="Q2" s="91"/>
      <c r="R2" s="91"/>
      <c r="S2" s="91"/>
      <c r="T2" s="91"/>
      <c r="U2" s="91"/>
      <c r="V2" s="92"/>
    </row>
    <row r="3" spans="3:22" ht="15" customHeight="1" x14ac:dyDescent="0.25">
      <c r="C3" s="112"/>
      <c r="D3" s="120" t="s">
        <v>20</v>
      </c>
      <c r="E3" s="121"/>
      <c r="F3" s="121"/>
      <c r="G3" s="121"/>
      <c r="H3" s="121"/>
      <c r="I3" s="121"/>
      <c r="J3" s="121"/>
      <c r="K3" s="122"/>
      <c r="L3" s="114" t="s">
        <v>18</v>
      </c>
      <c r="M3" s="115"/>
      <c r="N3" s="115"/>
      <c r="O3" s="115"/>
      <c r="P3" s="115"/>
      <c r="Q3" s="115"/>
      <c r="R3" s="115"/>
      <c r="S3" s="115"/>
      <c r="T3" s="116"/>
      <c r="U3" s="99" t="s">
        <v>37</v>
      </c>
      <c r="V3" s="100"/>
    </row>
    <row r="4" spans="3:22" ht="30" customHeight="1" x14ac:dyDescent="0.25">
      <c r="C4" s="112"/>
      <c r="D4" s="108" t="s">
        <v>21</v>
      </c>
      <c r="E4" s="105" t="s">
        <v>42</v>
      </c>
      <c r="F4" s="93" t="s">
        <v>33</v>
      </c>
      <c r="G4" s="94"/>
      <c r="H4" s="94"/>
      <c r="I4" s="95"/>
      <c r="J4" s="105" t="s">
        <v>40</v>
      </c>
      <c r="K4" s="105" t="s">
        <v>34</v>
      </c>
      <c r="L4" s="117" t="s">
        <v>35</v>
      </c>
      <c r="M4" s="117" t="s">
        <v>22</v>
      </c>
      <c r="N4" s="117" t="s">
        <v>23</v>
      </c>
      <c r="O4" s="123" t="s">
        <v>24</v>
      </c>
      <c r="P4" s="124"/>
      <c r="Q4" s="117" t="s">
        <v>23</v>
      </c>
      <c r="R4" s="125" t="s">
        <v>26</v>
      </c>
      <c r="S4" s="126"/>
      <c r="T4" s="117" t="s">
        <v>23</v>
      </c>
      <c r="U4" s="101"/>
      <c r="V4" s="102"/>
    </row>
    <row r="5" spans="3:22" ht="15" customHeight="1" x14ac:dyDescent="0.25">
      <c r="C5" s="112"/>
      <c r="D5" s="109"/>
      <c r="E5" s="106"/>
      <c r="F5" s="96"/>
      <c r="G5" s="97"/>
      <c r="H5" s="97"/>
      <c r="I5" s="98"/>
      <c r="J5" s="106"/>
      <c r="K5" s="106"/>
      <c r="L5" s="118"/>
      <c r="M5" s="118"/>
      <c r="N5" s="118"/>
      <c r="O5" s="123" t="s">
        <v>25</v>
      </c>
      <c r="P5" s="124"/>
      <c r="Q5" s="118"/>
      <c r="R5" s="127"/>
      <c r="S5" s="128"/>
      <c r="T5" s="118"/>
      <c r="U5" s="103"/>
      <c r="V5" s="104"/>
    </row>
    <row r="6" spans="3:22" ht="25.5" x14ac:dyDescent="0.25">
      <c r="C6" s="113"/>
      <c r="D6" s="110"/>
      <c r="E6" s="107"/>
      <c r="F6" s="4" t="s">
        <v>29</v>
      </c>
      <c r="G6" s="4" t="s">
        <v>31</v>
      </c>
      <c r="H6" s="4" t="s">
        <v>30</v>
      </c>
      <c r="I6" s="4" t="s">
        <v>32</v>
      </c>
      <c r="J6" s="107"/>
      <c r="K6" s="107"/>
      <c r="L6" s="119"/>
      <c r="M6" s="119"/>
      <c r="N6" s="119"/>
      <c r="O6" s="39" t="s">
        <v>16</v>
      </c>
      <c r="P6" s="39" t="s">
        <v>17</v>
      </c>
      <c r="Q6" s="119"/>
      <c r="R6" s="39" t="s">
        <v>27</v>
      </c>
      <c r="S6" s="39" t="s">
        <v>28</v>
      </c>
      <c r="T6" s="119"/>
      <c r="U6" s="6" t="s">
        <v>16</v>
      </c>
      <c r="V6" s="6" t="s">
        <v>17</v>
      </c>
    </row>
    <row r="7" spans="3:22" s="7" customFormat="1" ht="15" customHeight="1" x14ac:dyDescent="0.25">
      <c r="C7" s="9">
        <v>1</v>
      </c>
      <c r="D7" s="10" t="s">
        <v>0</v>
      </c>
      <c r="E7" s="8">
        <v>5</v>
      </c>
      <c r="F7" s="8">
        <v>1</v>
      </c>
      <c r="G7" s="8">
        <v>2</v>
      </c>
      <c r="H7" s="8">
        <v>2</v>
      </c>
      <c r="I7" s="8"/>
      <c r="J7" s="8">
        <v>4</v>
      </c>
      <c r="K7" s="13">
        <f>(J7/E7)</f>
        <v>0.8</v>
      </c>
      <c r="L7" s="5">
        <v>13</v>
      </c>
      <c r="M7" s="5">
        <v>8</v>
      </c>
      <c r="N7" s="17">
        <f>(M7/L7)</f>
        <v>0.61538461538461542</v>
      </c>
      <c r="O7" s="5">
        <v>6</v>
      </c>
      <c r="P7" s="5">
        <v>2</v>
      </c>
      <c r="Q7" s="17">
        <f>(O7/M7)</f>
        <v>0.75</v>
      </c>
      <c r="R7" s="5">
        <v>8</v>
      </c>
      <c r="S7" s="5"/>
      <c r="T7" s="16">
        <v>1</v>
      </c>
      <c r="U7" s="8" t="s">
        <v>38</v>
      </c>
      <c r="V7" s="8"/>
    </row>
    <row r="8" spans="3:22" ht="15" customHeight="1" x14ac:dyDescent="0.25">
      <c r="C8" s="2">
        <v>2</v>
      </c>
      <c r="D8" s="10" t="s">
        <v>3</v>
      </c>
      <c r="E8" s="8">
        <v>4</v>
      </c>
      <c r="F8" s="8"/>
      <c r="G8" s="8">
        <v>3</v>
      </c>
      <c r="H8" s="8">
        <v>1</v>
      </c>
      <c r="I8" s="8"/>
      <c r="J8" s="8">
        <v>4</v>
      </c>
      <c r="K8" s="12">
        <f t="shared" ref="K8:K23" si="0">(J8/E8)</f>
        <v>1</v>
      </c>
      <c r="L8" s="5">
        <v>8</v>
      </c>
      <c r="M8" s="5">
        <v>8</v>
      </c>
      <c r="N8" s="16">
        <f t="shared" ref="N8:N22" si="1">(M8/L8)</f>
        <v>1</v>
      </c>
      <c r="O8" s="5">
        <v>4</v>
      </c>
      <c r="P8" s="5">
        <v>4</v>
      </c>
      <c r="Q8" s="19">
        <f t="shared" ref="Q8:Q23" si="2">(O8/M8)</f>
        <v>0.5</v>
      </c>
      <c r="R8" s="5">
        <v>7</v>
      </c>
      <c r="S8" s="5">
        <v>1</v>
      </c>
      <c r="T8" s="17">
        <f t="shared" ref="T8:T23" si="3">(R8/M8)</f>
        <v>0.875</v>
      </c>
      <c r="U8" s="8" t="s">
        <v>38</v>
      </c>
      <c r="V8" s="8"/>
    </row>
    <row r="9" spans="3:22" x14ac:dyDescent="0.25">
      <c r="C9" s="2">
        <v>3</v>
      </c>
      <c r="D9" s="10" t="s">
        <v>1</v>
      </c>
      <c r="E9" s="8">
        <v>2</v>
      </c>
      <c r="F9" s="8"/>
      <c r="G9" s="8"/>
      <c r="H9" s="8">
        <v>2</v>
      </c>
      <c r="I9" s="8"/>
      <c r="J9" s="8">
        <v>2</v>
      </c>
      <c r="K9" s="12">
        <f t="shared" si="0"/>
        <v>1</v>
      </c>
      <c r="L9" s="5">
        <v>3</v>
      </c>
      <c r="M9" s="5">
        <v>3</v>
      </c>
      <c r="N9" s="16">
        <f t="shared" si="1"/>
        <v>1</v>
      </c>
      <c r="O9" s="5">
        <v>3</v>
      </c>
      <c r="P9" s="5"/>
      <c r="Q9" s="16">
        <v>0.9</v>
      </c>
      <c r="R9" s="5">
        <v>1</v>
      </c>
      <c r="S9" s="5">
        <v>2</v>
      </c>
      <c r="T9" s="19">
        <f t="shared" si="3"/>
        <v>0.33333333333333331</v>
      </c>
      <c r="U9" s="8"/>
      <c r="V9" s="38" t="s">
        <v>39</v>
      </c>
    </row>
    <row r="10" spans="3:22" x14ac:dyDescent="0.25">
      <c r="C10" s="2">
        <v>4</v>
      </c>
      <c r="D10" s="10" t="s">
        <v>2</v>
      </c>
      <c r="E10" s="8">
        <v>3</v>
      </c>
      <c r="F10" s="8"/>
      <c r="G10" s="8"/>
      <c r="H10" s="8">
        <v>2</v>
      </c>
      <c r="I10" s="8">
        <v>1</v>
      </c>
      <c r="J10" s="8">
        <v>3</v>
      </c>
      <c r="K10" s="12">
        <f t="shared" si="0"/>
        <v>1</v>
      </c>
      <c r="L10" s="5">
        <v>6</v>
      </c>
      <c r="M10" s="5">
        <v>6</v>
      </c>
      <c r="N10" s="16">
        <f t="shared" si="1"/>
        <v>1</v>
      </c>
      <c r="O10" s="5">
        <v>6</v>
      </c>
      <c r="P10" s="5"/>
      <c r="Q10" s="16">
        <v>0.9</v>
      </c>
      <c r="R10" s="5">
        <v>5</v>
      </c>
      <c r="S10" s="5">
        <v>1</v>
      </c>
      <c r="T10" s="17">
        <f t="shared" si="3"/>
        <v>0.83333333333333337</v>
      </c>
      <c r="U10" s="8" t="s">
        <v>38</v>
      </c>
      <c r="V10" s="8"/>
    </row>
    <row r="11" spans="3:22" x14ac:dyDescent="0.25">
      <c r="C11" s="2">
        <v>5</v>
      </c>
      <c r="D11" s="10" t="s">
        <v>4</v>
      </c>
      <c r="E11" s="8">
        <v>7</v>
      </c>
      <c r="F11" s="8">
        <v>2</v>
      </c>
      <c r="G11" s="8">
        <v>5</v>
      </c>
      <c r="H11" s="8"/>
      <c r="I11" s="8"/>
      <c r="J11" s="8">
        <v>6</v>
      </c>
      <c r="K11" s="13">
        <f t="shared" si="0"/>
        <v>0.8571428571428571</v>
      </c>
      <c r="L11" s="5">
        <v>12</v>
      </c>
      <c r="M11" s="5">
        <v>6</v>
      </c>
      <c r="N11" s="19">
        <f t="shared" si="1"/>
        <v>0.5</v>
      </c>
      <c r="O11" s="5">
        <v>6</v>
      </c>
      <c r="P11" s="5"/>
      <c r="Q11" s="16">
        <v>0.9</v>
      </c>
      <c r="R11" s="5">
        <v>6</v>
      </c>
      <c r="S11" s="5"/>
      <c r="T11" s="16">
        <v>1</v>
      </c>
      <c r="U11" s="8"/>
      <c r="V11" s="38" t="s">
        <v>39</v>
      </c>
    </row>
    <row r="12" spans="3:22" x14ac:dyDescent="0.25">
      <c r="C12" s="2">
        <v>6</v>
      </c>
      <c r="D12" s="20" t="s">
        <v>5</v>
      </c>
      <c r="E12" s="8">
        <v>4</v>
      </c>
      <c r="F12" s="8"/>
      <c r="G12" s="8">
        <v>3</v>
      </c>
      <c r="H12" s="8">
        <v>1</v>
      </c>
      <c r="I12" s="8"/>
      <c r="J12" s="8">
        <v>4</v>
      </c>
      <c r="K12" s="12">
        <f t="shared" si="0"/>
        <v>1</v>
      </c>
      <c r="L12" s="5">
        <v>9</v>
      </c>
      <c r="M12" s="5">
        <v>9</v>
      </c>
      <c r="N12" s="16">
        <f t="shared" si="1"/>
        <v>1</v>
      </c>
      <c r="O12" s="5">
        <v>6</v>
      </c>
      <c r="P12" s="5">
        <v>3</v>
      </c>
      <c r="Q12" s="17">
        <f t="shared" si="2"/>
        <v>0.66666666666666663</v>
      </c>
      <c r="R12" s="5">
        <v>7</v>
      </c>
      <c r="S12" s="5">
        <v>2</v>
      </c>
      <c r="T12" s="17">
        <f t="shared" si="3"/>
        <v>0.77777777777777779</v>
      </c>
      <c r="U12" s="8"/>
      <c r="V12" s="38" t="s">
        <v>39</v>
      </c>
    </row>
    <row r="13" spans="3:22" x14ac:dyDescent="0.25">
      <c r="C13" s="2">
        <v>7</v>
      </c>
      <c r="D13" s="10" t="s">
        <v>6</v>
      </c>
      <c r="E13" s="8">
        <v>5</v>
      </c>
      <c r="F13" s="8"/>
      <c r="G13" s="8"/>
      <c r="H13" s="8">
        <v>2</v>
      </c>
      <c r="I13" s="8">
        <v>3</v>
      </c>
      <c r="J13" s="8">
        <v>5</v>
      </c>
      <c r="K13" s="12">
        <f t="shared" si="0"/>
        <v>1</v>
      </c>
      <c r="L13" s="5">
        <v>5</v>
      </c>
      <c r="M13" s="5">
        <v>5</v>
      </c>
      <c r="N13" s="16">
        <f t="shared" si="1"/>
        <v>1</v>
      </c>
      <c r="O13" s="5">
        <v>4</v>
      </c>
      <c r="P13" s="5">
        <v>1</v>
      </c>
      <c r="Q13" s="17">
        <f t="shared" si="2"/>
        <v>0.8</v>
      </c>
      <c r="R13" s="5">
        <v>4</v>
      </c>
      <c r="S13" s="5">
        <v>1</v>
      </c>
      <c r="T13" s="17">
        <f t="shared" si="3"/>
        <v>0.8</v>
      </c>
      <c r="U13" s="8" t="s">
        <v>38</v>
      </c>
      <c r="V13" s="8"/>
    </row>
    <row r="14" spans="3:22" x14ac:dyDescent="0.25">
      <c r="C14" s="2">
        <v>8</v>
      </c>
      <c r="D14" s="10" t="s">
        <v>7</v>
      </c>
      <c r="E14" s="8">
        <v>5</v>
      </c>
      <c r="F14" s="8">
        <v>2</v>
      </c>
      <c r="G14" s="8">
        <v>1</v>
      </c>
      <c r="H14" s="8">
        <v>2</v>
      </c>
      <c r="I14" s="8"/>
      <c r="J14" s="8">
        <v>3</v>
      </c>
      <c r="K14" s="13">
        <f t="shared" si="0"/>
        <v>0.6</v>
      </c>
      <c r="L14" s="5">
        <v>12</v>
      </c>
      <c r="M14" s="5">
        <v>7</v>
      </c>
      <c r="N14" s="19">
        <f t="shared" si="1"/>
        <v>0.58333333333333337</v>
      </c>
      <c r="O14" s="5">
        <v>6</v>
      </c>
      <c r="P14" s="5">
        <v>1</v>
      </c>
      <c r="Q14" s="17">
        <f t="shared" si="2"/>
        <v>0.8571428571428571</v>
      </c>
      <c r="R14" s="5">
        <v>7</v>
      </c>
      <c r="S14" s="5"/>
      <c r="T14" s="16">
        <f t="shared" si="3"/>
        <v>1</v>
      </c>
      <c r="U14" s="8" t="s">
        <v>38</v>
      </c>
      <c r="V14" s="8"/>
    </row>
    <row r="15" spans="3:22" x14ac:dyDescent="0.25">
      <c r="C15" s="2">
        <v>9</v>
      </c>
      <c r="D15" s="10" t="s">
        <v>8</v>
      </c>
      <c r="E15" s="8">
        <v>2</v>
      </c>
      <c r="F15" s="8">
        <v>2</v>
      </c>
      <c r="G15" s="8"/>
      <c r="H15" s="8"/>
      <c r="I15" s="8"/>
      <c r="J15" s="8">
        <v>2</v>
      </c>
      <c r="K15" s="12">
        <f t="shared" si="0"/>
        <v>1</v>
      </c>
      <c r="L15" s="5">
        <v>6</v>
      </c>
      <c r="M15" s="5">
        <v>6</v>
      </c>
      <c r="N15" s="16">
        <f t="shared" si="1"/>
        <v>1</v>
      </c>
      <c r="O15" s="5">
        <v>1</v>
      </c>
      <c r="P15" s="5">
        <v>5</v>
      </c>
      <c r="Q15" s="19">
        <f t="shared" si="2"/>
        <v>0.16666666666666666</v>
      </c>
      <c r="R15" s="5">
        <v>6</v>
      </c>
      <c r="S15" s="5"/>
      <c r="T15" s="16">
        <f t="shared" si="3"/>
        <v>1</v>
      </c>
      <c r="U15" s="8" t="s">
        <v>38</v>
      </c>
      <c r="V15" s="8"/>
    </row>
    <row r="16" spans="3:22" x14ac:dyDescent="0.25">
      <c r="C16" s="2">
        <v>10</v>
      </c>
      <c r="D16" s="10" t="s">
        <v>9</v>
      </c>
      <c r="E16" s="8">
        <v>5</v>
      </c>
      <c r="F16" s="8">
        <v>3</v>
      </c>
      <c r="G16" s="8"/>
      <c r="H16" s="8">
        <v>2</v>
      </c>
      <c r="I16" s="8"/>
      <c r="J16" s="8">
        <v>3</v>
      </c>
      <c r="K16" s="13">
        <f t="shared" si="0"/>
        <v>0.6</v>
      </c>
      <c r="L16" s="5">
        <v>11</v>
      </c>
      <c r="M16" s="5">
        <v>7</v>
      </c>
      <c r="N16" s="17">
        <f t="shared" si="1"/>
        <v>0.63636363636363635</v>
      </c>
      <c r="O16" s="5">
        <v>6</v>
      </c>
      <c r="P16" s="5">
        <v>1</v>
      </c>
      <c r="Q16" s="17">
        <f t="shared" si="2"/>
        <v>0.8571428571428571</v>
      </c>
      <c r="R16" s="5">
        <v>5</v>
      </c>
      <c r="S16" s="5">
        <v>2</v>
      </c>
      <c r="T16" s="17">
        <f t="shared" si="3"/>
        <v>0.7142857142857143</v>
      </c>
      <c r="U16" s="8"/>
      <c r="V16" s="38" t="s">
        <v>39</v>
      </c>
    </row>
    <row r="17" spans="3:22" s="7" customFormat="1" x14ac:dyDescent="0.25">
      <c r="C17" s="9">
        <v>11</v>
      </c>
      <c r="D17" s="10" t="s">
        <v>10</v>
      </c>
      <c r="E17" s="8">
        <v>2</v>
      </c>
      <c r="F17" s="8"/>
      <c r="G17" s="8">
        <v>1</v>
      </c>
      <c r="H17" s="8">
        <v>1</v>
      </c>
      <c r="I17" s="8"/>
      <c r="J17" s="8">
        <v>2</v>
      </c>
      <c r="K17" s="12">
        <f t="shared" si="0"/>
        <v>1</v>
      </c>
      <c r="L17" s="5">
        <v>2</v>
      </c>
      <c r="M17" s="5">
        <v>2</v>
      </c>
      <c r="N17" s="16">
        <f t="shared" si="1"/>
        <v>1</v>
      </c>
      <c r="O17" s="5">
        <v>1</v>
      </c>
      <c r="P17" s="5">
        <v>1</v>
      </c>
      <c r="Q17" s="19">
        <f t="shared" si="2"/>
        <v>0.5</v>
      </c>
      <c r="R17" s="5">
        <v>2</v>
      </c>
      <c r="S17" s="5"/>
      <c r="T17" s="16">
        <f t="shared" si="3"/>
        <v>1</v>
      </c>
      <c r="U17" s="8"/>
      <c r="V17" s="38" t="s">
        <v>39</v>
      </c>
    </row>
    <row r="18" spans="3:22" x14ac:dyDescent="0.25">
      <c r="C18" s="2">
        <v>12</v>
      </c>
      <c r="D18" s="10" t="s">
        <v>11</v>
      </c>
      <c r="E18" s="8">
        <v>3</v>
      </c>
      <c r="F18" s="8"/>
      <c r="G18" s="8">
        <v>3</v>
      </c>
      <c r="H18" s="8"/>
      <c r="I18" s="8"/>
      <c r="J18" s="11">
        <v>3</v>
      </c>
      <c r="K18" s="12">
        <f t="shared" si="0"/>
        <v>1</v>
      </c>
      <c r="L18" s="5">
        <v>4</v>
      </c>
      <c r="M18" s="5">
        <v>4</v>
      </c>
      <c r="N18" s="16">
        <f t="shared" si="1"/>
        <v>1</v>
      </c>
      <c r="O18" s="5">
        <v>3</v>
      </c>
      <c r="P18" s="5">
        <v>1</v>
      </c>
      <c r="Q18" s="17">
        <f t="shared" si="2"/>
        <v>0.75</v>
      </c>
      <c r="R18" s="5">
        <v>2</v>
      </c>
      <c r="S18" s="5">
        <v>2</v>
      </c>
      <c r="T18" s="19">
        <f t="shared" si="3"/>
        <v>0.5</v>
      </c>
      <c r="U18" s="8" t="s">
        <v>38</v>
      </c>
      <c r="V18" s="8"/>
    </row>
    <row r="19" spans="3:22" x14ac:dyDescent="0.25">
      <c r="C19" s="2">
        <v>13</v>
      </c>
      <c r="D19" s="10" t="s">
        <v>12</v>
      </c>
      <c r="E19" s="8">
        <v>4</v>
      </c>
      <c r="F19" s="8">
        <v>1</v>
      </c>
      <c r="G19" s="8">
        <v>3</v>
      </c>
      <c r="H19" s="8"/>
      <c r="I19" s="8"/>
      <c r="J19" s="8">
        <v>4</v>
      </c>
      <c r="K19" s="12">
        <f t="shared" si="0"/>
        <v>1</v>
      </c>
      <c r="L19" s="5">
        <v>12</v>
      </c>
      <c r="M19" s="5">
        <v>7</v>
      </c>
      <c r="N19" s="19">
        <f t="shared" si="1"/>
        <v>0.58333333333333337</v>
      </c>
      <c r="O19" s="5">
        <v>4</v>
      </c>
      <c r="P19" s="5">
        <v>3</v>
      </c>
      <c r="Q19" s="19">
        <f t="shared" si="2"/>
        <v>0.5714285714285714</v>
      </c>
      <c r="R19" s="5">
        <v>4</v>
      </c>
      <c r="S19" s="5">
        <v>3</v>
      </c>
      <c r="T19" s="19">
        <f t="shared" si="3"/>
        <v>0.5714285714285714</v>
      </c>
      <c r="U19" s="8"/>
      <c r="V19" s="38" t="s">
        <v>39</v>
      </c>
    </row>
    <row r="20" spans="3:22" x14ac:dyDescent="0.25">
      <c r="C20" s="2">
        <v>14</v>
      </c>
      <c r="D20" s="21" t="s">
        <v>13</v>
      </c>
      <c r="E20" s="8">
        <v>3</v>
      </c>
      <c r="F20" s="8">
        <v>1</v>
      </c>
      <c r="G20" s="8">
        <v>1</v>
      </c>
      <c r="H20" s="8">
        <v>1</v>
      </c>
      <c r="I20" s="8"/>
      <c r="J20" s="8">
        <v>3</v>
      </c>
      <c r="K20" s="12">
        <f t="shared" si="0"/>
        <v>1</v>
      </c>
      <c r="L20" s="24">
        <v>5</v>
      </c>
      <c r="M20" s="24">
        <v>5</v>
      </c>
      <c r="N20" s="16">
        <f t="shared" si="1"/>
        <v>1</v>
      </c>
      <c r="O20" s="24">
        <v>5</v>
      </c>
      <c r="P20" s="24"/>
      <c r="Q20" s="16">
        <v>0.9</v>
      </c>
      <c r="R20" s="24">
        <v>3</v>
      </c>
      <c r="S20" s="24">
        <v>2</v>
      </c>
      <c r="T20" s="17">
        <f t="shared" si="3"/>
        <v>0.6</v>
      </c>
      <c r="U20" s="8"/>
      <c r="V20" s="38" t="s">
        <v>39</v>
      </c>
    </row>
    <row r="21" spans="3:22" x14ac:dyDescent="0.25">
      <c r="C21" s="2">
        <v>15</v>
      </c>
      <c r="D21" s="10" t="s">
        <v>14</v>
      </c>
      <c r="E21" s="8">
        <v>5</v>
      </c>
      <c r="F21" s="8"/>
      <c r="G21" s="8">
        <v>2</v>
      </c>
      <c r="H21" s="8">
        <v>3</v>
      </c>
      <c r="I21" s="8"/>
      <c r="J21" s="8">
        <v>2</v>
      </c>
      <c r="K21" s="14">
        <f t="shared" si="0"/>
        <v>0.4</v>
      </c>
      <c r="L21" s="5">
        <v>14</v>
      </c>
      <c r="M21" s="5">
        <v>6</v>
      </c>
      <c r="N21" s="19">
        <f t="shared" si="1"/>
        <v>0.42857142857142855</v>
      </c>
      <c r="O21" s="5">
        <v>6</v>
      </c>
      <c r="P21" s="5"/>
      <c r="Q21" s="16">
        <v>0.9</v>
      </c>
      <c r="R21" s="5">
        <v>6</v>
      </c>
      <c r="S21" s="5"/>
      <c r="T21" s="16">
        <f t="shared" si="3"/>
        <v>1</v>
      </c>
      <c r="U21" s="8" t="s">
        <v>38</v>
      </c>
      <c r="V21" s="8"/>
    </row>
    <row r="22" spans="3:22" ht="15.75" thickBot="1" x14ac:dyDescent="0.3">
      <c r="C22" s="3">
        <v>16</v>
      </c>
      <c r="D22" s="22" t="s">
        <v>15</v>
      </c>
      <c r="E22" s="23">
        <v>2</v>
      </c>
      <c r="F22" s="23">
        <v>1</v>
      </c>
      <c r="G22" s="23"/>
      <c r="H22" s="23">
        <v>1</v>
      </c>
      <c r="I22" s="23"/>
      <c r="J22" s="23">
        <v>2</v>
      </c>
      <c r="K22" s="12">
        <f t="shared" si="0"/>
        <v>1</v>
      </c>
      <c r="L22" s="25">
        <v>4</v>
      </c>
      <c r="M22" s="25">
        <v>4</v>
      </c>
      <c r="N22" s="16">
        <f t="shared" si="1"/>
        <v>1</v>
      </c>
      <c r="O22" s="25">
        <v>4</v>
      </c>
      <c r="P22" s="25"/>
      <c r="Q22" s="16">
        <v>0.9</v>
      </c>
      <c r="R22" s="25">
        <v>4</v>
      </c>
      <c r="S22" s="25"/>
      <c r="T22" s="16">
        <f t="shared" si="3"/>
        <v>1</v>
      </c>
      <c r="U22" s="26" t="s">
        <v>38</v>
      </c>
      <c r="V22" s="23"/>
    </row>
    <row r="23" spans="3:22" s="34" customFormat="1" ht="25.5" customHeight="1" x14ac:dyDescent="0.25">
      <c r="C23" s="28"/>
      <c r="D23" s="29" t="s">
        <v>41</v>
      </c>
      <c r="E23" s="35">
        <f>SUM(E7:E22)</f>
        <v>61</v>
      </c>
      <c r="F23" s="29">
        <f t="shared" ref="F23:S23" si="4">SUM(F7:F22)</f>
        <v>13</v>
      </c>
      <c r="G23" s="29">
        <f t="shared" si="4"/>
        <v>24</v>
      </c>
      <c r="H23" s="29">
        <f t="shared" si="4"/>
        <v>20</v>
      </c>
      <c r="I23" s="29">
        <f t="shared" si="4"/>
        <v>4</v>
      </c>
      <c r="J23" s="36">
        <f t="shared" si="4"/>
        <v>52</v>
      </c>
      <c r="K23" s="31">
        <f t="shared" si="0"/>
        <v>0.85245901639344257</v>
      </c>
      <c r="L23" s="35">
        <f t="shared" si="4"/>
        <v>126</v>
      </c>
      <c r="M23" s="36">
        <f t="shared" si="4"/>
        <v>93</v>
      </c>
      <c r="N23" s="37">
        <f>(M23/L23)</f>
        <v>0.73809523809523814</v>
      </c>
      <c r="O23" s="35">
        <f t="shared" si="4"/>
        <v>71</v>
      </c>
      <c r="P23" s="33">
        <f t="shared" si="4"/>
        <v>22</v>
      </c>
      <c r="Q23" s="32">
        <f t="shared" si="2"/>
        <v>0.76344086021505375</v>
      </c>
      <c r="R23" s="35">
        <f t="shared" si="4"/>
        <v>77</v>
      </c>
      <c r="S23" s="33">
        <f t="shared" si="4"/>
        <v>16</v>
      </c>
      <c r="T23" s="32">
        <f t="shared" si="3"/>
        <v>0.82795698924731187</v>
      </c>
      <c r="U23" s="30">
        <v>9</v>
      </c>
      <c r="V23" s="33">
        <v>7</v>
      </c>
    </row>
    <row r="24" spans="3:22" s="27" customFormat="1" ht="24.75" customHeight="1" x14ac:dyDescent="0.25">
      <c r="C24" s="40"/>
      <c r="D24" s="89"/>
      <c r="E24" s="89"/>
      <c r="F24" s="89"/>
      <c r="G24" s="89"/>
      <c r="H24" s="89"/>
      <c r="I24" s="89"/>
      <c r="J24" s="89"/>
      <c r="K24" s="89"/>
      <c r="L24" s="89"/>
      <c r="M24" s="89"/>
      <c r="N24" s="89"/>
      <c r="O24" s="89"/>
      <c r="P24" s="89"/>
      <c r="Q24" s="89"/>
      <c r="R24" s="89"/>
      <c r="S24" s="89"/>
      <c r="T24" s="89"/>
      <c r="U24" s="89"/>
      <c r="V24" s="40"/>
    </row>
    <row r="25" spans="3:22" x14ac:dyDescent="0.25">
      <c r="N25" s="1"/>
    </row>
    <row r="26" spans="3:22" x14ac:dyDescent="0.25">
      <c r="N26" s="1"/>
    </row>
    <row r="27" spans="3:22" x14ac:dyDescent="0.25">
      <c r="N27" s="1"/>
    </row>
    <row r="28" spans="3:22" x14ac:dyDescent="0.25">
      <c r="D28" s="40"/>
      <c r="N28" s="1"/>
    </row>
    <row r="34" spans="11:11" x14ac:dyDescent="0.25">
      <c r="K34" s="18"/>
    </row>
  </sheetData>
  <autoFilter ref="T1:T34"/>
  <mergeCells count="19">
    <mergeCell ref="C2:C6"/>
    <mergeCell ref="L3:T3"/>
    <mergeCell ref="Q4:Q6"/>
    <mergeCell ref="T4:T6"/>
    <mergeCell ref="K4:K6"/>
    <mergeCell ref="L4:L6"/>
    <mergeCell ref="M4:M6"/>
    <mergeCell ref="N4:N6"/>
    <mergeCell ref="D3:K3"/>
    <mergeCell ref="O4:P4"/>
    <mergeCell ref="O5:P5"/>
    <mergeCell ref="R4:S5"/>
    <mergeCell ref="D24:U24"/>
    <mergeCell ref="D2:V2"/>
    <mergeCell ref="F4:I5"/>
    <mergeCell ref="U3:V5"/>
    <mergeCell ref="J4:J6"/>
    <mergeCell ref="E4:E6"/>
    <mergeCell ref="D4:D6"/>
  </mergeCell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Footer>&amp;LElaboro German A.&amp;R28/06/2019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tabSelected="1" topLeftCell="A18" zoomScale="89" zoomScaleNormal="89" workbookViewId="0">
      <selection activeCell="A20" sqref="A20"/>
    </sheetView>
  </sheetViews>
  <sheetFormatPr baseColWidth="10" defaultColWidth="11.42578125" defaultRowHeight="41.45" customHeight="1" x14ac:dyDescent="0.25"/>
  <cols>
    <col min="1" max="1" width="27.7109375" style="41" customWidth="1"/>
    <col min="2" max="2" width="20.5703125" style="41" customWidth="1"/>
    <col min="3" max="3" width="27.7109375" style="41" customWidth="1"/>
    <col min="4" max="4" width="38.140625" style="41" customWidth="1"/>
    <col min="5" max="5" width="26.7109375" style="54" customWidth="1"/>
    <col min="6" max="6" width="28.28515625" style="54" customWidth="1"/>
    <col min="7" max="7" width="86.28515625" style="41" customWidth="1"/>
    <col min="8" max="16384" width="11.42578125" style="41"/>
  </cols>
  <sheetData>
    <row r="1" spans="1:7" ht="41.45" hidden="1" customHeight="1" x14ac:dyDescent="0.25">
      <c r="A1" s="41" t="s">
        <v>62</v>
      </c>
      <c r="C1" s="41" t="s">
        <v>62</v>
      </c>
    </row>
    <row r="2" spans="1:7" ht="41.45" hidden="1" customHeight="1" x14ac:dyDescent="0.25">
      <c r="A2" s="41" t="s">
        <v>36</v>
      </c>
      <c r="C2" s="41" t="s">
        <v>36</v>
      </c>
    </row>
    <row r="3" spans="1:7" ht="41.45" hidden="1" customHeight="1" x14ac:dyDescent="0.25">
      <c r="C3" s="41" t="s">
        <v>133</v>
      </c>
    </row>
    <row r="4" spans="1:7" ht="41.45" hidden="1" customHeight="1" x14ac:dyDescent="0.25">
      <c r="A4" s="41" t="s">
        <v>75</v>
      </c>
      <c r="C4" s="41" t="s">
        <v>78</v>
      </c>
    </row>
    <row r="5" spans="1:7" ht="41.45" hidden="1" customHeight="1" x14ac:dyDescent="0.25">
      <c r="C5" s="41" t="s">
        <v>77</v>
      </c>
    </row>
    <row r="6" spans="1:7" ht="103.5" customHeight="1" x14ac:dyDescent="0.25">
      <c r="A6" s="132" t="s">
        <v>100</v>
      </c>
      <c r="B6" s="133"/>
      <c r="C6" s="133"/>
      <c r="D6" s="133"/>
      <c r="E6" s="133"/>
      <c r="F6" s="133"/>
      <c r="G6" s="134"/>
    </row>
    <row r="7" spans="1:7" ht="41.45" customHeight="1" x14ac:dyDescent="0.25">
      <c r="A7" s="42" t="s">
        <v>65</v>
      </c>
      <c r="B7" s="135" t="s">
        <v>101</v>
      </c>
      <c r="C7" s="135"/>
      <c r="D7" s="135"/>
      <c r="E7" s="135"/>
      <c r="F7" s="135"/>
      <c r="G7" s="136"/>
    </row>
    <row r="8" spans="1:7" ht="88.5" customHeight="1" x14ac:dyDescent="0.25">
      <c r="A8" s="42" t="s">
        <v>66</v>
      </c>
      <c r="B8" s="137" t="s">
        <v>102</v>
      </c>
      <c r="C8" s="137"/>
      <c r="D8" s="137"/>
      <c r="E8" s="137"/>
      <c r="F8" s="137"/>
      <c r="G8" s="138"/>
    </row>
    <row r="9" spans="1:7" ht="41.45" customHeight="1" x14ac:dyDescent="0.25">
      <c r="A9" s="139" t="s">
        <v>103</v>
      </c>
      <c r="B9" s="135"/>
      <c r="C9" s="135"/>
      <c r="D9" s="135"/>
      <c r="E9" s="140" t="s">
        <v>71</v>
      </c>
      <c r="F9" s="140"/>
      <c r="G9" s="141" t="s">
        <v>70</v>
      </c>
    </row>
    <row r="10" spans="1:7" s="43" customFormat="1" ht="118.5" customHeight="1" x14ac:dyDescent="0.25">
      <c r="A10" s="56" t="s">
        <v>87</v>
      </c>
      <c r="B10" s="57" t="s">
        <v>43</v>
      </c>
      <c r="C10" s="56" t="s">
        <v>88</v>
      </c>
      <c r="D10" s="56" t="s">
        <v>89</v>
      </c>
      <c r="E10" s="58" t="s">
        <v>67</v>
      </c>
      <c r="F10" s="58" t="s">
        <v>79</v>
      </c>
      <c r="G10" s="142"/>
    </row>
    <row r="11" spans="1:7" ht="408.75" customHeight="1" x14ac:dyDescent="0.25">
      <c r="A11" s="73" t="s">
        <v>104</v>
      </c>
      <c r="B11" s="60" t="s">
        <v>105</v>
      </c>
      <c r="C11" s="61" t="s">
        <v>106</v>
      </c>
      <c r="D11" s="61" t="s">
        <v>107</v>
      </c>
      <c r="E11" s="84" t="s">
        <v>62</v>
      </c>
      <c r="F11" s="85" t="s">
        <v>133</v>
      </c>
      <c r="G11" s="86" t="s">
        <v>158</v>
      </c>
    </row>
    <row r="12" spans="1:7" ht="317.25" customHeight="1" x14ac:dyDescent="0.25">
      <c r="A12" s="73" t="s">
        <v>104</v>
      </c>
      <c r="B12" s="60" t="s">
        <v>105</v>
      </c>
      <c r="C12" s="61" t="s">
        <v>111</v>
      </c>
      <c r="D12" s="61" t="s">
        <v>110</v>
      </c>
      <c r="E12" s="84" t="s">
        <v>62</v>
      </c>
      <c r="F12" s="84" t="s">
        <v>62</v>
      </c>
      <c r="G12" s="71" t="s">
        <v>159</v>
      </c>
    </row>
    <row r="13" spans="1:7" s="51" customFormat="1" ht="328.5" customHeight="1" x14ac:dyDescent="0.25">
      <c r="A13" s="73" t="s">
        <v>112</v>
      </c>
      <c r="B13" s="87" t="s">
        <v>113</v>
      </c>
      <c r="C13" s="61" t="s">
        <v>114</v>
      </c>
      <c r="D13" s="61" t="s">
        <v>116</v>
      </c>
      <c r="E13" s="88" t="s">
        <v>62</v>
      </c>
      <c r="F13" s="85" t="s">
        <v>78</v>
      </c>
      <c r="G13" s="64" t="s">
        <v>149</v>
      </c>
    </row>
    <row r="14" spans="1:7" ht="350.25" customHeight="1" x14ac:dyDescent="0.25">
      <c r="A14" s="73" t="s">
        <v>112</v>
      </c>
      <c r="B14" s="60" t="s">
        <v>113</v>
      </c>
      <c r="C14" s="61" t="s">
        <v>115</v>
      </c>
      <c r="D14" s="71" t="s">
        <v>117</v>
      </c>
      <c r="E14" s="84" t="s">
        <v>62</v>
      </c>
      <c r="F14" s="85" t="s">
        <v>78</v>
      </c>
      <c r="G14" s="71" t="s">
        <v>161</v>
      </c>
    </row>
    <row r="15" spans="1:7" ht="333.75" customHeight="1" x14ac:dyDescent="0.25">
      <c r="A15" s="73" t="s">
        <v>118</v>
      </c>
      <c r="B15" s="71" t="s">
        <v>119</v>
      </c>
      <c r="C15" s="61" t="s">
        <v>120</v>
      </c>
      <c r="D15" s="71" t="s">
        <v>122</v>
      </c>
      <c r="E15" s="80" t="s">
        <v>36</v>
      </c>
      <c r="F15" s="85" t="s">
        <v>36</v>
      </c>
      <c r="G15" s="71" t="s">
        <v>160</v>
      </c>
    </row>
    <row r="16" spans="1:7" ht="408.75" customHeight="1" x14ac:dyDescent="0.25">
      <c r="A16" s="73" t="s">
        <v>118</v>
      </c>
      <c r="B16" s="71" t="s">
        <v>119</v>
      </c>
      <c r="C16" s="61" t="s">
        <v>121</v>
      </c>
      <c r="D16" s="71" t="s">
        <v>123</v>
      </c>
      <c r="E16" s="80" t="s">
        <v>36</v>
      </c>
      <c r="F16" s="85" t="s">
        <v>36</v>
      </c>
      <c r="G16" s="71" t="s">
        <v>157</v>
      </c>
    </row>
    <row r="17" spans="1:7" ht="180" customHeight="1" x14ac:dyDescent="0.25">
      <c r="A17" s="73" t="s">
        <v>134</v>
      </c>
      <c r="B17" s="129" t="s">
        <v>135</v>
      </c>
      <c r="C17" s="129"/>
      <c r="D17" s="129"/>
      <c r="E17" s="129"/>
      <c r="F17" s="129"/>
      <c r="G17" s="129"/>
    </row>
    <row r="18" spans="1:7" ht="41.45" customHeight="1" x14ac:dyDescent="0.25">
      <c r="A18" s="131" t="s">
        <v>99</v>
      </c>
      <c r="B18" s="83" t="s">
        <v>97</v>
      </c>
      <c r="C18" s="130" t="s">
        <v>108</v>
      </c>
      <c r="D18" s="130"/>
      <c r="E18" s="130"/>
      <c r="F18" s="130"/>
      <c r="G18" s="130"/>
    </row>
    <row r="19" spans="1:7" ht="41.45" customHeight="1" x14ac:dyDescent="0.25">
      <c r="A19" s="131"/>
      <c r="B19" s="83" t="s">
        <v>98</v>
      </c>
      <c r="C19" s="130" t="s">
        <v>109</v>
      </c>
      <c r="D19" s="130"/>
      <c r="E19" s="130"/>
      <c r="F19" s="130"/>
      <c r="G19" s="130"/>
    </row>
    <row r="20" spans="1:7" ht="41.45" customHeight="1" x14ac:dyDescent="0.25">
      <c r="A20" s="44" t="s">
        <v>162</v>
      </c>
      <c r="B20" s="53"/>
      <c r="C20" s="54"/>
      <c r="D20" s="54"/>
    </row>
    <row r="21" spans="1:7" ht="41.45" customHeight="1" x14ac:dyDescent="0.25">
      <c r="A21" s="44"/>
      <c r="B21" s="44"/>
      <c r="C21" s="44"/>
      <c r="D21" s="44"/>
      <c r="E21" s="55"/>
      <c r="F21" s="55"/>
      <c r="G21" s="49"/>
    </row>
  </sheetData>
  <mergeCells count="10">
    <mergeCell ref="B17:G17"/>
    <mergeCell ref="C18:G18"/>
    <mergeCell ref="C19:G19"/>
    <mergeCell ref="A18:A19"/>
    <mergeCell ref="A6:G6"/>
    <mergeCell ref="B7:G7"/>
    <mergeCell ref="B8:G8"/>
    <mergeCell ref="A9:D9"/>
    <mergeCell ref="E9:F9"/>
    <mergeCell ref="G9:G10"/>
  </mergeCells>
  <dataValidations count="2">
    <dataValidation type="list" allowBlank="1" showInputMessage="1" showErrorMessage="1" sqref="E11:E16">
      <formula1>$A$1:$A$4</formula1>
    </dataValidation>
    <dataValidation type="list" allowBlank="1" showInputMessage="1" showErrorMessage="1" sqref="F11:F16">
      <formula1>$C$1:$C$5</formula1>
    </dataValidation>
  </dataValidations>
  <printOptions horizontalCentered="1"/>
  <pageMargins left="0.31496062992125984" right="0.31496062992125984" top="0.74803149606299213" bottom="0.74803149606299213" header="0.31496062992125984" footer="0.31496062992125984"/>
  <pageSetup scale="60" orientation="landscape" r:id="rId1"/>
  <headerFooter>
    <oddFooter>&amp;R&amp;P/&amp;N
&amp;D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A16" zoomScale="69" zoomScaleNormal="69" workbookViewId="0">
      <selection activeCell="A10" sqref="A10:V16"/>
    </sheetView>
  </sheetViews>
  <sheetFormatPr baseColWidth="10" defaultColWidth="11.42578125" defaultRowHeight="14.25" x14ac:dyDescent="0.25"/>
  <cols>
    <col min="1" max="1" width="26.42578125" style="41" customWidth="1"/>
    <col min="2" max="2" width="18.7109375" style="41" customWidth="1"/>
    <col min="3" max="3" width="22.140625" style="41" customWidth="1"/>
    <col min="4" max="4" width="36.28515625" style="41" customWidth="1"/>
    <col min="5" max="5" width="21.7109375" style="41" customWidth="1"/>
    <col min="6" max="6" width="14" style="41" hidden="1" customWidth="1"/>
    <col min="7" max="7" width="25" style="41" customWidth="1"/>
    <col min="8" max="8" width="25" style="41" hidden="1" customWidth="1"/>
    <col min="9" max="9" width="24.85546875" style="41" customWidth="1"/>
    <col min="10" max="10" width="23.42578125" style="41" hidden="1" customWidth="1"/>
    <col min="11" max="11" width="19.5703125" style="41" customWidth="1"/>
    <col min="12" max="12" width="19.5703125" style="41" hidden="1" customWidth="1"/>
    <col min="13" max="13" width="20.140625" style="41" customWidth="1"/>
    <col min="14" max="14" width="15.42578125" style="41" hidden="1" customWidth="1"/>
    <col min="15" max="15" width="24.85546875" style="41" customWidth="1"/>
    <col min="16" max="16" width="14.42578125" style="41" hidden="1" customWidth="1"/>
    <col min="17" max="17" width="16.42578125" style="41" customWidth="1"/>
    <col min="18" max="18" width="13.85546875" style="41" hidden="1" customWidth="1"/>
    <col min="19" max="20" width="20.85546875" style="43" customWidth="1"/>
    <col min="21" max="21" width="21.7109375" style="43" customWidth="1"/>
    <col min="22" max="22" width="77.140625" style="41" customWidth="1"/>
    <col min="23" max="16384" width="11.42578125" style="41"/>
  </cols>
  <sheetData>
    <row r="1" spans="1:22" hidden="1" x14ac:dyDescent="0.25">
      <c r="A1" s="41" t="s">
        <v>45</v>
      </c>
      <c r="B1" s="41" t="s">
        <v>47</v>
      </c>
      <c r="C1" s="41" t="s">
        <v>49</v>
      </c>
      <c r="D1" s="41" t="s">
        <v>51</v>
      </c>
      <c r="E1" s="41" t="s">
        <v>56</v>
      </c>
      <c r="F1" s="41" t="s">
        <v>58</v>
      </c>
      <c r="I1" s="41" t="s">
        <v>62</v>
      </c>
      <c r="K1" s="41" t="s">
        <v>62</v>
      </c>
      <c r="M1" s="41" t="s">
        <v>54</v>
      </c>
    </row>
    <row r="2" spans="1:22" ht="28.5" hidden="1" customHeight="1" x14ac:dyDescent="0.25">
      <c r="A2" s="41" t="s">
        <v>46</v>
      </c>
      <c r="B2" s="41" t="s">
        <v>48</v>
      </c>
      <c r="C2" s="41" t="s">
        <v>50</v>
      </c>
      <c r="D2" s="41" t="s">
        <v>52</v>
      </c>
      <c r="E2" s="41" t="s">
        <v>57</v>
      </c>
      <c r="F2" s="41" t="s">
        <v>59</v>
      </c>
      <c r="I2" s="41" t="s">
        <v>36</v>
      </c>
      <c r="K2" s="41" t="s">
        <v>36</v>
      </c>
      <c r="M2" s="41" t="s">
        <v>55</v>
      </c>
      <c r="Q2" s="52" t="s">
        <v>139</v>
      </c>
    </row>
    <row r="3" spans="1:22" ht="36" hidden="1" customHeight="1" x14ac:dyDescent="0.25">
      <c r="D3" s="41" t="s">
        <v>53</v>
      </c>
      <c r="F3" s="41" t="s">
        <v>60</v>
      </c>
      <c r="I3" s="41" t="s">
        <v>75</v>
      </c>
      <c r="K3" s="41" t="s">
        <v>78</v>
      </c>
      <c r="Q3" s="41" t="s">
        <v>137</v>
      </c>
    </row>
    <row r="4" spans="1:22" ht="42.75" hidden="1" customHeight="1" x14ac:dyDescent="0.25">
      <c r="K4" s="41" t="s">
        <v>77</v>
      </c>
      <c r="Q4" s="41" t="s">
        <v>138</v>
      </c>
    </row>
    <row r="5" spans="1:22" ht="64.5" customHeight="1" x14ac:dyDescent="0.25">
      <c r="A5" s="144" t="s">
        <v>140</v>
      </c>
      <c r="B5" s="144"/>
      <c r="C5" s="144"/>
      <c r="D5" s="144"/>
      <c r="E5" s="144"/>
      <c r="F5" s="144"/>
      <c r="G5" s="144"/>
      <c r="H5" s="144"/>
      <c r="I5" s="144"/>
      <c r="J5" s="144"/>
      <c r="K5" s="144"/>
      <c r="L5" s="144"/>
      <c r="M5" s="144"/>
      <c r="N5" s="144"/>
      <c r="O5" s="144"/>
      <c r="P5" s="144"/>
      <c r="Q5" s="144"/>
      <c r="R5" s="144"/>
      <c r="S5" s="144"/>
      <c r="T5" s="144"/>
      <c r="U5" s="144"/>
      <c r="V5" s="144"/>
    </row>
    <row r="6" spans="1:22" ht="40.5" customHeight="1" x14ac:dyDescent="0.25">
      <c r="A6" s="42" t="s">
        <v>65</v>
      </c>
      <c r="B6" s="135" t="s">
        <v>101</v>
      </c>
      <c r="C6" s="135"/>
      <c r="D6" s="135"/>
      <c r="E6" s="135"/>
      <c r="F6" s="135"/>
      <c r="G6" s="135"/>
      <c r="H6" s="135"/>
      <c r="I6" s="136"/>
      <c r="J6" s="45"/>
      <c r="K6" s="145" t="s">
        <v>127</v>
      </c>
      <c r="L6" s="146"/>
      <c r="M6" s="146"/>
      <c r="N6" s="146"/>
      <c r="O6" s="146"/>
      <c r="P6" s="146"/>
      <c r="Q6" s="146"/>
      <c r="R6" s="146"/>
      <c r="S6" s="146"/>
      <c r="T6" s="146"/>
      <c r="U6" s="146"/>
      <c r="V6" s="147"/>
    </row>
    <row r="7" spans="1:22" ht="78.95" customHeight="1" x14ac:dyDescent="0.25">
      <c r="A7" s="42" t="s">
        <v>66</v>
      </c>
      <c r="B7" s="137" t="s">
        <v>102</v>
      </c>
      <c r="C7" s="137"/>
      <c r="D7" s="137"/>
      <c r="E7" s="137"/>
      <c r="F7" s="137"/>
      <c r="G7" s="137"/>
      <c r="H7" s="137"/>
      <c r="I7" s="138"/>
      <c r="J7" s="42" t="s">
        <v>85</v>
      </c>
      <c r="K7" s="145" t="s">
        <v>150</v>
      </c>
      <c r="L7" s="146"/>
      <c r="M7" s="146"/>
      <c r="N7" s="146"/>
      <c r="O7" s="146"/>
      <c r="P7" s="146"/>
      <c r="Q7" s="146"/>
      <c r="R7" s="146"/>
      <c r="S7" s="146"/>
      <c r="T7" s="146"/>
      <c r="U7" s="146"/>
      <c r="V7" s="147"/>
    </row>
    <row r="8" spans="1:22" ht="48.75" customHeight="1" x14ac:dyDescent="0.25">
      <c r="A8" s="139" t="s">
        <v>84</v>
      </c>
      <c r="B8" s="135"/>
      <c r="C8" s="135"/>
      <c r="D8" s="135"/>
      <c r="E8" s="150" t="s">
        <v>81</v>
      </c>
      <c r="F8" s="151"/>
      <c r="G8" s="151"/>
      <c r="H8" s="151"/>
      <c r="I8" s="151"/>
      <c r="J8" s="151"/>
      <c r="K8" s="151"/>
      <c r="L8" s="151"/>
      <c r="M8" s="151"/>
      <c r="N8" s="151"/>
      <c r="O8" s="151"/>
      <c r="P8" s="151"/>
      <c r="Q8" s="151"/>
      <c r="R8" s="151"/>
      <c r="S8" s="151"/>
      <c r="T8" s="152"/>
      <c r="U8" s="148" t="s">
        <v>82</v>
      </c>
      <c r="V8" s="141" t="s">
        <v>70</v>
      </c>
    </row>
    <row r="9" spans="1:22" s="43" customFormat="1" ht="244.5" customHeight="1" x14ac:dyDescent="0.25">
      <c r="A9" s="56" t="s">
        <v>90</v>
      </c>
      <c r="B9" s="57" t="s">
        <v>43</v>
      </c>
      <c r="C9" s="56" t="s">
        <v>91</v>
      </c>
      <c r="D9" s="56" t="s">
        <v>89</v>
      </c>
      <c r="E9" s="58" t="s">
        <v>73</v>
      </c>
      <c r="F9" s="58" t="s">
        <v>44</v>
      </c>
      <c r="G9" s="58" t="s">
        <v>92</v>
      </c>
      <c r="H9" s="58" t="s">
        <v>44</v>
      </c>
      <c r="I9" s="58" t="s">
        <v>74</v>
      </c>
      <c r="J9" s="58" t="s">
        <v>44</v>
      </c>
      <c r="K9" s="58" t="s">
        <v>93</v>
      </c>
      <c r="L9" s="58" t="s">
        <v>44</v>
      </c>
      <c r="M9" s="58" t="s">
        <v>69</v>
      </c>
      <c r="N9" s="58" t="s">
        <v>44</v>
      </c>
      <c r="O9" s="58" t="s">
        <v>80</v>
      </c>
      <c r="P9" s="58" t="s">
        <v>44</v>
      </c>
      <c r="Q9" s="58" t="s">
        <v>68</v>
      </c>
      <c r="R9" s="74" t="s">
        <v>44</v>
      </c>
      <c r="S9" s="58" t="s">
        <v>72</v>
      </c>
      <c r="T9" s="58" t="s">
        <v>136</v>
      </c>
      <c r="U9" s="149"/>
      <c r="V9" s="142"/>
    </row>
    <row r="10" spans="1:22" ht="409.6" customHeight="1" x14ac:dyDescent="0.25">
      <c r="A10" s="73" t="s">
        <v>104</v>
      </c>
      <c r="B10" s="60" t="s">
        <v>105</v>
      </c>
      <c r="C10" s="75" t="s">
        <v>106</v>
      </c>
      <c r="D10" s="75" t="s">
        <v>107</v>
      </c>
      <c r="E10" s="60" t="s">
        <v>45</v>
      </c>
      <c r="F10" s="60">
        <f>+IF(E10=$A$1,15,0)</f>
        <v>15</v>
      </c>
      <c r="G10" s="76" t="s">
        <v>48</v>
      </c>
      <c r="H10" s="76">
        <f>+IF(G10=$B$1,15,0)</f>
        <v>0</v>
      </c>
      <c r="I10" s="76" t="s">
        <v>50</v>
      </c>
      <c r="J10" s="60">
        <f t="shared" ref="J10" si="0">+IF(I10=$C$1,15,0)</f>
        <v>0</v>
      </c>
      <c r="K10" s="60" t="s">
        <v>52</v>
      </c>
      <c r="L10" s="60">
        <f>+IF(K10=$D$1,15,IF(K10=$D$2,10,0))</f>
        <v>10</v>
      </c>
      <c r="M10" s="76" t="s">
        <v>55</v>
      </c>
      <c r="N10" s="60">
        <f>+IF(M10=$M$1,15,0)</f>
        <v>0</v>
      </c>
      <c r="O10" s="77" t="s">
        <v>56</v>
      </c>
      <c r="P10" s="60">
        <f>+IF(O10=$E$1,15,0)</f>
        <v>15</v>
      </c>
      <c r="Q10" s="78" t="s">
        <v>59</v>
      </c>
      <c r="R10" s="60">
        <f>+IF(Q10=$F$1,10,IF(Q10=$F$2,5,0))</f>
        <v>5</v>
      </c>
      <c r="S10" s="79">
        <f>+F10+H10+J10+L10+N10+P10+R10</f>
        <v>45</v>
      </c>
      <c r="T10" s="80" t="s">
        <v>139</v>
      </c>
      <c r="U10" s="79">
        <v>95</v>
      </c>
      <c r="V10" s="81" t="s">
        <v>151</v>
      </c>
    </row>
    <row r="11" spans="1:22" ht="349.5" customHeight="1" x14ac:dyDescent="0.25">
      <c r="A11" s="73" t="s">
        <v>104</v>
      </c>
      <c r="B11" s="60" t="s">
        <v>105</v>
      </c>
      <c r="C11" s="75" t="s">
        <v>111</v>
      </c>
      <c r="D11" s="75" t="s">
        <v>110</v>
      </c>
      <c r="E11" s="60" t="s">
        <v>45</v>
      </c>
      <c r="F11" s="60">
        <f t="shared" ref="F11:F15" si="1">+IF(E11=$A$1,15,0)</f>
        <v>15</v>
      </c>
      <c r="G11" s="60" t="s">
        <v>48</v>
      </c>
      <c r="H11" s="60">
        <f t="shared" ref="H11:H15" si="2">+IF(G11=$B$1,15,0)</f>
        <v>0</v>
      </c>
      <c r="I11" s="60" t="s">
        <v>49</v>
      </c>
      <c r="J11" s="60">
        <f t="shared" ref="J11:J15" si="3">+IF(I11=$C$1,15,0)</f>
        <v>15</v>
      </c>
      <c r="K11" s="60" t="s">
        <v>51</v>
      </c>
      <c r="L11" s="60">
        <f t="shared" ref="L11:L15" si="4">+IF(K11=$D$1,15,IF(K11=$D$2,10,0))</f>
        <v>15</v>
      </c>
      <c r="M11" s="60" t="s">
        <v>54</v>
      </c>
      <c r="N11" s="60">
        <f t="shared" ref="N11:N15" si="5">+IF(M11=$M$1,15,0)</f>
        <v>15</v>
      </c>
      <c r="O11" s="77" t="s">
        <v>56</v>
      </c>
      <c r="P11" s="60">
        <f t="shared" ref="P11:P15" si="6">+IF(O11=$E$1,15,0)</f>
        <v>15</v>
      </c>
      <c r="Q11" s="78" t="s">
        <v>59</v>
      </c>
      <c r="R11" s="60">
        <f t="shared" ref="R11:R15" si="7">+IF(Q11=$F$1,10,IF(Q11=$F$2,5,0))</f>
        <v>5</v>
      </c>
      <c r="S11" s="79">
        <f t="shared" ref="S11:S15" si="8">+F11+H11+J11+L11+N11+P11+R11</f>
        <v>80</v>
      </c>
      <c r="T11" s="80" t="s">
        <v>139</v>
      </c>
      <c r="U11" s="79">
        <v>100</v>
      </c>
      <c r="V11" s="81" t="s">
        <v>152</v>
      </c>
    </row>
    <row r="12" spans="1:22" ht="328.5" customHeight="1" x14ac:dyDescent="0.25">
      <c r="A12" s="73" t="s">
        <v>112</v>
      </c>
      <c r="B12" s="60" t="s">
        <v>113</v>
      </c>
      <c r="C12" s="75" t="s">
        <v>114</v>
      </c>
      <c r="D12" s="82" t="s">
        <v>116</v>
      </c>
      <c r="E12" s="60" t="s">
        <v>45</v>
      </c>
      <c r="F12" s="60">
        <f t="shared" si="1"/>
        <v>15</v>
      </c>
      <c r="G12" s="76" t="s">
        <v>48</v>
      </c>
      <c r="H12" s="76">
        <f t="shared" si="2"/>
        <v>0</v>
      </c>
      <c r="I12" s="76" t="s">
        <v>49</v>
      </c>
      <c r="J12" s="60">
        <f t="shared" si="3"/>
        <v>15</v>
      </c>
      <c r="K12" s="60" t="s">
        <v>52</v>
      </c>
      <c r="L12" s="60">
        <f t="shared" si="4"/>
        <v>10</v>
      </c>
      <c r="M12" s="60" t="s">
        <v>54</v>
      </c>
      <c r="N12" s="60">
        <f t="shared" si="5"/>
        <v>15</v>
      </c>
      <c r="O12" s="77" t="s">
        <v>56</v>
      </c>
      <c r="P12" s="60">
        <f t="shared" si="6"/>
        <v>15</v>
      </c>
      <c r="Q12" s="78" t="s">
        <v>59</v>
      </c>
      <c r="R12" s="60">
        <f t="shared" si="7"/>
        <v>5</v>
      </c>
      <c r="S12" s="79">
        <f t="shared" si="8"/>
        <v>75</v>
      </c>
      <c r="T12" s="80" t="s">
        <v>139</v>
      </c>
      <c r="U12" s="79">
        <v>95</v>
      </c>
      <c r="V12" s="81" t="s">
        <v>153</v>
      </c>
    </row>
    <row r="13" spans="1:22" ht="357" customHeight="1" x14ac:dyDescent="0.25">
      <c r="A13" s="73" t="s">
        <v>112</v>
      </c>
      <c r="B13" s="60" t="s">
        <v>113</v>
      </c>
      <c r="C13" s="75" t="s">
        <v>115</v>
      </c>
      <c r="D13" s="69" t="s">
        <v>117</v>
      </c>
      <c r="E13" s="60" t="s">
        <v>45</v>
      </c>
      <c r="F13" s="60">
        <f t="shared" si="1"/>
        <v>15</v>
      </c>
      <c r="G13" s="76" t="s">
        <v>48</v>
      </c>
      <c r="H13" s="76">
        <f t="shared" si="2"/>
        <v>0</v>
      </c>
      <c r="I13" s="76" t="s">
        <v>50</v>
      </c>
      <c r="J13" s="60">
        <f t="shared" si="3"/>
        <v>0</v>
      </c>
      <c r="K13" s="60" t="s">
        <v>52</v>
      </c>
      <c r="L13" s="60">
        <f t="shared" si="4"/>
        <v>10</v>
      </c>
      <c r="M13" s="60" t="s">
        <v>54</v>
      </c>
      <c r="N13" s="60">
        <f t="shared" si="5"/>
        <v>15</v>
      </c>
      <c r="O13" s="77" t="s">
        <v>56</v>
      </c>
      <c r="P13" s="60">
        <f t="shared" si="6"/>
        <v>15</v>
      </c>
      <c r="Q13" s="78" t="s">
        <v>59</v>
      </c>
      <c r="R13" s="60">
        <f t="shared" si="7"/>
        <v>5</v>
      </c>
      <c r="S13" s="79">
        <f t="shared" si="8"/>
        <v>60</v>
      </c>
      <c r="T13" s="80" t="s">
        <v>139</v>
      </c>
      <c r="U13" s="79">
        <v>95</v>
      </c>
      <c r="V13" s="81" t="s">
        <v>154</v>
      </c>
    </row>
    <row r="14" spans="1:22" ht="409.6" customHeight="1" x14ac:dyDescent="0.25">
      <c r="A14" s="73" t="s">
        <v>118</v>
      </c>
      <c r="B14" s="71" t="s">
        <v>119</v>
      </c>
      <c r="C14" s="75" t="s">
        <v>120</v>
      </c>
      <c r="D14" s="69" t="s">
        <v>122</v>
      </c>
      <c r="E14" s="60" t="s">
        <v>45</v>
      </c>
      <c r="F14" s="60">
        <f t="shared" si="1"/>
        <v>15</v>
      </c>
      <c r="G14" s="76" t="s">
        <v>48</v>
      </c>
      <c r="H14" s="76">
        <f t="shared" si="2"/>
        <v>0</v>
      </c>
      <c r="I14" s="76" t="s">
        <v>50</v>
      </c>
      <c r="J14" s="60">
        <f t="shared" si="3"/>
        <v>0</v>
      </c>
      <c r="K14" s="76" t="s">
        <v>53</v>
      </c>
      <c r="L14" s="76">
        <f t="shared" si="4"/>
        <v>0</v>
      </c>
      <c r="M14" s="76" t="s">
        <v>55</v>
      </c>
      <c r="N14" s="60">
        <f t="shared" si="5"/>
        <v>0</v>
      </c>
      <c r="O14" s="77" t="s">
        <v>56</v>
      </c>
      <c r="P14" s="60">
        <f t="shared" si="6"/>
        <v>15</v>
      </c>
      <c r="Q14" s="76" t="s">
        <v>60</v>
      </c>
      <c r="R14" s="60">
        <f t="shared" si="7"/>
        <v>0</v>
      </c>
      <c r="S14" s="79">
        <f t="shared" si="8"/>
        <v>30</v>
      </c>
      <c r="T14" s="80" t="s">
        <v>139</v>
      </c>
      <c r="U14" s="79">
        <v>95</v>
      </c>
      <c r="V14" s="81" t="s">
        <v>155</v>
      </c>
    </row>
    <row r="15" spans="1:22" ht="340.5" customHeight="1" x14ac:dyDescent="0.25">
      <c r="A15" s="73" t="s">
        <v>118</v>
      </c>
      <c r="B15" s="71" t="s">
        <v>119</v>
      </c>
      <c r="C15" s="75" t="s">
        <v>121</v>
      </c>
      <c r="D15" s="71" t="s">
        <v>123</v>
      </c>
      <c r="E15" s="60" t="s">
        <v>45</v>
      </c>
      <c r="F15" s="60">
        <f t="shared" si="1"/>
        <v>15</v>
      </c>
      <c r="G15" s="76" t="s">
        <v>48</v>
      </c>
      <c r="H15" s="76">
        <f t="shared" si="2"/>
        <v>0</v>
      </c>
      <c r="I15" s="76" t="s">
        <v>50</v>
      </c>
      <c r="J15" s="76">
        <f t="shared" si="3"/>
        <v>0</v>
      </c>
      <c r="K15" s="76" t="s">
        <v>53</v>
      </c>
      <c r="L15" s="76">
        <f t="shared" si="4"/>
        <v>0</v>
      </c>
      <c r="M15" s="76" t="s">
        <v>55</v>
      </c>
      <c r="N15" s="60">
        <f t="shared" si="5"/>
        <v>0</v>
      </c>
      <c r="O15" s="77" t="s">
        <v>56</v>
      </c>
      <c r="P15" s="60">
        <f t="shared" si="6"/>
        <v>15</v>
      </c>
      <c r="Q15" s="76" t="s">
        <v>60</v>
      </c>
      <c r="R15" s="60">
        <f t="shared" si="7"/>
        <v>0</v>
      </c>
      <c r="S15" s="79">
        <f t="shared" si="8"/>
        <v>30</v>
      </c>
      <c r="T15" s="80" t="s">
        <v>139</v>
      </c>
      <c r="U15" s="79">
        <v>100</v>
      </c>
      <c r="V15" s="81" t="s">
        <v>156</v>
      </c>
    </row>
    <row r="16" spans="1:22" ht="144.75" customHeight="1" x14ac:dyDescent="0.25">
      <c r="A16" s="83" t="s">
        <v>141</v>
      </c>
      <c r="B16" s="143" t="s">
        <v>142</v>
      </c>
      <c r="C16" s="143"/>
      <c r="D16" s="143"/>
      <c r="E16" s="143"/>
      <c r="F16" s="143"/>
      <c r="G16" s="143"/>
      <c r="H16" s="143"/>
      <c r="I16" s="143"/>
      <c r="J16" s="143"/>
      <c r="K16" s="143"/>
      <c r="L16" s="143"/>
      <c r="M16" s="143"/>
      <c r="N16" s="143"/>
      <c r="O16" s="143"/>
      <c r="P16" s="143"/>
      <c r="Q16" s="143"/>
      <c r="R16" s="143"/>
      <c r="S16" s="143"/>
      <c r="T16" s="143"/>
      <c r="U16" s="143"/>
      <c r="V16" s="143"/>
    </row>
  </sheetData>
  <mergeCells count="10">
    <mergeCell ref="B16:V16"/>
    <mergeCell ref="A5:V5"/>
    <mergeCell ref="B6:I6"/>
    <mergeCell ref="K6:V6"/>
    <mergeCell ref="B7:I7"/>
    <mergeCell ref="A8:D8"/>
    <mergeCell ref="V8:V9"/>
    <mergeCell ref="U8:U9"/>
    <mergeCell ref="K7:V7"/>
    <mergeCell ref="E8:T8"/>
  </mergeCells>
  <dataValidations count="8">
    <dataValidation type="list" allowBlank="1" showInputMessage="1" showErrorMessage="1" sqref="E10:E15">
      <formula1>$A$1:$A$2</formula1>
    </dataValidation>
    <dataValidation type="list" allowBlank="1" showInputMessage="1" showErrorMessage="1" sqref="G10:G15">
      <formula1>$B$1:$B$2</formula1>
    </dataValidation>
    <dataValidation type="list" allowBlank="1" showInputMessage="1" showErrorMessage="1" sqref="I10:I15">
      <formula1>$C$1:$C$2</formula1>
    </dataValidation>
    <dataValidation type="list" allowBlank="1" showInputMessage="1" showErrorMessage="1" sqref="K10:K15">
      <formula1>$D$1:$D$3</formula1>
    </dataValidation>
    <dataValidation type="list" allowBlank="1" showInputMessage="1" showErrorMessage="1" sqref="O10:O15">
      <formula1>$E$1:$E$2</formula1>
    </dataValidation>
    <dataValidation type="list" allowBlank="1" showInputMessage="1" showErrorMessage="1" sqref="Q10:Q15">
      <formula1>$F$1:$F$3</formula1>
    </dataValidation>
    <dataValidation type="list" allowBlank="1" showInputMessage="1" showErrorMessage="1" sqref="M10:M15">
      <formula1>$M$1:$M$2</formula1>
    </dataValidation>
    <dataValidation type="list" allowBlank="1" showInputMessage="1" showErrorMessage="1" sqref="T10:T15">
      <formula1>$Q$2:$Q$4</formula1>
    </dataValidation>
  </dataValidations>
  <pageMargins left="0.51181102362204722" right="0.51181102362204722" top="0.74803149606299213" bottom="0.74803149606299213" header="0.31496062992125984" footer="0.31496062992125984"/>
  <pageSetup paperSize="5" scale="50" orientation="landscape" r:id="rId1"/>
  <headerFooter>
    <oddFooter>&amp;R&amp;P/&amp;N
&amp;D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7"/>
  <sheetViews>
    <sheetView topLeftCell="A13" zoomScale="73" zoomScaleNormal="73" workbookViewId="0">
      <selection activeCell="E16" sqref="E16"/>
    </sheetView>
  </sheetViews>
  <sheetFormatPr baseColWidth="10" defaultColWidth="11.42578125" defaultRowHeight="14.25" x14ac:dyDescent="0.25"/>
  <cols>
    <col min="1" max="1" width="18.28515625" style="41" customWidth="1"/>
    <col min="2" max="2" width="14.85546875" style="41" customWidth="1"/>
    <col min="3" max="3" width="34.85546875" style="41" customWidth="1"/>
    <col min="4" max="5" width="26" style="41" customWidth="1"/>
    <col min="6" max="6" width="26.7109375" style="41" customWidth="1"/>
    <col min="7" max="7" width="26.5703125" style="41" customWidth="1"/>
    <col min="8" max="8" width="31.140625" style="41" customWidth="1"/>
    <col min="9" max="9" width="28.7109375" style="46" customWidth="1"/>
    <col min="10" max="16384" width="11.42578125" style="46"/>
  </cols>
  <sheetData>
    <row r="1" spans="1:24" hidden="1" x14ac:dyDescent="0.25">
      <c r="A1" s="41" t="s">
        <v>62</v>
      </c>
    </row>
    <row r="2" spans="1:24" hidden="1" x14ac:dyDescent="0.25">
      <c r="A2" s="41" t="s">
        <v>36</v>
      </c>
    </row>
    <row r="3" spans="1:24" hidden="1" x14ac:dyDescent="0.25">
      <c r="A3" s="41" t="s">
        <v>76</v>
      </c>
    </row>
    <row r="4" spans="1:24" ht="45.75" customHeight="1" x14ac:dyDescent="0.25">
      <c r="A4" s="132" t="s">
        <v>126</v>
      </c>
      <c r="B4" s="154"/>
      <c r="C4" s="154"/>
      <c r="D4" s="154"/>
      <c r="E4" s="154"/>
      <c r="F4" s="154"/>
      <c r="G4" s="154"/>
      <c r="H4" s="155"/>
    </row>
    <row r="5" spans="1:24" ht="29.25" customHeight="1" x14ac:dyDescent="0.25">
      <c r="A5" s="157" t="s">
        <v>124</v>
      </c>
      <c r="B5" s="157"/>
      <c r="C5" s="157"/>
      <c r="D5" s="157"/>
      <c r="E5" s="157"/>
      <c r="F5" s="157"/>
      <c r="G5" s="157"/>
      <c r="H5" s="157"/>
      <c r="I5" s="47"/>
      <c r="J5" s="47"/>
      <c r="K5" s="47"/>
      <c r="L5" s="47"/>
      <c r="M5" s="47"/>
      <c r="N5" s="47"/>
      <c r="O5" s="47"/>
      <c r="P5" s="47"/>
      <c r="Q5" s="47"/>
      <c r="R5" s="47"/>
      <c r="S5" s="47"/>
      <c r="T5" s="47"/>
      <c r="U5" s="47"/>
      <c r="V5" s="47"/>
      <c r="W5" s="47"/>
      <c r="X5" s="47"/>
    </row>
    <row r="6" spans="1:24" ht="83.45" customHeight="1" x14ac:dyDescent="0.25">
      <c r="A6" s="158" t="s">
        <v>125</v>
      </c>
      <c r="B6" s="158"/>
      <c r="C6" s="158"/>
      <c r="D6" s="158"/>
      <c r="E6" s="158"/>
      <c r="F6" s="158"/>
      <c r="G6" s="158"/>
      <c r="H6" s="158"/>
    </row>
    <row r="7" spans="1:24" ht="25.5" customHeight="1" x14ac:dyDescent="0.25">
      <c r="A7" s="156" t="s">
        <v>61</v>
      </c>
      <c r="B7" s="156"/>
      <c r="C7" s="156"/>
      <c r="D7" s="150" t="s">
        <v>63</v>
      </c>
      <c r="E7" s="151"/>
      <c r="F7" s="151"/>
      <c r="G7" s="151"/>
      <c r="H7" s="152"/>
    </row>
    <row r="8" spans="1:24" s="48" customFormat="1" ht="105" customHeight="1" x14ac:dyDescent="0.25">
      <c r="A8" s="56" t="s">
        <v>90</v>
      </c>
      <c r="B8" s="57" t="s">
        <v>43</v>
      </c>
      <c r="C8" s="56" t="s">
        <v>83</v>
      </c>
      <c r="D8" s="58" t="s">
        <v>94</v>
      </c>
      <c r="E8" s="58" t="s">
        <v>96</v>
      </c>
      <c r="F8" s="58" t="s">
        <v>86</v>
      </c>
      <c r="G8" s="58" t="s">
        <v>95</v>
      </c>
      <c r="H8" s="58" t="s">
        <v>64</v>
      </c>
    </row>
    <row r="9" spans="1:24" ht="189.6" customHeight="1" x14ac:dyDescent="0.25">
      <c r="A9" s="59" t="s">
        <v>104</v>
      </c>
      <c r="B9" s="60" t="s">
        <v>105</v>
      </c>
      <c r="C9" s="61" t="s">
        <v>107</v>
      </c>
      <c r="D9" s="62" t="s">
        <v>62</v>
      </c>
      <c r="E9" s="62"/>
      <c r="F9" s="63" t="s">
        <v>76</v>
      </c>
      <c r="G9" s="64" t="s">
        <v>128</v>
      </c>
      <c r="H9" s="65" t="s">
        <v>129</v>
      </c>
      <c r="I9" s="50"/>
    </row>
    <row r="10" spans="1:24" ht="256.5" customHeight="1" x14ac:dyDescent="0.25">
      <c r="A10" s="59" t="s">
        <v>104</v>
      </c>
      <c r="B10" s="60" t="s">
        <v>105</v>
      </c>
      <c r="C10" s="61" t="s">
        <v>110</v>
      </c>
      <c r="D10" s="62" t="s">
        <v>62</v>
      </c>
      <c r="E10" s="66"/>
      <c r="F10" s="62" t="s">
        <v>62</v>
      </c>
      <c r="G10" s="67"/>
      <c r="H10" s="65" t="s">
        <v>143</v>
      </c>
      <c r="I10" s="50"/>
    </row>
    <row r="11" spans="1:24" ht="228" x14ac:dyDescent="0.25">
      <c r="A11" s="59" t="s">
        <v>112</v>
      </c>
      <c r="B11" s="60" t="s">
        <v>113</v>
      </c>
      <c r="C11" s="68" t="s">
        <v>116</v>
      </c>
      <c r="D11" s="63" t="s">
        <v>76</v>
      </c>
      <c r="E11" s="65" t="s">
        <v>144</v>
      </c>
      <c r="F11" s="62" t="s">
        <v>62</v>
      </c>
      <c r="G11" s="67"/>
      <c r="H11" s="65" t="s">
        <v>145</v>
      </c>
    </row>
    <row r="12" spans="1:24" ht="270.75" x14ac:dyDescent="0.25">
      <c r="A12" s="59" t="s">
        <v>112</v>
      </c>
      <c r="B12" s="60" t="s">
        <v>113</v>
      </c>
      <c r="C12" s="69" t="s">
        <v>117</v>
      </c>
      <c r="D12" s="62" t="s">
        <v>62</v>
      </c>
      <c r="E12" s="66"/>
      <c r="F12" s="62" t="s">
        <v>62</v>
      </c>
      <c r="G12" s="67"/>
      <c r="H12" s="70" t="s">
        <v>130</v>
      </c>
    </row>
    <row r="13" spans="1:24" ht="165" x14ac:dyDescent="0.25">
      <c r="A13" s="59" t="s">
        <v>118</v>
      </c>
      <c r="B13" s="71" t="s">
        <v>119</v>
      </c>
      <c r="C13" s="69" t="s">
        <v>122</v>
      </c>
      <c r="D13" s="62" t="s">
        <v>62</v>
      </c>
      <c r="E13" s="66"/>
      <c r="F13" s="72" t="s">
        <v>36</v>
      </c>
      <c r="G13" s="70" t="s">
        <v>131</v>
      </c>
      <c r="H13" s="70" t="s">
        <v>146</v>
      </c>
      <c r="I13" s="50"/>
    </row>
    <row r="14" spans="1:24" ht="165" x14ac:dyDescent="0.25">
      <c r="A14" s="59" t="s">
        <v>118</v>
      </c>
      <c r="B14" s="71" t="s">
        <v>119</v>
      </c>
      <c r="C14" s="71" t="s">
        <v>123</v>
      </c>
      <c r="D14" s="62" t="s">
        <v>62</v>
      </c>
      <c r="E14" s="66"/>
      <c r="F14" s="72" t="s">
        <v>36</v>
      </c>
      <c r="G14" s="70" t="s">
        <v>132</v>
      </c>
      <c r="H14" s="70" t="s">
        <v>147</v>
      </c>
      <c r="I14" s="50"/>
    </row>
    <row r="15" spans="1:24" ht="168" customHeight="1" x14ac:dyDescent="0.25">
      <c r="A15" s="73" t="s">
        <v>134</v>
      </c>
      <c r="B15" s="153" t="s">
        <v>148</v>
      </c>
      <c r="C15" s="153"/>
      <c r="D15" s="153"/>
      <c r="E15" s="153"/>
      <c r="F15" s="153"/>
      <c r="G15" s="153"/>
      <c r="H15" s="153"/>
    </row>
    <row r="16" spans="1:24" ht="66" customHeight="1" x14ac:dyDescent="0.25"/>
    <row r="17" ht="66" customHeight="1" x14ac:dyDescent="0.25"/>
  </sheetData>
  <mergeCells count="6">
    <mergeCell ref="B15:H15"/>
    <mergeCell ref="A4:H4"/>
    <mergeCell ref="A7:C7"/>
    <mergeCell ref="D7:H7"/>
    <mergeCell ref="A5:H5"/>
    <mergeCell ref="A6:H6"/>
  </mergeCells>
  <dataValidations count="1">
    <dataValidation type="list" allowBlank="1" showInputMessage="1" showErrorMessage="1" sqref="D9:D14 F9:F14">
      <formula1>$A$1:$A$3</formula1>
    </dataValidation>
  </dataValidations>
  <pageMargins left="0.70866141732283472" right="0.70866141732283472" top="0.74803149606299213" bottom="0.74803149606299213" header="0.31496062992125984" footer="0.31496062992125984"/>
  <pageSetup scale="75" orientation="landscape" r:id="rId1"/>
  <headerFooter>
    <oddFooter>&amp;R&amp;P/&amp;N
&amp;D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RIESGOS Y CONTROLES</vt:lpstr>
      <vt:lpstr>1. RIESGOS SIGNIFICATIVOS</vt:lpstr>
      <vt:lpstr>2. DISEÑO CONTROL</vt:lpstr>
      <vt:lpstr>3. EJECUCIÓN CONTROL</vt:lpstr>
      <vt:lpstr>'RIESGOS Y CONTROLES'!Área_de_impresión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rafaela montoya</dc:creator>
  <cp:lastModifiedBy>Andrea Rafaela Montoya Gonzalez</cp:lastModifiedBy>
  <cp:lastPrinted>2019-07-09T15:05:35Z</cp:lastPrinted>
  <dcterms:created xsi:type="dcterms:W3CDTF">2017-05-23T23:17:53Z</dcterms:created>
  <dcterms:modified xsi:type="dcterms:W3CDTF">2019-09-27T19:52:25Z</dcterms:modified>
</cp:coreProperties>
</file>