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quipo 1\Desktop\UMV_2018\"/>
    </mc:Choice>
  </mc:AlternateContent>
  <bookViews>
    <workbookView xWindow="0" yWindow="0" windowWidth="20490" windowHeight="7755"/>
  </bookViews>
  <sheets>
    <sheet name="Mapa Riesgos Institucional" sheetId="11" r:id="rId1"/>
    <sheet name="Hoja1" sheetId="16" state="hidden" r:id="rId2"/>
    <sheet name="Hoja2" sheetId="17" state="hidden" r:id="rId3"/>
    <sheet name="RIESGOS" sheetId="13" state="hidden" r:id="rId4"/>
    <sheet name="VALORACIÓN DEL RIESGO " sheetId="5" r:id="rId5"/>
    <sheet name="CLASIFICACIÓN DE RIESGOS" sheetId="3" r:id="rId6"/>
    <sheet name="PROBABILIDAD" sheetId="4" r:id="rId7"/>
    <sheet name="IMPACTO GESTIÓN" sheetId="7" r:id="rId8"/>
    <sheet name="IMPACTO CORRUPCIÓN" sheetId="6" r:id="rId9"/>
    <sheet name="EVALUACIÓN DE CONTROLES" sheetId="12" r:id="rId10"/>
    <sheet name="EJEMPLO CONTROLES" sheetId="8" r:id="rId11"/>
    <sheet name="OPCIONES DE MANEJO DEL RIESGO" sheetId="10" r:id="rId12"/>
  </sheets>
  <definedNames>
    <definedName name="_xlnm._FilterDatabase" localSheetId="1" hidden="1">Hoja1!$E$11:$F$11</definedName>
    <definedName name="_xlnm._FilterDatabase" localSheetId="0" hidden="1">'Mapa Riesgos Institucional'!$B$6:$V$189</definedName>
    <definedName name="_xlnm._FilterDatabase" localSheetId="3" hidden="1">RIESGOS!$A$1:$E$258</definedName>
    <definedName name="_xlnm.Print_Area" localSheetId="5">'CLASIFICACIÓN DE RIESGOS'!$A$1:$D$11</definedName>
    <definedName name="_xlnm.Print_Area" localSheetId="10">'EJEMPLO CONTROLES'!$A$1:$G$27</definedName>
    <definedName name="_xlnm.Print_Area" localSheetId="9">'EVALUACIÓN DE CONTROLES'!$A$1:$M$13</definedName>
    <definedName name="_xlnm.Print_Area" localSheetId="8">'IMPACTO CORRUPCIÓN'!$A$1:$G$24</definedName>
    <definedName name="_xlnm.Print_Area" localSheetId="7">'IMPACTO GESTIÓN'!$A$1:$F$28</definedName>
    <definedName name="_xlnm.Print_Area" localSheetId="0">'Mapa Riesgos Institucional'!$A$1:$P$189</definedName>
    <definedName name="_xlnm.Print_Area" localSheetId="11">'OPCIONES DE MANEJO DEL RIESGO'!$A$1:$D$11</definedName>
    <definedName name="_xlnm.Print_Area" localSheetId="6">PROBABILIDAD!$A$1:$F$9</definedName>
    <definedName name="_xlnm.Print_Area" localSheetId="4">'VALORACIÓN DEL RIESGO '!$A$1:$H$14</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#REF!</definedName>
    <definedName name="impactoco">#REF!</definedName>
    <definedName name="infraestructura">#REF!</definedName>
    <definedName name="interno">#REF!</definedName>
    <definedName name="macroprocesos">#REF!</definedName>
    <definedName name="medio_ambientales">#REF!</definedName>
    <definedName name="personal">#REF!</definedName>
    <definedName name="políticos">#REF!</definedName>
    <definedName name="probabilidad">#REF!</definedName>
    <definedName name="proceso">#REF!</definedName>
    <definedName name="procesos">#REF!</definedName>
    <definedName name="sociales">#REF!</definedName>
    <definedName name="tecnología">#REF!</definedName>
    <definedName name="tecnológicos">#REF!</definedName>
    <definedName name="_xlnm.Print_Titles" localSheetId="0">'Mapa Riesgos Institucional'!$6:$7</definedName>
  </definedNames>
  <calcPr calcId="152511"/>
  <pivotCaches>
    <pivotCache cacheId="0" r:id="rId13"/>
    <pivotCache cacheId="1" r:id="rId14"/>
  </pivotCaches>
</workbook>
</file>

<file path=xl/calcChain.xml><?xml version="1.0" encoding="utf-8"?>
<calcChain xmlns="http://schemas.openxmlformats.org/spreadsheetml/2006/main">
  <c r="O187" i="11" l="1"/>
  <c r="O184" i="11"/>
  <c r="O181" i="11"/>
  <c r="O178" i="11"/>
  <c r="O175" i="11" l="1"/>
  <c r="O172" i="11"/>
  <c r="O169" i="11"/>
  <c r="O166" i="11"/>
  <c r="O163" i="11"/>
  <c r="O160" i="11"/>
  <c r="O157" i="11"/>
  <c r="O154" i="11"/>
  <c r="O151" i="11"/>
  <c r="O148" i="11"/>
  <c r="O145" i="11"/>
  <c r="O142" i="11"/>
  <c r="O139" i="11"/>
  <c r="O136" i="11"/>
  <c r="O133" i="11"/>
  <c r="O130" i="11"/>
  <c r="O127" i="11"/>
  <c r="O124" i="11" l="1"/>
  <c r="O121" i="11"/>
  <c r="O118" i="11"/>
  <c r="O115" i="11" l="1"/>
  <c r="O112" i="11"/>
  <c r="O109" i="11"/>
  <c r="O106" i="11" l="1"/>
  <c r="O103" i="11" l="1"/>
  <c r="O100" i="11"/>
  <c r="O97" i="11" l="1"/>
  <c r="O94" i="11"/>
  <c r="O91" i="11"/>
  <c r="O88" i="11"/>
  <c r="O85" i="11" l="1"/>
  <c r="O82" i="11"/>
  <c r="O79" i="11"/>
  <c r="O76" i="11" l="1"/>
  <c r="O73" i="11"/>
  <c r="O70" i="11"/>
  <c r="O67" i="11" l="1"/>
  <c r="O64" i="11"/>
  <c r="O61" i="11"/>
  <c r="O58" i="11" l="1"/>
  <c r="O55" i="11"/>
  <c r="O52" i="11"/>
  <c r="O49" i="11"/>
  <c r="O46" i="11"/>
  <c r="O43" i="11"/>
  <c r="O38" i="11"/>
  <c r="O35" i="11"/>
  <c r="O32" i="11"/>
  <c r="O29" i="11"/>
  <c r="O14" i="11" l="1"/>
  <c r="O8" i="11"/>
  <c r="O11" i="11"/>
  <c r="E26" i="12" l="1"/>
  <c r="E25" i="12"/>
  <c r="E24" i="12"/>
  <c r="E23" i="12"/>
  <c r="E22" i="12"/>
  <c r="E21" i="12"/>
  <c r="E20" i="12"/>
  <c r="E27" i="12" l="1"/>
  <c r="D27" i="12" s="1"/>
  <c r="O17" i="11" l="1"/>
  <c r="O20" i="11"/>
  <c r="O23" i="11"/>
  <c r="O26" i="11"/>
  <c r="E11" i="12" l="1"/>
  <c r="E10" i="12"/>
  <c r="E9" i="12"/>
  <c r="E8" i="12"/>
  <c r="E7" i="12"/>
  <c r="E6" i="12"/>
  <c r="E5" i="12"/>
  <c r="E12" i="12" l="1"/>
  <c r="D12" i="12" s="1"/>
  <c r="E22" i="6" l="1"/>
</calcChain>
</file>

<file path=xl/comments1.xml><?xml version="1.0" encoding="utf-8"?>
<comments xmlns="http://schemas.openxmlformats.org/spreadsheetml/2006/main">
  <authors>
    <author>natalia norato</author>
  </authors>
  <commentList>
    <comment ref="H7" authorId="0" shapeId="0">
      <text>
        <r>
          <rPr>
            <b/>
            <sz val="12"/>
            <color indexed="81"/>
            <rFont val="Tahoma"/>
            <family val="2"/>
          </rPr>
          <t>1 Raro
2 Improbable
3 Posible
4 Probable
5 Casi cierta</t>
        </r>
      </text>
    </comment>
    <comment ref="I7" authorId="0" shapeId="0">
      <text>
        <r>
          <rPr>
            <sz val="12"/>
            <color indexed="81"/>
            <rFont val="Tahoma"/>
            <family val="2"/>
          </rPr>
          <t xml:space="preserve">Su calificación depende de la clasificación del riesgo
</t>
        </r>
      </text>
    </comment>
  </commentList>
</comments>
</file>

<file path=xl/sharedStrings.xml><?xml version="1.0" encoding="utf-8"?>
<sst xmlns="http://schemas.openxmlformats.org/spreadsheetml/2006/main" count="2534" uniqueCount="940">
  <si>
    <t>CÓDIGO: SIG-FM-007</t>
  </si>
  <si>
    <t>Proceso</t>
  </si>
  <si>
    <t>Nombre del Riesgo</t>
  </si>
  <si>
    <t>Clasificación del Riesgo</t>
  </si>
  <si>
    <t xml:space="preserve">Consecuencias </t>
  </si>
  <si>
    <t xml:space="preserve">Riesgo Inherente </t>
  </si>
  <si>
    <t>Control Existente</t>
  </si>
  <si>
    <t xml:space="preserve">Riesgo Residual </t>
  </si>
  <si>
    <t>Opción de manejo</t>
  </si>
  <si>
    <t>Peso de la Acción</t>
  </si>
  <si>
    <t xml:space="preserve">Responsable de la acción </t>
  </si>
  <si>
    <t>Periodo Seguimiento</t>
  </si>
  <si>
    <t>Fecha de Inicio</t>
  </si>
  <si>
    <t>Fecha de terminación</t>
  </si>
  <si>
    <t>Acción de contingencia ante posible materialización</t>
  </si>
  <si>
    <t>Probabilidad</t>
  </si>
  <si>
    <t>Impacto</t>
  </si>
  <si>
    <t xml:space="preserve">Nivel </t>
  </si>
  <si>
    <t>ESTRATÉGICOS</t>
  </si>
  <si>
    <t>OPERATIVO</t>
  </si>
  <si>
    <t>FINANCIERO</t>
  </si>
  <si>
    <t>CUMPLIMIENTO</t>
  </si>
  <si>
    <t>TECNOLOGÍA</t>
  </si>
  <si>
    <t>CORRUPCIÓN</t>
  </si>
  <si>
    <t>DE IMAGEN</t>
  </si>
  <si>
    <t>CLASIFICACIÓN DEL RIESGO</t>
  </si>
  <si>
    <t>( Muestra las clases de riesgos que se pueden presentar)</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</si>
  <si>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</si>
  <si>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</si>
  <si>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</si>
  <si>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</si>
  <si>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</si>
  <si>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Son todos los relacionados con la posibilidad de que por acción u omisión, mediante el uso indebido del poder, de los recursos o la información, se lesionen los Intereses de una entidad y en consecuencia del Estado, para la obtención de un beneficio particular.</t>
  </si>
  <si>
    <t xml:space="preserve">Están relacionados con la percepción y la confianza por parte de la ciudadanía hacia la entidad, </t>
  </si>
  <si>
    <t>PROBABILIDAD</t>
  </si>
  <si>
    <t>NIVEL</t>
  </si>
  <si>
    <t>DESCRIPTOR</t>
  </si>
  <si>
    <t>DESCRIPCIÓN</t>
  </si>
  <si>
    <t>FRECUENCIA</t>
  </si>
  <si>
    <t>Raro</t>
  </si>
  <si>
    <t>El evento puede ocurrir solo en circunstancias excepcionales.</t>
  </si>
  <si>
    <t>No se ha presentado en los últimos 3 años.</t>
  </si>
  <si>
    <t>Improbable</t>
  </si>
  <si>
    <t>El evento puede ocurrir en algún momento.</t>
  </si>
  <si>
    <t>Posible</t>
  </si>
  <si>
    <t>El evento podría ocurrir en algún momento.</t>
  </si>
  <si>
    <t>Al menos 2 veces en el último año.</t>
  </si>
  <si>
    <t>Probable</t>
  </si>
  <si>
    <t>Es viable que el evento ocurra en la mayoría de las circunstancias.</t>
  </si>
  <si>
    <t>Al menos 1 vez en el último año.</t>
  </si>
  <si>
    <t>Casi Cierta</t>
  </si>
  <si>
    <t>Se espera que el evento ocurra en la mayoría de las circunstancias.</t>
  </si>
  <si>
    <t>Más de 2 veces al año.</t>
  </si>
  <si>
    <t>1 Raro
2 Improbable
3 Posible
4 Probable
5 Casi cierta</t>
  </si>
  <si>
    <t xml:space="preserve">IMPACTO DE GESTIÓN </t>
  </si>
  <si>
    <t>Niveles para calificar el impacto</t>
  </si>
  <si>
    <t>Insignificante</t>
  </si>
  <si>
    <t>-Impacto que afecte la ejecución presupuestal en un valor ≤0,5%</t>
  </si>
  <si>
    <t xml:space="preserve">- No hay interrupción de las operaciones de la entidad. </t>
  </si>
  <si>
    <t>-Pérdida de cobertura en la prestación de los servicios de la entidad ≤1%.</t>
  </si>
  <si>
    <t>- No se generan sanciones económicas o administrativas.</t>
  </si>
  <si>
    <t xml:space="preserve">-Pago de indemnizaciones a terceros por acciones legales que pueden afectar el presupuesto total de la entidad en un valor ≤0,5% </t>
  </si>
  <si>
    <t xml:space="preserve"> - No se afecta la imagen institucional de forma significativa.</t>
  </si>
  <si>
    <t xml:space="preserve">-Pago de sanciones económicas por incumplimiento en la normatividad aplicable ante un ente regulador, las cuales afectan en un valor ≤0,5% del presupuesto general de la entidad. </t>
  </si>
  <si>
    <t>Menor</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</si>
  <si>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</si>
  <si>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</si>
  <si>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</si>
  <si>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</si>
  <si>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Pago de indemnizaciones a terceros por acciones legales que pueden afectar el presupuesto total de la entidad en un valor ≤1% </t>
  </si>
  <si>
    <t xml:space="preserve">- Imagen institucional afectada localmente por retrasos en la prestación del servicio a los usuarios o ciudadanos. </t>
  </si>
  <si>
    <t xml:space="preserve">- Pago de sanciones económicas por incumplimiento en la normatividad aplicable ante un ente regulador, las cuales afectan en un valor ≤1%del presupuesto general de la entidad. </t>
  </si>
  <si>
    <t>Moderado</t>
  </si>
  <si>
    <t>-Impacto que afecte la ejecución presupuestal en un valor ≥5%</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</si>
  <si>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</si>
  <si>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</si>
  <si>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</si>
  <si>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</si>
  <si>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</si>
  <si>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</si>
  <si>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</si>
  <si>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</si>
  <si>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</si>
  <si>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</si>
  <si>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Mayor</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</si>
  <si>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</si>
  <si>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</si>
  <si>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</si>
  <si>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</si>
  <si>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</si>
  <si>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Sanción por parte de ente de control u otro ente regulador.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</si>
  <si>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</si>
  <si>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</si>
  <si>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</si>
  <si>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</si>
  <si>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-Impacto que afecte la ejecución presupuestal en un valor ≥50% - Pérdida de cobertura en la prestación de los servicios de la entidad ≥50%. </t>
  </si>
  <si>
    <t xml:space="preserve">Interrupción de las operaciones de la Entidad por más de cinco (5) días. </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</si>
  <si>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</si>
  <si>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</si>
  <si>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</si>
  <si>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</si>
  <si>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</si>
  <si>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</si>
  <si>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 CORRUPCIÓN</t>
  </si>
  <si>
    <t>No.</t>
  </si>
  <si>
    <t>SI EL RIESGO DE CORRUPCIÓN SE MATERIALIZA PODRÍA...</t>
  </si>
  <si>
    <t>RESPUESTA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</si>
  <si>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</si>
  <si>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</si>
  <si>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</si>
  <si>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</si>
  <si>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</si>
  <si>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</si>
  <si>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</si>
  <si>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</si>
  <si>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</si>
  <si>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</si>
  <si>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</si>
  <si>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</si>
  <si>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</si>
  <si>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</si>
  <si>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</si>
  <si>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</si>
  <si>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</si>
  <si>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</si>
  <si>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</si>
  <si>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 xml:space="preserve">TOTAL RESPUESTAS AFIRMATIVAS </t>
  </si>
  <si>
    <t>Insignificante(1)</t>
  </si>
  <si>
    <t>Menor(2)</t>
  </si>
  <si>
    <t>Moderado(3)</t>
  </si>
  <si>
    <t>Mayor(4)</t>
  </si>
  <si>
    <t>Catastrófico(5)</t>
  </si>
  <si>
    <t>Raro (1)</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</si>
  <si>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</si>
  <si>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</si>
  <si>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</si>
  <si>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</si>
  <si>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</si>
  <si>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</si>
  <si>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</si>
  <si>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</si>
  <si>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</si>
  <si>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</si>
  <si>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</si>
  <si>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</si>
  <si>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</si>
  <si>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</si>
  <si>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</si>
  <si>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</si>
  <si>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Probable (4)</t>
  </si>
  <si>
    <t>Calificación 16</t>
  </si>
  <si>
    <t>Casi Cierta (5)</t>
  </si>
  <si>
    <t>Calificación 15</t>
  </si>
  <si>
    <t>¿Existen manuales, instructivos o procedimientos para el manejo del control?</t>
  </si>
  <si>
    <t>EJEMPLOS DE TIPOS DE CONTROLES</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</si>
  <si>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</si>
  <si>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</si>
  <si>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</si>
  <si>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</si>
  <si>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</si>
  <si>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</si>
  <si>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</si>
  <si>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</si>
  <si>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</si>
  <si>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</si>
  <si>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</si>
  <si>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</si>
  <si>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</si>
  <si>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</si>
  <si>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</si>
  <si>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</si>
  <si>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</si>
  <si>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</si>
  <si>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</si>
  <si>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</si>
  <si>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</si>
  <si>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</si>
  <si>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Normas claras y aplicadas</t>
  </si>
  <si>
    <t>Control de términos</t>
  </si>
  <si>
    <t>ZONA DE RIESGOS</t>
  </si>
  <si>
    <t>OPCIONES DE MANEJO DEL RIESGO</t>
  </si>
  <si>
    <t>BAJA</t>
  </si>
  <si>
    <t>ASUMIR EL RIESGO</t>
  </si>
  <si>
    <t>El responsable del riesgo puede aceptar las posibles consecuencias, si éstas no afectan el logro de los objetivos del proceso y elabora planes de contingencia para su manejo.</t>
  </si>
  <si>
    <t>MODERADA</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</si>
  <si>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</si>
  <si>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</si>
  <si>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ALTA</t>
  </si>
  <si>
    <t>EVITAR EL RIESGO</t>
  </si>
  <si>
    <t xml:space="preserve">Tomar las acciones encaminadas a prevenir su materialización, a través de la formulación de Planes de Mejoramiento de tipo preventivo o la inclusión de acciones en los Planes de acción. </t>
  </si>
  <si>
    <t>EXTREMA</t>
  </si>
  <si>
    <t>COMPARTIR O TRANSFERIR EL RIESGO</t>
  </si>
  <si>
    <t>Se establecerán acciones a corto plazo acciones que reducen el efecto a través del traspaso de las pérdidas a otras organizaciones.</t>
  </si>
  <si>
    <t>N°</t>
  </si>
  <si>
    <t>Sistema Integrado de Gestión</t>
  </si>
  <si>
    <t>Planeación Estratégica</t>
  </si>
  <si>
    <t>Comunicaciones</t>
  </si>
  <si>
    <t>Planificación del Desarrollo Vial Local</t>
  </si>
  <si>
    <t>Apoyo Interinstitucional</t>
  </si>
  <si>
    <t>Producción</t>
  </si>
  <si>
    <t>Intervención de la Malla Vial Local</t>
  </si>
  <si>
    <t>Gestión Ambiental</t>
  </si>
  <si>
    <t>Gestión Social y de Atención a Partes Interesadas</t>
  </si>
  <si>
    <t>Atención al Ciudadano</t>
  </si>
  <si>
    <t>Jurídica</t>
  </si>
  <si>
    <t>Contratación</t>
  </si>
  <si>
    <t>Gestión Documental</t>
  </si>
  <si>
    <t>Sistemas de Información y Tecnología</t>
  </si>
  <si>
    <t>Financiera</t>
  </si>
  <si>
    <t>Talento Humano</t>
  </si>
  <si>
    <t>Control Disciplinario Interno</t>
  </si>
  <si>
    <t>Administración de Bienes e Infraestructura</t>
  </si>
  <si>
    <t>Operación de Maquinaria</t>
  </si>
  <si>
    <t>Control para el Mejoramiento Continúo de la Gestión</t>
  </si>
  <si>
    <t>¿Está(n) definido(s) el(los) responsable(s) de la ejecución del control y del seguimiento?</t>
  </si>
  <si>
    <t>Descripción del control</t>
  </si>
  <si>
    <t>Criterios para la evaluación</t>
  </si>
  <si>
    <t>Evaluación</t>
  </si>
  <si>
    <t>Observaciones</t>
  </si>
  <si>
    <t>TOTAL</t>
  </si>
  <si>
    <t>¿Se cuenta con evidencias de la ejecución y seguimiento del control?</t>
  </si>
  <si>
    <t>¿La frecuencia de ejecución del control y seguimiento es adecuada?</t>
  </si>
  <si>
    <t>Entre 0-50</t>
  </si>
  <si>
    <t>Entre 51-75</t>
  </si>
  <si>
    <t>Entre 76-100</t>
  </si>
  <si>
    <t>Acciones</t>
  </si>
  <si>
    <t>Causas</t>
  </si>
  <si>
    <r>
      <t>Responder afirmativamente de 1 a 5 pregunta(s) genera un impacto</t>
    </r>
    <r>
      <rPr>
        <b/>
        <sz val="10"/>
        <rFont val="Arial"/>
        <family val="2"/>
      </rPr>
      <t xml:space="preserve"> Moderado - 3</t>
    </r>
    <r>
      <rPr>
        <sz val="11"/>
        <color theme="1"/>
        <rFont val="Arial"/>
        <family val="2"/>
      </rPr>
      <t xml:space="preserve">.
Responder afirmativamente de 6 a 11 preguntas genera un impacto </t>
    </r>
    <r>
      <rPr>
        <b/>
        <sz val="10"/>
        <rFont val="Arial"/>
        <family val="2"/>
      </rPr>
      <t>Mayor - 4</t>
    </r>
    <r>
      <rPr>
        <sz val="11"/>
        <color theme="1"/>
        <rFont val="Arial"/>
        <family val="2"/>
      </rPr>
      <t xml:space="preserve">.
Responder afirmativamente de 12 a 17 preguntas genera un impacto </t>
    </r>
    <r>
      <rPr>
        <b/>
        <sz val="10"/>
        <rFont val="Arial"/>
        <family val="2"/>
      </rPr>
      <t>Catastrófico- 5</t>
    </r>
    <r>
      <rPr>
        <sz val="11"/>
        <color theme="1"/>
        <rFont val="Arial"/>
        <family val="2"/>
      </rPr>
      <t>.</t>
    </r>
  </si>
  <si>
    <t>IMPACTO</t>
  </si>
  <si>
    <t>ANÁLISIS Y EVALUACIÓN DE CONTROLES</t>
  </si>
  <si>
    <t>CALIFICACIÓN</t>
  </si>
  <si>
    <t xml:space="preserve"> </t>
  </si>
  <si>
    <t>Calificación 20</t>
  </si>
  <si>
    <t xml:space="preserve">Calificación 25 </t>
  </si>
  <si>
    <t xml:space="preserve">Calificación 20 </t>
  </si>
  <si>
    <t>Rangos de calificación de
los controles2</t>
  </si>
  <si>
    <t>ROBUSTO</t>
  </si>
  <si>
    <t>MODERADO</t>
  </si>
  <si>
    <t>BAJO</t>
  </si>
  <si>
    <t>CRITERIO</t>
  </si>
  <si>
    <t>El control es Preventivo (probabilidad) Correctivo (impacto) Detectivo</t>
  </si>
  <si>
    <r>
      <rPr>
        <b/>
        <sz val="11"/>
        <color theme="1"/>
        <rFont val="Arial"/>
        <family val="2"/>
      </rPr>
      <t>¿Existe un control automático?</t>
    </r>
    <r>
      <rPr>
        <sz val="11"/>
        <color theme="1"/>
        <rFont val="Arial"/>
        <family val="2"/>
      </rPr>
      <t xml:space="preserve">
</t>
    </r>
    <r>
      <rPr>
        <sz val="10"/>
        <color theme="1"/>
        <rFont val="Arial"/>
        <family val="2"/>
      </rPr>
      <t>(Sistemas o Software que permiten incluir contraseñas de acceso, o con controles de seguimiento a aprobaciones o ejecuciones que se realizan a través de éste, generación de reportes o indicadores, sistemas de seguridad con scanner, sistemas de grabación, entre otros).</t>
    </r>
  </si>
  <si>
    <r>
      <rPr>
        <b/>
        <sz val="11"/>
        <color theme="1"/>
        <rFont val="Arial"/>
        <family val="2"/>
      </rPr>
      <t>¿Existe un conrol manual?</t>
    </r>
    <r>
      <rPr>
        <sz val="11"/>
        <color theme="1"/>
        <rFont val="Arial"/>
        <family val="2"/>
      </rPr>
      <t xml:space="preserve">
</t>
    </r>
    <r>
      <rPr>
        <sz val="10"/>
        <color theme="1"/>
        <rFont val="Arial"/>
        <family val="2"/>
      </rPr>
      <t>(Políticas de operación aplicables, autorizaciones a través de firmas o confirmaciones vía correo electrónico, archivos físicos, consecutivos, listas de chequeo, controles de seguridad con personal especializado, entre otros)</t>
    </r>
  </si>
  <si>
    <t>¿En el tiempo que lleva el control ha demostrado ser efectiva?</t>
  </si>
  <si>
    <t>CONTROLES DE GESTIÓN</t>
  </si>
  <si>
    <t>CONTROLES OPERATIVOS</t>
  </si>
  <si>
    <t>CONTROLES LEGALES</t>
  </si>
  <si>
    <t xml:space="preserve">Impacto (consecuencias) 
Cuantitativo </t>
  </si>
  <si>
    <t xml:space="preserve">Impacto (consecuencias) 
Cualitativo 
</t>
  </si>
  <si>
    <t>Al menos 1 vez en los últimos 3 años.</t>
  </si>
  <si>
    <r>
      <t xml:space="preserve">Dependiendo si el control afecta probabilidad o impacto desplaza en la matriz de evaluación del riesgo así:
</t>
    </r>
    <r>
      <rPr>
        <b/>
        <sz val="11"/>
        <color theme="1"/>
        <rFont val="Arial"/>
        <family val="2"/>
      </rPr>
      <t>EN PROBABILIDAD → AVANZA HACIA  ARRIBA
EN IMPACTO →  AVANZA HACIA LA  IZQUIERDA</t>
    </r>
  </si>
  <si>
    <t>Objetivo del proceso</t>
  </si>
  <si>
    <t>Desatención de solicitudes (PQRSFD) del ciudadano o partes interesadas</t>
  </si>
  <si>
    <t>Atención de solicitudes (PQRSFD) fuera de los términos establecidos por la normativa en la materia</t>
  </si>
  <si>
    <t>Dar respuesta incorrecta, incompleta o contradictoria a una solicitud (PQRSFD).</t>
  </si>
  <si>
    <t>No se recibió la solicitud (PQRSFD) en la Entidad</t>
  </si>
  <si>
    <t>Existencia de múltiples canales para la recepción de solicitudes (PQRSFD)</t>
  </si>
  <si>
    <t>Alto volumen de solicitudes recibidas</t>
  </si>
  <si>
    <t>Asignación tardía de la petición al responsable final de emitir respuesta</t>
  </si>
  <si>
    <t>Falta de personal disponible y competente para la respuesta a las solicitudes</t>
  </si>
  <si>
    <t>Falta de claridad en la solicitud recibida en la Entidad</t>
  </si>
  <si>
    <t>Debilidad en los controles frente al contenido de la respuesta a las peticiones</t>
  </si>
  <si>
    <t>Desconocimiento de la existencia de una solicitud del ciudadano o partes interesadas</t>
  </si>
  <si>
    <t>Carencia de control sobre la totalidad de las solicitudes (PQRSFD) que ingresan a la entidad</t>
  </si>
  <si>
    <t>La dependencia no puede dar respuesta completa a la solicitud</t>
  </si>
  <si>
    <t>Disminución en la calidad de las respuestas</t>
  </si>
  <si>
    <t>Documentación del proceso / Normativa interna</t>
  </si>
  <si>
    <t>Sistemas de información</t>
  </si>
  <si>
    <t>Documentación del proceso / Normativa</t>
  </si>
  <si>
    <t>Brindar información clara y de fácil acceso a la ciudadanía acerca de los canales habilitados para la recepción de PQRSFD, mediante campañas comunicativas.</t>
  </si>
  <si>
    <t>Secretaria General</t>
  </si>
  <si>
    <t>Mensual</t>
  </si>
  <si>
    <t>Socialización mensual de manera presencial y virtual con los colaboradores de la UAERMV sobre la normatividad interna para la toma de PQRSFD en los formatos del SIG</t>
  </si>
  <si>
    <t>Definir estrategia de contingencia para dar respuesta oportuna a las peticiones asignadas</t>
  </si>
  <si>
    <t>Directivo responsable de cada dependencia</t>
  </si>
  <si>
    <t>Semestral</t>
  </si>
  <si>
    <t>Implementar completamente el sistema Orfeo para la asignación oportuna de solicitudes</t>
  </si>
  <si>
    <t xml:space="preserve">Definir el control para precisar solicitud del peticionario de los casos necesarios </t>
  </si>
  <si>
    <t>Junio de 2018</t>
  </si>
  <si>
    <t>Fortalecer controles establecidos en el proceso frente al contenido de la respuesta</t>
  </si>
  <si>
    <t>Extremo</t>
  </si>
  <si>
    <t>Verificar en la base de datos de PQRSFD de la Entidad y del SDQS</t>
  </si>
  <si>
    <t>Dar prioridad en la dependencia y proceso responsable para la atención oportuna de la PQRSFD próximas a vencerse</t>
  </si>
  <si>
    <t>Revisión del directivo responsable de cada dependencia y proceso a las respuestas generadas validando la calidad de sus atributos.</t>
  </si>
  <si>
    <t>Alto</t>
  </si>
  <si>
    <t xml:space="preserve">Dificultades para la atención oportuna de emergencias </t>
  </si>
  <si>
    <t xml:space="preserve">Falta de disponibilidad de vehículos, maquinaria y equipos para la atención de situaciones imprevistas que dificultan la movilidad en la ciudad      </t>
  </si>
  <si>
    <t>Deficiente comunicación entre las entidades del Distrito que atienden la emergencia.</t>
  </si>
  <si>
    <t>Aumento de la criticidad del evento de emergencia y retraso en el cumplimiento de - los objetivos - las metas institucionales</t>
  </si>
  <si>
    <t>Informe semanal de disponibilidad vehículos y maquinaria</t>
  </si>
  <si>
    <t>Bajo</t>
  </si>
  <si>
    <t>Mantener actualizado la disponibilidad semanal de vehículos, maquinaria y equipos.</t>
  </si>
  <si>
    <t>* Subdirector Técnico de Producción e Intervención
*Gerente de Intervención
*Gerente de Producción
* Gerente de Gestión Ambiental, Social y Atención al Usuario
* Profesional Universitario</t>
  </si>
  <si>
    <t>Semanal</t>
  </si>
  <si>
    <t>Trimestral</t>
  </si>
  <si>
    <t>Se declara urgencia por parte Subdirección Técnica de Producción e Intervención para disponer de los recursos necesarios para la situación de emergencia presentada</t>
  </si>
  <si>
    <t>* Subdirector Técnico de Producción e Intervención
* Gerente de Producción</t>
  </si>
  <si>
    <t>Elaborar  y sensibilizar la Estrategia Institucional de Respuesta a Emergencias - EIR</t>
  </si>
  <si>
    <t xml:space="preserve">Atender situaciones imprevistas que no son competencia de la entidad </t>
  </si>
  <si>
    <t xml:space="preserve"> Desconocimiento de la misionalidad de la entidad</t>
  </si>
  <si>
    <t xml:space="preserve">Notificación de eventos que no son competencia de la Unidad.  </t>
  </si>
  <si>
    <t>Investigaciones por los entes de control por extralimitación de sus funciones.</t>
  </si>
  <si>
    <t xml:space="preserve">Reinducción todos los servidores públicos  que atiende las notificaciones y situaciones de emergencia </t>
  </si>
  <si>
    <t>Establecer controles para filtrar los segmentos viales que donde se presenta la situación imprevista y determinar la competencia de la UMV</t>
  </si>
  <si>
    <t>* Subdirector Técnico de Producción e Intervención</t>
  </si>
  <si>
    <t>* Subdirector Técnico de Mejoramiento de la Malla Vial Local</t>
  </si>
  <si>
    <t>Realizar una demolición que genere afectaciones estructurales en inmuebles aledaños y comprometa la integridad de  ciudadanos</t>
  </si>
  <si>
    <t>Realizar demoliciones que no cumplan con los requisitos legales</t>
  </si>
  <si>
    <t>Sanciones, demandas, indemnizaciones, procesos disciplinarios,</t>
  </si>
  <si>
    <t>Falta de personal debidamente capacitado y entrenado para atender demolición de estructuras y eventos que dificulten la movilidad</t>
  </si>
  <si>
    <t xml:space="preserve">Incidentes / accidentes - personal, maquinaria, equipos,  construcciones -,  por desconocimiento técnico al momento de realizar una demolición de estructuras y la atención de emergencias </t>
  </si>
  <si>
    <t>Falta de recursos:  comunicaciones, Dotación,  Elementos de Protección Personal para atender demolición de estructuras y eventos que dificulten la movilidad</t>
  </si>
  <si>
    <t>Procedimiento establecido para demoliciones</t>
  </si>
  <si>
    <t>Gestionar la capacitación y entrenamiento para servidores públicos en:
* Demolición de estructuras verticales de más de un piso
* Atención de Emergencias o situaciones imprevistas que dificulten la movilidad.</t>
  </si>
  <si>
    <t>* Subdirector Técnico de Producción e intervención
* Gerentes de Producción, Intervención y GASA
* Profesional Universitario</t>
  </si>
  <si>
    <t>Gestionar y asignar los recursos necesarios para los  servidores públicos que realizan la:
* Demolición de estructuras verticales de más de un piso
* Atención de Emergencias o situaciones imprevistas que dificulten la movilidad.</t>
  </si>
  <si>
    <t>* Subdirector Técnico de Producción e Intervención
* Gerentes de Producción, Intervención y GASA
* Profesional Universitario</t>
  </si>
  <si>
    <t>Anual</t>
  </si>
  <si>
    <t>* Subdirector Técnico de Producción e intervención
* Secretaria General</t>
  </si>
  <si>
    <t>Falta de disponibilidad de vehículos,  maquinaria y equipos</t>
  </si>
  <si>
    <t>Inoportuna programación de las necesidades.</t>
  </si>
  <si>
    <t>Deficiencias en la identificación de las necesidades para los contratos de mantenimiento.</t>
  </si>
  <si>
    <t>Uso inadecuado de los vehículos,  maquinaria y equipos, generando deterioro de estos.</t>
  </si>
  <si>
    <t>Reportes de fallas mediante las tarjetas diarias de operación.</t>
  </si>
  <si>
    <t>Cronograma de Mantenimiento.</t>
  </si>
  <si>
    <t>Efectuar comités de la STIP donde se realice:
* Verificación de las necesidades de la Gerencia Intervención.</t>
  </si>
  <si>
    <t>Subdirector Técnico de Producción e Intervención, Gerente de Producción y Gerente de Intervención.</t>
  </si>
  <si>
    <t>Contar con un contrato de alquiler de maquinaria, vehículos  equipos a través del contrato de alquiler para satisfacer la demanda.</t>
  </si>
  <si>
    <t>Efectuar reuniones de la Gerencia de Producción donde se realice:
* Identificación de las necesidades de mantenimiento.
* Planificación y seguimiento para la disponibilidad de los vehículos, maquinaria y equipos de la UAERMV.</t>
  </si>
  <si>
    <t>Gerencia de Producción</t>
  </si>
  <si>
    <t>Realizar supervisión del contrato de alquiler de vehículos, maquinaria y equipos como apoyo para cumplir las necesidades de la UAERMV.</t>
  </si>
  <si>
    <t>Incidentes y accidentes en la operación de vehículos, maquinaria y equipos de la entidad.</t>
  </si>
  <si>
    <t>Falta de capacitación, concentración o precaución al realizar la actividad.</t>
  </si>
  <si>
    <t>Posible falla del vehículo, maquinaria o equipo.</t>
  </si>
  <si>
    <t>Condiciones del entorno y estado de las vías.</t>
  </si>
  <si>
    <t>Políticas de operación, Procesos y procedimientos o protocolos aplicados.</t>
  </si>
  <si>
    <t>Inspección por personal técnico de SST y el PESV en el desarrollo de las actividades operativas.</t>
  </si>
  <si>
    <t>Se informa a quien corresponda para que se realice el reporte del accidente.
Se informa a la aseguradora en el evento que sea un accidente de transito.</t>
  </si>
  <si>
    <t>Realizar mantenimiento preventivos y/o predictivos en los vehículos, maquinaria y equipos de la entidad.</t>
  </si>
  <si>
    <t>Subdirector Técnico de Producción e Intervención, Gerente de Producción, GASA y Secretaria General - SST.</t>
  </si>
  <si>
    <t>Perdida o hurto de vehículos, maquinaria y equipos.</t>
  </si>
  <si>
    <t>Uso de vehículos y maquinaria para beneficio propio</t>
  </si>
  <si>
    <t>Deficiencia en los contratos de vigilancia que suscribe la entidad.</t>
  </si>
  <si>
    <t>Descuido o delincuencia que generen perdida, robo o hurto de los vehículos, maquinaria y equipos.</t>
  </si>
  <si>
    <t>Inadecuada vigilancia y control de vehículos y maquinaria.</t>
  </si>
  <si>
    <t>Descuido del personal que operan los vehículos y maquinaria.</t>
  </si>
  <si>
    <t>Sanciones, detrimento y
Disminución de disponibilidad de  los vehículos, maquinaria y equipos.</t>
  </si>
  <si>
    <t>Pólizas de seguro maquinaria equipos y herramientas.</t>
  </si>
  <si>
    <t>Vigilancia por GPS.</t>
  </si>
  <si>
    <t>Realizar y socializar un protocolo de perdida, robo o hurto para los vehículos, maquinaria o equipo.</t>
  </si>
  <si>
    <t>Actualización de los procedimientos de monitoreo por GPS</t>
  </si>
  <si>
    <t>Se informa a la aseguradora del evento</t>
  </si>
  <si>
    <t>Informar a quien corresponda según ley  para que adelante las acciones a que haya lugar.</t>
  </si>
  <si>
    <t xml:space="preserve">MODERADO </t>
  </si>
  <si>
    <t>ALTO</t>
  </si>
  <si>
    <t xml:space="preserve">BAJO </t>
  </si>
  <si>
    <t>EXTREMO</t>
  </si>
  <si>
    <t>Demoras en la producción y despacho de materia prima para la estructura del pavimento y mezcla producida.</t>
  </si>
  <si>
    <t>Inoportuna programación de las necesidades a producir</t>
  </si>
  <si>
    <t>Interrupciones en el transporte (por seguridad, paros, bloqueos, daños, incidentes y accidentes de transito).</t>
  </si>
  <si>
    <t>Incumplimiento en las entregas de producción que afecta las metas establecidas por la UAERMV</t>
  </si>
  <si>
    <t>Control  de despacho.</t>
  </si>
  <si>
    <t>Programación de materia prima, insumos y de personal para la producción.</t>
  </si>
  <si>
    <t>Mantenimientos programados a las plantas.</t>
  </si>
  <si>
    <t>Seguimiento  por GPS y Capacitaciones de personal.</t>
  </si>
  <si>
    <t>Contratar mezcla con terceros.</t>
  </si>
  <si>
    <t>Gerente de Producción</t>
  </si>
  <si>
    <t>Ejecutar el Plan de Mantenimiento en la sede de producción.</t>
  </si>
  <si>
    <t>Uso de materia prima para la estructura del pavimento y mezcla producida fuera de especificaciones.</t>
  </si>
  <si>
    <t>Implementación de la norma NTC ISO - IEC 17025.</t>
  </si>
  <si>
    <t>Perdida o hurto de materia prima y material producido.</t>
  </si>
  <si>
    <t>Detrimento patrimonial, 
incumplimiento de metas
peculado, cohecho y dolo.</t>
  </si>
  <si>
    <t>Control y seguimiento de ingreso y salida de materiales y mezclas (Bascula).</t>
  </si>
  <si>
    <t>Verificación y calibración de la bascula</t>
  </si>
  <si>
    <t xml:space="preserve">Mantener el inventario de materia prima y material producido actualizado. </t>
  </si>
  <si>
    <t>Informar a quien corresponda según la ley para que adelante las acciones a que haya lugar.</t>
  </si>
  <si>
    <t xml:space="preserve">Contaminación ambiental y generación de incidentes y accidentes laborales </t>
  </si>
  <si>
    <t xml:space="preserve">Resistencia al cambio  que genera que no se realicen las actividades diarias de forma adecuada
</t>
  </si>
  <si>
    <t>Multas, sanciones disciplinarias,  
problemas de salud pública e
incapacidades del personal que se encuentre en la sede de producción.</t>
  </si>
  <si>
    <t>Seguimiento a las acciones ambientales, SST y de Seguridad Vial.</t>
  </si>
  <si>
    <t>Gerente de Producción y Secretaria General.</t>
  </si>
  <si>
    <t>Gerente de Producción y GASA.</t>
  </si>
  <si>
    <t>Alteración, pérdida o hurto de documentos o expedientes en los archivos de gestión</t>
  </si>
  <si>
    <t>Desconocimiento y debilidad en la aplicación de los procedimientos de gestión documental por el personal responsable</t>
  </si>
  <si>
    <t>Pérdida de la memoria institucional
Perdida de archivos históricos culturales y científicos 
Perdidas económicas
Sanciones por parte de los entes de control  
Pérdida de soportes y evidencias para la defensa judicial de la Entidad</t>
  </si>
  <si>
    <t>Debilidad en la custodia y seguridad del acervo documental de la entidad</t>
  </si>
  <si>
    <t>Implementación de TRD, una vez sean convalidadas por el Archivo de Bogotá (Consejo Distrital de Archivos)</t>
  </si>
  <si>
    <t>Secretaría General - Gestión Documental</t>
  </si>
  <si>
    <t>Implementación y aplicación del Plan Institucional de Archivos - PINAR</t>
  </si>
  <si>
    <t>Socialización al personal en el manejo de los procedimientos de gestión documental</t>
  </si>
  <si>
    <t xml:space="preserve">Pérdida de documentación y de archivo electrónicos </t>
  </si>
  <si>
    <t xml:space="preserve">Insuficiencia  de los repositorios para la organización, clasificación y custodia de los documentos electrónicos </t>
  </si>
  <si>
    <t>Pérdida de la información  de difícil y/o imposible recuperación 
Perdida de archivos históricos culturales y científicos 
Sanciones por parte de los entes de control
Dificultad en la toma de decisiones oportuna</t>
  </si>
  <si>
    <t>Ausencia o falla de las herramientas tecnológicas.</t>
  </si>
  <si>
    <t>No existencia de un programa de documento electrónico y archivo en la entidad</t>
  </si>
  <si>
    <t>Contingencia y respaldo</t>
  </si>
  <si>
    <t>Solicitud de adecuación de los repositorios necesarios para la custodia de la información</t>
  </si>
  <si>
    <t>Solicitud de realización periódica de back up.</t>
  </si>
  <si>
    <t>Solicitud de herramientas tecnológicas necesarias para la conservación de la información y vigilar su correcto funcionamiento.</t>
  </si>
  <si>
    <t>Generación del programa de documento electrónico y archivo - PDGA</t>
  </si>
  <si>
    <t>Secretaría General - Gestión Documental y Sistemas y Tecnologías de la Información</t>
  </si>
  <si>
    <t xml:space="preserve">Deterioro de los documentos o expedientes en los archivos de gestión y Central </t>
  </si>
  <si>
    <t>Debilidad e inexistencia de controles para la conservación teniendo en cuenta los Agentes ambientales (humedad, temperatura, polvo), biológicos (hongos, bacterias, ácaros, etc.) y plagas (roedores e insectos) espacio físico y mobiliario inadecuado</t>
  </si>
  <si>
    <t>Pérdida de la memoria institucional
Perdida de archivos históricos culturales y científicos 
Sanciones por parte de los entes de control
Dificultad en la toma de decisiones oportuna</t>
  </si>
  <si>
    <t xml:space="preserve">Falta de los espacios adecuados para conservar y almacenar los documentos transferidos  </t>
  </si>
  <si>
    <t>Ausencia del Sistema Integrado de Conservación</t>
  </si>
  <si>
    <t>Fumigación trimestral para las plagas</t>
  </si>
  <si>
    <t>Limpieza y mantenimiento periódicos de los depósitos de archivo</t>
  </si>
  <si>
    <t>Formulación y aplicación del Sistema Integrado de Conservación</t>
  </si>
  <si>
    <t>Elaboración de Inventarios para la formulación de las Tablas de Valoración Documental</t>
  </si>
  <si>
    <t>La calidad de la información recibida para la implementación del SIG es deficiente</t>
  </si>
  <si>
    <t>La entrega de la información solicitada u obligatoria por parte de los procesos, es inoportuna.</t>
  </si>
  <si>
    <t>Demoras en la aprobación documental 
Información insuficiente  e imprecisa para la toma de decisiones de la alta dirección</t>
  </si>
  <si>
    <t>El personal designado en cada proceso, para llevar a cabo las actividades para la implementación y sostenibilidad del SIG, no cuenta la competencia necesaria para este rol.</t>
  </si>
  <si>
    <t>Reglamentación del SIG</t>
  </si>
  <si>
    <t>Solicitar información y evidencias mediante  comunicaciones oficiales</t>
  </si>
  <si>
    <t>Jefe de OAP</t>
  </si>
  <si>
    <t xml:space="preserve"> Reiterar la solicitud de información con copia a la Oficina de Control Interno.</t>
  </si>
  <si>
    <t>Sensibilizar al personal designado de cada proceso los temas referentes al SIG y sus roles</t>
  </si>
  <si>
    <t xml:space="preserve">Multiplicidad y duplicidad de actividades, información documentada, que saturan el SIG </t>
  </si>
  <si>
    <t xml:space="preserve">Indicador Auto Evaluación de la Calidad de los Procesos </t>
  </si>
  <si>
    <t xml:space="preserve">Actualizar las herramientas </t>
  </si>
  <si>
    <t>Solicitar al organismo rector el acompañamiento para implementación y medición</t>
  </si>
  <si>
    <t>Talleres para revisar interacciones controles y la cadena de valor de los procesos</t>
  </si>
  <si>
    <t>Alterar la
información aprobada del Sistema
Integrado de Gestión - SIG</t>
  </si>
  <si>
    <t xml:space="preserve">Deficiencia en los controles del proceso </t>
  </si>
  <si>
    <t>Sensibilizar el instructivo de control de información documentada enfocado a la transparencia</t>
  </si>
  <si>
    <t>Presentación de evidencias de originalidad del documento</t>
  </si>
  <si>
    <t>Delegar  responsable para custodia y cargue de información en el punto de uso donde se le asigne una clave personal</t>
  </si>
  <si>
    <t>Aplicación incorrecta de la normativa en cada una de las etapas de la gestión financiera (revisar, liquidar, pagar y registrar)</t>
  </si>
  <si>
    <t>Diversidad en la interpretación de la norma, falta de capacitación en la norma, modificaciones o cambios.</t>
  </si>
  <si>
    <t xml:space="preserve">Falta de capacitación e información sobre cambios realizados en los procedimientos y en las etapas de atención del proceso financiero.  </t>
  </si>
  <si>
    <t>El sistema de información financiera no realiza validaciones que permitan evitar errores al realizar el registro o captura de información.</t>
  </si>
  <si>
    <t>Revisiones manuales entre las áreas y en la misma área, de las etapas anteriores del proceso.</t>
  </si>
  <si>
    <t>Establecer dentro de las políticas de gestión financiera. la revisión permanente de la normatividad.
Programación de mesas de trabajo bimestrales para retroalimentar y unificar criterios y mejoras del proceso.</t>
  </si>
  <si>
    <t>Secretaria General-Financiera</t>
  </si>
  <si>
    <t>Bimestral</t>
  </si>
  <si>
    <t xml:space="preserve">Revisar el caso  para  establecer los puntos de falla y las acciones a emprender para eliminar las probabilidades de ocurrencia. </t>
  </si>
  <si>
    <t>Revisión de los procedimientos para establecer controles manuales o automáticos, que permitan reducir las inconsistencias.</t>
  </si>
  <si>
    <t xml:space="preserve">25%
</t>
  </si>
  <si>
    <t>Incumplimiento en las metas de gestión financiera (pac-giros).</t>
  </si>
  <si>
    <t>Los procesos del área técnica usuaria, no envían la información oportunamente o la envían inexacta.                                                         -No recibir información o recibir información inexacta de otras áreas que alimentan los informes financieros.</t>
  </si>
  <si>
    <t>No acatamiento por parte de los procesos, de los lineamientos establecidos por la SHD y por la entidad, frente a los procedimientos y trámites financieros.</t>
  </si>
  <si>
    <t>Ausencia de un sistema integrado que permita realizar un control efectivo de las actividades del proceso con los procesos vinculados a la gestión financiera.</t>
  </si>
  <si>
    <t>Normatividad interna aplicable, Circular de la Secretaría General y de la  Dirección General relacionadas con los lineamientos para la ejecución y cierre presupuestal de cada vigencia, y estado de ejecución de pagos mensuales.</t>
  </si>
  <si>
    <t>Procedimientos claros del proceso Financiera.</t>
  </si>
  <si>
    <t>Validación de la información entre las áreas de financiera.</t>
  </si>
  <si>
    <t>Hacer las reclasificaciones y ajustes a que haya lugar, y solicitar e informar a los procesos responsables las causas que originaron los inconvenientes para que se realicen las acciones correctivas y de mejora.</t>
  </si>
  <si>
    <t>Pérdida de recursos depositados en entidades financieras.</t>
  </si>
  <si>
    <t>Intervención de entidades bancarias  vinculadas con la entidad.</t>
  </si>
  <si>
    <t>Pérdida de recursos financieros.
Reclamaciones.
Detrimento patrimonial.
Sanciones de tipo  disciplinario y penal.
Hallazgos fiscales y mala imagen de la Entidad.</t>
  </si>
  <si>
    <t>Traslado entre cuentas no autorizado.</t>
  </si>
  <si>
    <t>Fraudes a través de medios informáticos.</t>
  </si>
  <si>
    <t>Se distribuyen los recursos sólo en entidades que se encuentren en el ranking de la Tesorería Distrital.                    Movimientos con firmas autorizadas.</t>
  </si>
  <si>
    <t>Manejo dual de los portales bancarios, por los funcionarios involucrados en el proceso.</t>
  </si>
  <si>
    <t>Seguimiento continuo a los saldos de las cuentas bancarias.</t>
  </si>
  <si>
    <t>Comunicaciones permanentes con los sellos y firmas registradas.</t>
  </si>
  <si>
    <t>Iniciar el proceso de afectación de pólizas.</t>
  </si>
  <si>
    <t>Solicitud de revisión rutinaria de los controles existentes y posibles vulnerabilidades, al proceso de sistemas de información y tecnología.</t>
  </si>
  <si>
    <t>PROCESO</t>
  </si>
  <si>
    <t>CLASIFICACIÓN</t>
  </si>
  <si>
    <t>Información de medición del clima laboral desactualizada</t>
  </si>
  <si>
    <t>Deterioro de la calidad del ambiente y condiciones laborales.
Desmotivación de los servidores públicos en el cumplimiento de sus funciones.</t>
  </si>
  <si>
    <t>Ausencia de plan de mejora del clima laboral</t>
  </si>
  <si>
    <t>Realizar la medición del clima laboral</t>
  </si>
  <si>
    <t>Secretaría General - Talento Humano</t>
  </si>
  <si>
    <t>Desarrollar actividades de mejora del ambiente laboral dirigidas a todos los colaboradores de la Entidad</t>
  </si>
  <si>
    <t>Elaborar el plan de mejora del clima laboral</t>
  </si>
  <si>
    <t>Formular un indicador de gestión</t>
  </si>
  <si>
    <t>Liquidación incorrecta de la nómina</t>
  </si>
  <si>
    <t>Inconsistencias en el registro de novedades</t>
  </si>
  <si>
    <t>Generación de errores en la liquidación de la nómina
Pérdida de recursos
Reprocesos</t>
  </si>
  <si>
    <t>Ausencia de controles en la liquidación</t>
  </si>
  <si>
    <t>No articulación con otros procesos</t>
  </si>
  <si>
    <t>Actualizar el procedimiento THU-PR-009 Elaboración y trámite de nómina, mediante la introducción de controles y articulación con otros procesos</t>
  </si>
  <si>
    <t>Verificación de la nómina liquidada previa solicitud de la Disponibilidad Presupuestal</t>
  </si>
  <si>
    <t>Fortalecer la implementación de procedimiento de nómina mediante personal calificado</t>
  </si>
  <si>
    <t>Establecer un mecanismo formal de articulación que permita el seguimiento efectivo de las novedades relacionadas con otros procesos</t>
  </si>
  <si>
    <t>No cumplir con los lineamientos del Sistema General de Seguridad y Salud en el Trabajo implantado en la Entidad</t>
  </si>
  <si>
    <t>Insuficiencia presupuestal</t>
  </si>
  <si>
    <t>Pérdidas humanas
Pérdidas materiales
Pérdidas económicas
Afectación a la imagen de la Entidad
Procesos sancionatorios contra la Entidad</t>
  </si>
  <si>
    <t>Insuficiencia de personal para la implementación del SG-SST</t>
  </si>
  <si>
    <t>No apropiación del SG-SST entre los servidores públicos</t>
  </si>
  <si>
    <t xml:space="preserve">Destinar presupuesto específico para SG-SST en cada proyecto de inversión </t>
  </si>
  <si>
    <t>Gestión preventiva de recursos con la ARL de la Entidad</t>
  </si>
  <si>
    <t>Fortalecer la implementación de SG-SST en cada una de las áreas mediante la contratación de personal</t>
  </si>
  <si>
    <t>Todas las dependencias</t>
  </si>
  <si>
    <t>Programar capacitaciones y socializaciones del SG-SST de la Entidad hacia los servidores públicos</t>
  </si>
  <si>
    <t>Utilizar y/o suministrar información desactualizada</t>
  </si>
  <si>
    <t>Desatender las necesidades de mantenimiento y/o rehabilitación de la malla vial de competencia de la Entidad, de manera oportuna</t>
  </si>
  <si>
    <t xml:space="preserve">Omitir los criterios técnicos para la priorización de vías por un interés particular </t>
  </si>
  <si>
    <t>Utilizar información sin verificar</t>
  </si>
  <si>
    <t>Afectación de la toma de decisiones para la priorización de las intervenciones.
Suministrar información desactualizada a las partes interesadas.</t>
  </si>
  <si>
    <t>Información procedente del IDU u otras entidades distritales sin articular.</t>
  </si>
  <si>
    <t>Demoras en la entrega de información de entidades externas que ocasionan retrasos en la priorización de segmentos viales</t>
  </si>
  <si>
    <t xml:space="preserve">Persuasión a los servidores del proceso </t>
  </si>
  <si>
    <t>Destinación de recursos para vías que no requieren atención prioritaria</t>
  </si>
  <si>
    <t>Utilización del  aplicativo COLLECTOR FOR ARCGIS</t>
  </si>
  <si>
    <t>Informar a la entidad competente sobre la inconsistencia de la información  para tomar las actividades correctivas</t>
  </si>
  <si>
    <t>Informar a la entidad competente lo sucedido para tomar las actividades correctivas</t>
  </si>
  <si>
    <t>Iniciar las acciones disciplinarias a nivel interno
Poner en conocimiento a los entes  de control</t>
  </si>
  <si>
    <t>Subdirector de mejoramiento de la malla vial</t>
  </si>
  <si>
    <t>TRIMESTRAL</t>
  </si>
  <si>
    <t>Realizar una jornada se sensibilización sobre las consecuencias de realizar una acción u omisión para favorecer a un tercero</t>
  </si>
  <si>
    <t>SEMESTRAL</t>
  </si>
  <si>
    <t>junio de 2018</t>
  </si>
  <si>
    <t xml:space="preserve">Inadecuada calidad y oportunidad de la entrega de información </t>
  </si>
  <si>
    <t xml:space="preserve">Falta de un sistema de información para la administración, seguimiento y evaluación de los avances remitidos a la Oficina Asesora de Planeación. </t>
  </si>
  <si>
    <t xml:space="preserve">hallazgos de los entes de control </t>
  </si>
  <si>
    <t xml:space="preserve">falta de compromiso por parte de los gerentes y la alta dirección </t>
  </si>
  <si>
    <t xml:space="preserve">Jefe Oficina Asesora de Planeación </t>
  </si>
  <si>
    <t xml:space="preserve">Semestral </t>
  </si>
  <si>
    <t>Informar mediante Correo o Memorando las fechas de entrega oportuna de información a la Oficina Asesora de Planeación.</t>
  </si>
  <si>
    <t>Fallos con condenas  excesivas en contra de la entidad</t>
  </si>
  <si>
    <t xml:space="preserve">
Falta de unificación de criterios en torno a los diferentes temas  motivo de consulta por  las diferentes  áreas de la entidad.
</t>
  </si>
  <si>
    <t>Inadecuado manejo de los procesos por el abogado a cargo. Riesgo interno a la Entidad.</t>
  </si>
  <si>
    <t>Pago de Costas y Agencias en Derecho</t>
  </si>
  <si>
    <t>Pago de Condenas Excesivas.</t>
  </si>
  <si>
    <t>Toma de decisiones inadecuadas por parte de las diferentes áreas,  pudiendo afectar el funcionamiento de la Entidad</t>
  </si>
  <si>
    <t>Perdida de procesos judiciales e imposibilidad de defender ala Entidad</t>
  </si>
  <si>
    <t>JEFE OFICINA ASESORA JURIDICA</t>
  </si>
  <si>
    <t>Seguimiento del cuadro de procesos  por parte de un tercero diferente a los abogados y control semanal por parte del jefe de la OAJ</t>
  </si>
  <si>
    <t>Implementar una base de datos de conceptos , para determinar los temas , frecuencias, y opciones de manejo a futuro</t>
  </si>
  <si>
    <t>Determinar previamente el reparto por temas  a los abogados encargados de Conceptos.</t>
  </si>
  <si>
    <t>El jefe de  la OAJ es interventor del todos los abogados de la Entidad exceptuando los vinculados con la Secretaria General y Despacho.</t>
  </si>
  <si>
    <t>Desconocimiento de algunos medios de comunicación sobre la misionalidad de la Entidad.</t>
  </si>
  <si>
    <t>Falta de posicionamiento de la marca de la entidad a nivel externo</t>
  </si>
  <si>
    <t xml:space="preserve">mensual </t>
  </si>
  <si>
    <t>Etiquetas de fila</t>
  </si>
  <si>
    <t>Total general</t>
  </si>
  <si>
    <t xml:space="preserve">Intervención de la malla vial local </t>
  </si>
  <si>
    <t>Misional</t>
  </si>
  <si>
    <t>Apoyo</t>
  </si>
  <si>
    <t>Estrategico</t>
  </si>
  <si>
    <t>TIPO DE PROCESO</t>
  </si>
  <si>
    <t xml:space="preserve">Control Disciplinario Interno </t>
  </si>
  <si>
    <t xml:space="preserve">Acceso de personal no autorizado a equipos y redes con el fin de afectar los sistemas y su infraestructura </t>
  </si>
  <si>
    <t xml:space="preserve">Falta de implementación y Cumplimiento de políticas de seguridad lo que genera incidentes de seguridad </t>
  </si>
  <si>
    <t xml:space="preserve">Daños en la infraestructura de sistemas de información,
Pérdida, modificación o sustracción de la información,
mala imagen corporativa
Interrupción de Operación de la Entidad </t>
  </si>
  <si>
    <t>Ausencia de un SGSI que incluye (políticas, procedimientos, etc.)</t>
  </si>
  <si>
    <t>Afectación por terceros de los sistemas de información y su infraestructura para causar daño a la entidad</t>
  </si>
  <si>
    <t>Seguridad puertas centro de cómputo, asignación claves a equipos de usuario final, accesos restringidos</t>
  </si>
  <si>
    <t>Utilización de copias de seguridad de la información crítica de los sistemas de información</t>
  </si>
  <si>
    <t>Aplicación de Firewall o cortafuegos, apoyo en la seguridad de la página web por el Web Master</t>
  </si>
  <si>
    <t>Implementación de políticas de seguridad y campañas de concientización para los usuarios por la Ingeniera encargada de uso y apropiación</t>
  </si>
  <si>
    <t>Ingeniero de Uso y Apropiación</t>
  </si>
  <si>
    <t>Realizar la atención del incidente por el  ingeniero encargado según el caso (Web Master, DBA, Seguridad de la Información)</t>
  </si>
  <si>
    <t>Ingeniero de Sistemas de Información y Tecnología asignado</t>
  </si>
  <si>
    <t>Restablecer las copias de seguridad para generar la información que fue sustraída en el incidente</t>
  </si>
  <si>
    <t>Implementación del SGSI</t>
  </si>
  <si>
    <t>Gestor de Seguridad de la Información</t>
  </si>
  <si>
    <t>RE-evaluar las políticas para ajustarlas en caso de ser necesario</t>
  </si>
  <si>
    <t>La compra de equipos de tecnología y sistemas de información por otras áreas sin la orientación del proceso SIT, por lo cual no ingresa al inventario, no se le realiza mantenimiento, ni se asignan recursos para su soporte</t>
  </si>
  <si>
    <t>Tecnología obsoleta fuera del inventario de la entidad, reasignación de recursos para renovación o soporte, retrasos e interrupciones en la operación, necesidad de asignar gran parte de los recursos para reparaciones</t>
  </si>
  <si>
    <t>Directriz a toda la Entidad remitida en Memorando No. 20171103000233 del 25 de septiembre de 2017, expedido por el Director de la Unidad</t>
  </si>
  <si>
    <t>Política de Contracción por outsourcing de tecnología que permiten a la Unidad contar con tecnología actualizada y soportada</t>
  </si>
  <si>
    <t>Interiorizar la directriz y su inclusión en los procedimientos o documentos asociados</t>
  </si>
  <si>
    <t>Líder del proceso SIT - Enlace del proceso</t>
  </si>
  <si>
    <t>Realizar solicitud formal al proveedor para actualizar los equipos en estado de obsolescencia</t>
  </si>
  <si>
    <t>Establecer controles en el Plan de Adquisiciones y en el POAI para verificar la autorización de Sistemas de Información y Tecnología en contratos que involucren la compra de software o equipos tecnológicos</t>
  </si>
  <si>
    <t>Líder del proceso SIT Proceso Contratación</t>
  </si>
  <si>
    <t>Realizar la cotización para la actualización del software y tramitar el presupuesto para realizar la adquisición</t>
  </si>
  <si>
    <t>Continuar con la aplicación de la política de la adquisición de los equipos de tecnología y periféricos a través de outsourcing, para tener la oportunidad de solicitar su renovación de acuerdo a las avances tecnológicos y no contar con equipos de propiedad de la Entidad desactualizados.</t>
  </si>
  <si>
    <t>Líder del proceso SIT</t>
  </si>
  <si>
    <t>Incluir la directriz relacionada con no permitir adquisiciones de tecnología y contratación de personal del ámbito de la Ingeniería de sistemas, sin aprobación del proceso de SIT en el Manual de Contratación y en el procedimiento para la Definición y Seguimiento del Plan Anual de Adquisiciones.</t>
  </si>
  <si>
    <t>Establecer plan de acción/mejoramiento para establecer la solución para realizar la renovación del equipo o software o el mantenimiento,  de modo la afectación sea la mínima posible</t>
  </si>
  <si>
    <t>Establecer controles en las revisiones y aprobaciones del PAA y del POAI para evitar que se aprueben contratos relacionados con tecnología sin la aprobación del proceso SIT</t>
  </si>
  <si>
    <t>Líder del proceso SIT - proceso Contratación</t>
  </si>
  <si>
    <t>Falta de concientización de los funcionarios de la entidad en la descarga de software malicioso</t>
  </si>
  <si>
    <t>Retrasos o interrupciones en el funcionamiento en los sistemas de información</t>
  </si>
  <si>
    <t>Brechas o parches en la red que puedan permitir la incursión de software malicioso</t>
  </si>
  <si>
    <t>Robo de información crítica para la organización</t>
  </si>
  <si>
    <t>La utilización de dispositivos de almacenamiento móviles no seguras que  pueden propiciar la descarga de software malicioso</t>
  </si>
  <si>
    <t>Alteración o modificación de la información de las bases de datos de la Entidad</t>
  </si>
  <si>
    <t>Utilización de copias de seguridad para prevenir la pérdida de información crítica para la Entidad</t>
  </si>
  <si>
    <t>Monitoreo de los servidores de las bases de datos por el DBA  y de la red por el Web Master para garantizar la seguridad de la red de la Entidad</t>
  </si>
  <si>
    <t>Aplicación de Firewall o cortafuegos y antivirus para bloquear el acceso de personal no autorizado o la descarga de virus informático</t>
  </si>
  <si>
    <t xml:space="preserve">Asegurar la toma de copias de seguridad que sirvan como respaldo para recuperar en cada caso la información </t>
  </si>
  <si>
    <t>Garantizar que la Entidad cuente con un DBA, gestor de infraestructura y un gestor de seguridad de la información</t>
  </si>
  <si>
    <t>Líder del proceso</t>
  </si>
  <si>
    <t>Actualización de del Firewall o cortafuegos,  antivirus y políticas de seguridad para preservar la información ante la incursión de software malicioso</t>
  </si>
  <si>
    <t xml:space="preserve">Desconocimiento de la normatividad vigente </t>
  </si>
  <si>
    <t>Multas, sanciones o cierres temporales</t>
  </si>
  <si>
    <t>Demoras en trámites externos</t>
  </si>
  <si>
    <t>Matriz de requisitos legales</t>
  </si>
  <si>
    <t>semestral</t>
  </si>
  <si>
    <t>Seguimiento a tramites - permisos ambientales</t>
  </si>
  <si>
    <t>mensual</t>
  </si>
  <si>
    <t>Demora en Cierre de PQRSFD en Obra</t>
  </si>
  <si>
    <t xml:space="preserve">Inicio de intervención sin los procedimientos sociales previstos </t>
  </si>
  <si>
    <t xml:space="preserve">Prioridad del cumplimiento de otras actividades propias de la intervención. </t>
  </si>
  <si>
    <t>Procesos dispendiosos para dar respuesta en casos puntuales</t>
  </si>
  <si>
    <t xml:space="preserve">Sanciones de Tipo Legal para Entidad. </t>
  </si>
  <si>
    <t>sensibilización sobre el cumplimiento de ley para la atención de PQRSFD</t>
  </si>
  <si>
    <t>Gerente GASA</t>
  </si>
  <si>
    <t>Información inoportuna, de ultima hora sobre una intervención a realizar o cambios inesperados en programación</t>
  </si>
  <si>
    <t>Seguimiento a la programación suministrada por intervención</t>
  </si>
  <si>
    <t>Solicitud a la gerencia de intervención de los cambios a la programación de manera oportuna para que GASA se programe oportunamente</t>
  </si>
  <si>
    <t xml:space="preserve">Realizar procedimientos sociales, sin importar que ya haya iniciado la ejecución de obra. </t>
  </si>
  <si>
    <t>Robo o sustracción de elementos por entes externos</t>
  </si>
  <si>
    <t>Vencimiento de elementos por obsolescencia</t>
  </si>
  <si>
    <t>Registro inadecuado de los movimientos asociados al proceso del almacén</t>
  </si>
  <si>
    <t>Pérdida, robo o sustracción de elementos</t>
  </si>
  <si>
    <t>Débiles medidas de seguridad en los frentes de obra</t>
  </si>
  <si>
    <t>Retrasos, demoras y afectación de la imagen de la empresa</t>
  </si>
  <si>
    <t>Permeabilidad de los controles de seguridad establecidos</t>
  </si>
  <si>
    <t>Denuncias y solicitud de garantía a la compañía Aseguradora o la Compañía de Seguridad</t>
  </si>
  <si>
    <t>Falta de controles en las entradas y salidas de las sedes de la Entidad</t>
  </si>
  <si>
    <t>Detrimento patrimonial</t>
  </si>
  <si>
    <t>Espacios de almacenamiento inadecuados que no permiten identificar con facilidad los elementos vencidos o prontos a vencer</t>
  </si>
  <si>
    <t>Pérdida de materiales por vencimiento</t>
  </si>
  <si>
    <t>Necesidades de consumo sobrestimadas, lo que conduce a solicitar la adquisición de más unidades de las necesarias de un elemento</t>
  </si>
  <si>
    <t xml:space="preserve">Gran cantidad de existencias de elementos
</t>
  </si>
  <si>
    <t>Difícil identificación por sistema de las unidades de elementos prontas a vencerse u obsoletas</t>
  </si>
  <si>
    <t>Acumulación de elementos vencidos u obsoletos en Almacén lo que conduce a altos gastos de almacenamiento y  de seguridad</t>
  </si>
  <si>
    <t>Errores en la digitación de la información</t>
  </si>
  <si>
    <t xml:space="preserve">Entrega de elementos incorrectos </t>
  </si>
  <si>
    <t>Falta de capacitación de los Auxiliares para registrar y asociar los diferentes elementos</t>
  </si>
  <si>
    <t>Descripciones de productos muy semejantes definidas por el proveedor</t>
  </si>
  <si>
    <t>Elementos diferentes en clase asociados a un solo código de elemento</t>
  </si>
  <si>
    <t>Falta de controles en el reintegro de elementos por el responsable</t>
  </si>
  <si>
    <t xml:space="preserve">Mayores necesidades de elementos a cubrir, detrimento patrimonial, desperdicio de los elementos </t>
  </si>
  <si>
    <t>Falta de compromiso de los funcionarios y Directivos con la entidad y la ciudad</t>
  </si>
  <si>
    <t>Investigaciones y sanciones disciplinarias</t>
  </si>
  <si>
    <t>Utilización de pólizas de seguros contratadas por la entidad</t>
  </si>
  <si>
    <t>Solicitud contractual de pólizas de seguros de respaldo por la compañía de seguridad, de los proveedores o contratistas y solicitud del estudio del caso a la compañía de vigilancia</t>
  </si>
  <si>
    <t>Utilización de alarmas, sistemas de circuito cerrado de televisión y control de visitantes.</t>
  </si>
  <si>
    <t>Continuar con la contratación de pólizas de seguros por la Entidad</t>
  </si>
  <si>
    <t>Almacenista General</t>
  </si>
  <si>
    <t>Solicitar a la compañía de vigilancia realizar el reporte o informe del caso, con la debida revisión por el circuito cerrado de televisión, de las anotaciones en las minutas y los controles en las puertas,  y en caso de ser aplicable, la activación de las pólizas que respaldan el contrato de la compañía.</t>
  </si>
  <si>
    <t>Continuar blindando los contratos con los requerimientos de pólizas de seguros para respaldar la ejecución de los contratos y la utilización de alarmas y circuitos cerrados de televisión</t>
  </si>
  <si>
    <t>Abogado del proceso de Contratación y supervisor del contrato</t>
  </si>
  <si>
    <t>Activación de la respectiva póliza de seguros ante la aseguradora para minimizar la pérdida del elemento</t>
  </si>
  <si>
    <t>Exigir la utilización de alarmas, sistemas de circuito cerrado de televisión y control de visitantes en las entradas y salidas de la Entidad a la compañía de vigilancia contratada.</t>
  </si>
  <si>
    <t>Almacenista General - Supervisor del contrato</t>
  </si>
  <si>
    <t>Remitir requerimiento a la compañía de vigilancia solicitar incrementar los controles de seguridad en la puertas de entrada y salida de la Entidad</t>
  </si>
  <si>
    <t>Adaptación de sitios de almacenamiento, de acuerdo a las necesidades de los materiales</t>
  </si>
  <si>
    <t>Aplicación de Normas para la adquisición de elementos, controles para la aprobación de compras por caja menor, rotación de inventarios, dar de baja elementos dañados y permuta de bienes con otras entidades</t>
  </si>
  <si>
    <t xml:space="preserve">Utilización de funcionalidades del aplicativo Sí capital para la identificación de estos elementos </t>
  </si>
  <si>
    <t>Rotar el inventario, teniendo en cuenta las fechas de caducidad. Establecer programas para dar de baja o permuta de elementos</t>
  </si>
  <si>
    <t xml:space="preserve">Solicitar al interventor del contrato realizar la adquisición de los elementos para la reposición de los obsoletos </t>
  </si>
  <si>
    <t>Utilizar bodegas adecuadas para el almacenamiento de los elementos, de acuerdo a las condiciones especificas de almacenaje y preservación definidas/Continuar con la implementación de normas guía para la contratación de servicios y la compra de elementos relacionadas con la fecha de vencimiento de los elementos y sus condiciones de conservación</t>
  </si>
  <si>
    <t>Efectuar un programa para dar de baja los elementos obsoletos</t>
  </si>
  <si>
    <t>Garantizar la utilización de la opción que posee el aplicativo de administración de inventarios, para controlar la caducidad de los elementos, a fin de prevenir las bajas por obsolescencia de elementos.</t>
  </si>
  <si>
    <t>Ingeniero Desarrollador de Sí capital</t>
  </si>
  <si>
    <t>Definición de un código único para el ingreso de cada elemento</t>
  </si>
  <si>
    <t>Controles y validaciones del sistema al registrar los diferentes movimientos</t>
  </si>
  <si>
    <t>Revisiones por otro miembro del grupo y el responsable de la solicitud de los elementos</t>
  </si>
  <si>
    <t>Establecer un catálogo de elementos, en el cual cada elemento cuente con un solo y único número de identificación</t>
  </si>
  <si>
    <t xml:space="preserve">Identificar el (los) registro(s) realizados incorrectamente y realizar la corrección, con las debidas anotaciones </t>
  </si>
  <si>
    <t>Asignación de secciones por cada Auxiliar para realizar el registro de los movimientos de los elementos en el sistema</t>
  </si>
  <si>
    <t xml:space="preserve">Realizar sensibilización de  registros </t>
  </si>
  <si>
    <t>Controles en la devolución de elementos para la generación del paz y salvo al cierre del contrato con el contratista de servicios</t>
  </si>
  <si>
    <t>Revisión de antecedentes del personal a contratar y exigencias de pólizas y cláusulas en los contratos para la preservación de los elementos asignados</t>
  </si>
  <si>
    <t>Utilización de alarmas, sistemas de circuito cerrado de televisión y control de entrada y/o salida de elementos por parte de la compañía de vigilancia</t>
  </si>
  <si>
    <t>Realizar controles en la devolución de los elementos no consumibles que se encuentren asignados al funcionario o contratista, para la generación del paz y salvo</t>
  </si>
  <si>
    <t>Almacenista General - Subdirección Técnica de Producción e Intervención</t>
  </si>
  <si>
    <t xml:space="preserve">Iniciar las acciones disciplinarias a que se de lugar </t>
  </si>
  <si>
    <t>Realizar la revisión de los antecedentes del personal a contratar y exigir pólizas y cláusulas en los contratos para la preservación de los elementos asignados</t>
  </si>
  <si>
    <t>Exigir la utilización de alarmas, sistemas de circuito cerrado de televisión y control de entrada y salida de elementos a la compañía de vigilancia contratada.</t>
  </si>
  <si>
    <t>Solicitar a la compañía de vigilancia realizar el reporte o informe del caso, con la debida revisión por el circuito cerrado de televisión, de las anotaciones en las minutas y los controles en las puertas.</t>
  </si>
  <si>
    <t>Jefe Oficina de Control Interno</t>
  </si>
  <si>
    <t xml:space="preserve">Redistribuir responsabilidades entre el personal disponible </t>
  </si>
  <si>
    <t>Cuenta de TIPO DE PROCESO</t>
  </si>
  <si>
    <t>dsds</t>
  </si>
  <si>
    <t>dsd</t>
  </si>
  <si>
    <t>ew</t>
  </si>
  <si>
    <t>trew</t>
  </si>
  <si>
    <t>Deficiencias en la calidad de las obras ejecutadas.</t>
  </si>
  <si>
    <t>Perdida de material e insumos de intervención</t>
  </si>
  <si>
    <t>Mayor permanencia en los frentes de obra</t>
  </si>
  <si>
    <t>Falta de seguimiento y control, a los insumos y  a la ejecución de las actividades de obra.</t>
  </si>
  <si>
    <t>Utilizar materiales e insumos que no cumplan especificaciones técnicas</t>
  </si>
  <si>
    <t>Pedir más material, insumos y/o maquinaria de lo que se requiere en los frentes  de obra.</t>
  </si>
  <si>
    <t>Aprovechamiento parcial del material, insumos y/o maquinaria para fines particulares.</t>
  </si>
  <si>
    <t>Falta de suministro en el tiempo pertinente y cantidad  requeridos de los diferentes tipos de mano de obra, materiales y equipos de acuerdo al tipo de intervención acordes a la programación.</t>
  </si>
  <si>
    <t>Sobrecostos en las intervenciones, retrasos en las entregas, el no cumplimiento de metas propuestas por la Entidad, desgaste administrativo y financiero, generar imagen negativa de la UMV.</t>
  </si>
  <si>
    <t>Sobrecostos en las intervenciones, retrasos en las entregas, el no cumplimiento de metas propuestas por la Entidad, desgaste administrativo y financiero, generar imagen negativa de la UMV. Produciendo investigaciones disciplinarias y posteriores sanciones. Detrimento patrimonial</t>
  </si>
  <si>
    <t xml:space="preserve">Posible stand bye de mano de obra o equipos e incumplimiento en los tiempos de intervención y posibles sobrecostos. </t>
  </si>
  <si>
    <t>Socialización y aplicación de procedimientos e instructivos de intervención de la malla vial local.</t>
  </si>
  <si>
    <t>Cruce de información de los reportes de solicitud de materiales, recibidos, utilizados en la ejecución contra los vales presentados por producción</t>
  </si>
  <si>
    <t>Gerente de Intervención</t>
  </si>
  <si>
    <t>Elaboración de informe de revisión de ensayos e implementación de las recomendaciones</t>
  </si>
  <si>
    <t>Enero</t>
  </si>
  <si>
    <t>Diciembre</t>
  </si>
  <si>
    <t xml:space="preserve">Seguimiento a la intervención realizada e implementación de correcciones a que hubiere lugar.
(Corregir la intervención) </t>
  </si>
  <si>
    <t>Informar inmediatamente a la Dirección General y a la Subdirección Técnica STPI</t>
  </si>
  <si>
    <t>Mal funcionamiento por obsolescencia de: equipos de tecnología, sistemas de información y comunicaciones</t>
  </si>
  <si>
    <t>La incursión de software malicioso o la intromisión en la red de la Entidad para el robo de información  por personal de la entidad.</t>
  </si>
  <si>
    <t>Iniciar las acciones disciplinarias a que se de lugar</t>
  </si>
  <si>
    <t>Realizar la atención del incidente por el  ingeniero encargado según el caso (Web Master, DBA, Seguridad de la Información) y realizar el cierre de las brechas de seguridad por las cuales acceso el personal no autorizado</t>
  </si>
  <si>
    <t>Restablecer las copias de seguridad para generar la información que fue sustraída, alterada o modificada en el incidente</t>
  </si>
  <si>
    <t>TIPO DE RIESGO</t>
  </si>
  <si>
    <t>Cuenta de CLASIFICACIÓN</t>
  </si>
  <si>
    <t>Cuenta de TIPO DE RIESGO</t>
  </si>
  <si>
    <t>Incumplimiento de los términos procesales.</t>
  </si>
  <si>
    <t>Insuficiente personal para la sustanciación   de los expedientes</t>
  </si>
  <si>
    <t>Prescripción de la acción disciplinaria, vencimiento términos procesales</t>
  </si>
  <si>
    <t>Cantidad de procesos vigentes</t>
  </si>
  <si>
    <t>Desconocimiento en la normatividad vigente, lo que genera se presenten nulidades y en consecuencia, mora en los términos procesales</t>
  </si>
  <si>
    <t>BASE DE DATOS ACTUALIZADA CON LAS FECHAS DE VENCIMIENTO DE CADA UNO DE LOS PROCESOS. SISTEMA DE INFORMACIÓN DISCIPLINARIA -SID</t>
  </si>
  <si>
    <t>Contar con el personal suficiente en relación con el número de procesos que se adelantan en la Entidad</t>
  </si>
  <si>
    <t xml:space="preserve">GENERAR UN PLAN DE TRABAJO DONDE SE ESTABLEZCAN LAS MEDIDAS OPORTUNAS  Y PREVENTIVAS </t>
  </si>
  <si>
    <t xml:space="preserve">Mantener una base de datos donde se generen alertas sobre el vencimiento de los términos </t>
  </si>
  <si>
    <t>MENSUAL</t>
  </si>
  <si>
    <t>Verificación dentro del proceso de contratación por parte del profesional asignado</t>
  </si>
  <si>
    <t>Inicio de las acciones disciplinarias, legales o judiciales</t>
  </si>
  <si>
    <t>Adelantar un proceso contractual sin tener la aprobación correspondiente por parte del comité de contratación o de la instancia correspondiente</t>
  </si>
  <si>
    <t>Secretaria General - responsables del proceso de contratación</t>
  </si>
  <si>
    <t>Perdida de información, modificación o alteración de las ofertas a evaluar o de los expedientes que soportan los procesos de contratación</t>
  </si>
  <si>
    <t>Definición de las TRD y su implementación dentro del proceso de Gestión documental</t>
  </si>
  <si>
    <t>Control por parte del supervisor designado o del interventor contratado en cada caso</t>
  </si>
  <si>
    <t>Imposibilidad de adelantar procesos de declaratoria de incumplimiento, imposición de multas o sanciones</t>
  </si>
  <si>
    <t>Incumplimiento de los términos legales o pactados para la liquidación de los contratos o convenios</t>
  </si>
  <si>
    <t xml:space="preserve">Solicitar a los responsables de la información el envío oportuno de la misma, del mismo modo informar a la Alta Dirección los inconvenientes que han dificultado la consolidación de la información por parte de la oficina. </t>
  </si>
  <si>
    <t xml:space="preserve">Solicitar a las Entidades encargadas de la Administración de la información la viabilidad para la modificación de la misma, con previa justificación. </t>
  </si>
  <si>
    <t>Rectificación  y verificación a través de  medios  de comunicación</t>
  </si>
  <si>
    <t xml:space="preserve">Planes de seguimiento y mejora </t>
  </si>
  <si>
    <t xml:space="preserve">
Manejo de procesos administrativos o judiciales en áreas diferentes a la OAJ sin que se articule con mencionada oficina. 
</t>
  </si>
  <si>
    <t>Ausencia de seguimiento al NORMOGRAMA para su ejecución.</t>
  </si>
  <si>
    <t xml:space="preserve">Realizar una matriz de  la implementación de la normativa ambiental aplicable </t>
  </si>
  <si>
    <t>Deficiencia de seguimiento a los control establecidos en las actividades realizadas</t>
  </si>
  <si>
    <t xml:space="preserve">Contaminación de los recursos naturales
Multas, sanciones o cierres temporales
Perdidas humanas </t>
  </si>
  <si>
    <t xml:space="preserve">Sensibilización en prevención para accidentes ambientales </t>
  </si>
  <si>
    <t xml:space="preserve"> Errados procedimientos internos</t>
  </si>
  <si>
    <t>Investigaciones disciplinarias, fiscales y penales</t>
  </si>
  <si>
    <t>No contar con actas de comité de contratación</t>
  </si>
  <si>
    <t>Comité de contratación mal diseñado</t>
  </si>
  <si>
    <t xml:space="preserve"> Inadecuado manejo de expedientes</t>
  </si>
  <si>
    <t>Investigaciones disciplinarias, fiscales y penales
Retrasos en la contratación
Demandas</t>
  </si>
  <si>
    <t>Secretaria General - profesional asignado al proceso</t>
  </si>
  <si>
    <t>Inadecuada custodia de expedientes</t>
  </si>
  <si>
    <t>Los procesos de selección tienen contemplado un periodo de observaciones para que los interesados revisen y opinen</t>
  </si>
  <si>
    <t>Inaplicación de los procedimientos y métodos de archivo establecidos por la entidad y la
norma</t>
  </si>
  <si>
    <t>Omisión por parte del interventor o supervisor de informar oportunamente los incumplimientos que se presenten en el contrato</t>
  </si>
  <si>
    <t>Incumplimiento en la satisfacción de las necesidades de la entidad
Investigaciones disciplinarias, fiscales y penales</t>
  </si>
  <si>
    <t>El supervisor o interventor elabora un informe de cumplimiento cada vez que se autoriza un pago</t>
  </si>
  <si>
    <t xml:space="preserve"> Desconocimiento de los términos legales para la liquidación de contratos o convenios</t>
  </si>
  <si>
    <t>Investigaciones disciplinarias, fiscales y penales
Perdida de competencia legal para poder liquidar el contrato o convenio</t>
  </si>
  <si>
    <t>31/06/2018</t>
  </si>
  <si>
    <t>Pocas campañas informativas de la entidad.</t>
  </si>
  <si>
    <t>Comunicación deficiente en los distintos medios comunicativos.</t>
  </si>
  <si>
    <t>No ser  visibilizados por la comunidad en las redes sociales, página web, medios de comunicación.</t>
  </si>
  <si>
    <t>Difusión de las actividades que realiza la entidad a través de las pantallas, redes sociales, intranet y carteleras.</t>
  </si>
  <si>
    <t>Mantener un plan de comunicaciones que genere interactividad con los ciudadanos.</t>
  </si>
  <si>
    <t>Seguimientos mensuales</t>
  </si>
  <si>
    <t>Generar respuestas oportunas de las peticiones que realizan los ciudadanos.</t>
  </si>
  <si>
    <t>Relación activa - Ciudadano - Funcionario.</t>
  </si>
  <si>
    <t xml:space="preserve">Mantener un plan de comunicaciones que genere interactividad con Servidores Públicos, trabajadores oficiales y contratistas de la Entidad </t>
  </si>
  <si>
    <t>Difusión de  los trabajos de la entidad en los diferentes medios de comunicación.</t>
  </si>
  <si>
    <t>Actualización de la página web, publicaciones en las redes sociales, intranet y demás.</t>
  </si>
  <si>
    <t>Entrevistas coordinadas con los medios comunicativos,</t>
  </si>
  <si>
    <t xml:space="preserve">Existencia de múltiples herramientas que dificultan la implementación y medición  del SIG </t>
  </si>
  <si>
    <t>Desarticulación de lineamientos por parte de la entidad rectora distrital para el seguimiento del SIG</t>
  </si>
  <si>
    <t xml:space="preserve">Incumplimiento de las actividades programados por cada proceso referentes al SIG
Procesos dispendiosos que impiden una gestión ágil </t>
  </si>
  <si>
    <t xml:space="preserve">Reglamentación del SIG </t>
  </si>
  <si>
    <t>Influencia de terceros para modificación o aprobación de información documental sin el seguimiento del procedimiento respectivo</t>
  </si>
  <si>
    <t>Aplicación del instructivo de control de información documentada
(Niveles de autorización )</t>
  </si>
  <si>
    <t>Acceso al administrador del Sisgestión mediante claves para dos usuarios.</t>
  </si>
  <si>
    <t>Desconocimiento de la misión de la UMV por parte de la ciudadanía y de los medios de comunicación.</t>
  </si>
  <si>
    <t xml:space="preserve">
Publicación de información errónea por parte de los medios. 
Bajo posicionamiento de imagen de la Entidad frente a la ciudadanía y las partes interesadas</t>
  </si>
  <si>
    <t>Difusión de la gestión realizada por la UMV en los diferentes canales dirigidos a la ciudadanía y a los medios de comunicación.</t>
  </si>
  <si>
    <t>Publicación en las redes sociales y la página web informando la misión y visión de la Entidad.</t>
  </si>
  <si>
    <t>Plan Estratégico de las Comunicaciones</t>
  </si>
  <si>
    <t>Servidores Públicos, trabajadores oficiales y contratistas de la Entidad desinformados o desactualizados.</t>
  </si>
  <si>
    <t>Falta de interacción informativa entre las distintas áreas de la entidad.</t>
  </si>
  <si>
    <t>Tener una imagen errónea de la entidad
Desconocimiento de la información para participar de las actividades, planes, programas, trabajos que se realizan en la entidad, lo que genera reprocesos. Bajo sentido de pertenencia de la comunidad de la UMV.</t>
  </si>
  <si>
    <t>Insuficientes herramientas de difusión de la información institucional</t>
  </si>
  <si>
    <t>Se realizan estrategias comunicativas de difusión a través de la intranet página web y correos institucionales.</t>
  </si>
  <si>
    <t>Generar campañas internas de difusión a través de diferentes canales</t>
  </si>
  <si>
    <t>Bajo relacionamiento comunicativo entre la entidad y la ciudadanía.</t>
  </si>
  <si>
    <t>Poca difusión de la gestión de la entidad.</t>
  </si>
  <si>
    <t>Demoras en la contestación de las solicitudes y preguntas de los ciudadanos.</t>
  </si>
  <si>
    <t>Desaprovechamiento de los canales de comunicación como las redes sociales y medios comunitarios</t>
  </si>
  <si>
    <t>Diseñar nuevas estrategias comunicativas para divulgar el trabajo de la entidad.</t>
  </si>
  <si>
    <t>Establecer protocolos de respuesta</t>
  </si>
  <si>
    <t>Coordinación permanente entre las dependencias de la UMV.</t>
  </si>
  <si>
    <t>Solicitar acompañamiento a la Oficina Asesora Jurídica de la UMV.</t>
  </si>
  <si>
    <t>La UMV  debe adquirir una póliza que ampare los riesgos que genera esta actividad</t>
  </si>
  <si>
    <t>Solicitar acompañamiento a la Oficina Asesora Jurídica de la UMV.
Indemnizar</t>
  </si>
  <si>
    <t>Realización de técnico mecánicas preventivas.</t>
  </si>
  <si>
    <t>Insuficiencia de recurso humano, mecánico y tecnológico para el desarrollo del seguimiento y control de las especificaciones técnicas de los materiales y mezcla producida.</t>
  </si>
  <si>
    <t>Procedimiento de control de información documentada (procedimiento claro y aplicado)</t>
  </si>
  <si>
    <t xml:space="preserve">Falta de interés del personal para asistir a las sensibilización  de los temas relacionados con el SIG </t>
  </si>
  <si>
    <t xml:space="preserve">Acciones disciplinarias 
Desconocimiento de los lineamientos dados para la gestión 
Reprocesos
</t>
  </si>
  <si>
    <t>Reprocesos y correcciones.
Necesidad de realizar anotaciones a los estados financieros por errores.
Detrimento patrimonial
Reclamaciones, deducciones
Sanciones de tipo disciplinario, fiscal y penal.
Hallazgos fiscales y mala imagen de la Entidad</t>
  </si>
  <si>
    <t xml:space="preserve">Reprocesos y demora en la generación de información financiera.
No certificar integralmente los estados financieros.                     Hallazgos y sanciones por parte de entes de control. </t>
  </si>
  <si>
    <t xml:space="preserve">Socializar y sensibilizar periódicamente a los responsables de  procesos y supervisores frente a los lineamientos para la gestión financiera de la entidad. </t>
  </si>
  <si>
    <t>Incumplimiento de los cronogramas que afectan la meta física establecida por la Entidad en el Plan de Desarrollo Distrital</t>
  </si>
  <si>
    <t>Comité interinstitucional en la cual asistentes la diferentes entidades del Distrito.</t>
  </si>
  <si>
    <t xml:space="preserve">Reiteración de las solicitudes </t>
  </si>
  <si>
    <t xml:space="preserve">Seguimiento al modelo de priorización </t>
  </si>
  <si>
    <t xml:space="preserve">Definir listado aplicando el modelo de priorización </t>
  </si>
  <si>
    <t>Asesor juridico de la SMVL</t>
  </si>
  <si>
    <t>Deficiencia en la priorización de las vías locales</t>
  </si>
  <si>
    <t>Errores involuntario en la toma de información o la no aplicación correcta del modelo</t>
  </si>
  <si>
    <t xml:space="preserve">Priorizar vías que no deberían estar priorizadas y/o dejar de programar vías que requieran una pronta intervención </t>
  </si>
  <si>
    <t>Mesas de trabajo para aclarar la aplicación del modelo de priorización</t>
  </si>
  <si>
    <t xml:space="preserve">Solicitar a la SPI la exclusión o priorización de un CIV dependiendo de la verificación del resultado del modelo de priorización </t>
  </si>
  <si>
    <t xml:space="preserve">Distorsión en la toma de decisiones frente a la planeación y cumplimiento de objetivos institucionales </t>
  </si>
  <si>
    <t xml:space="preserve">Rotación de Personal (Enlaces) que dificulta mantener un criterio estándar para la forma y tiempo de reporte de a información. </t>
  </si>
  <si>
    <t xml:space="preserve">Información confusa, imprecisa y que presenta errores o que no de cuenta a lo que inicialmente se había solicitado. </t>
  </si>
  <si>
    <t xml:space="preserve">Retraso en la consolidación y análisis de la información por parte de la OAP. </t>
  </si>
  <si>
    <t xml:space="preserve">Riesgos procesales propios del tramite judicial de carácter externo al manejo del abogado,  como fallos sin base probatoria. No tener en cuenta pruebas oportunamente radicadas., otorgar pretensiones no solicitadas por el demandante, etc. </t>
  </si>
  <si>
    <t>Afectación de la imagen institucional</t>
  </si>
  <si>
    <t>Interposición de los recursos correspondientes.</t>
  </si>
  <si>
    <t>Seguimiento de los Estados del proceso dos veces por semana por parte de cada uno de los abogados que llevan la representación judicial.</t>
  </si>
  <si>
    <t>Ejercer la respectiva acción de repetición en contra del funcionario que con su culpa o dolo ocasiono el pago de los dineros.</t>
  </si>
  <si>
    <t>Control semanal del (de la) jefe del Área del cuadro de control de procesos</t>
  </si>
  <si>
    <t>Corrupción interna o externa.</t>
  </si>
  <si>
    <t>Calendario compartido de audiencias judiciales manejado directamente por el (la) Jefe del área.</t>
  </si>
  <si>
    <t>Alimentar el calendario con la información pertinente de las audiencias.</t>
  </si>
  <si>
    <t>Inexistencia de líneas o políticas de los diferentes temas consultados al interior de la OAJ</t>
  </si>
  <si>
    <t>Determinar previamente el reparto de los conceptos por temas. Lo que permite que la línea sea siempre la misma</t>
  </si>
  <si>
    <t>Se tomará los lineamientos que  hayan establecido en el  concepto mas favorable para los interés de la Entidad.</t>
  </si>
  <si>
    <t>Desarticulación entre los abogados de la OAJ y entre  estos y el jefe del área.</t>
  </si>
  <si>
    <t>Falta de control de los conceptos expedidos.</t>
  </si>
  <si>
    <t xml:space="preserve">Que sobre un mismo tema se den lineamientos diferentes. </t>
  </si>
  <si>
    <t>Falta de conocimiento de las funciones de la OAJ</t>
  </si>
  <si>
    <t>Ausencia del control especializado adecuado.</t>
  </si>
  <si>
    <t>Elaboración de una Circular en la que se indique la importancia de transferir los procesos que impliquen manejo de los intereses de la entidad a la OAJ . Y  la exigencia que el (la)  Jefe de la OAJ se nombrado como supervisor de los abogados de la Unidad, exceptuando los de la secretaria general y Despacho</t>
  </si>
  <si>
    <t>Contratar  abogados expertos en los temas que la OAJ no tenia conocimiento para evitar daños antijurídicos</t>
  </si>
  <si>
    <t>Falta de seguimiento a las actuaciones de defensa de los  intereses de la entidad  desarrolladas  en áreas diferentes a la OAJ</t>
  </si>
  <si>
    <t>Solicitud a todas las áreas de la remisión de la actuaciones judiciales o administrativas que impliquen defensa de la Entidad que se estén conociendo.</t>
  </si>
  <si>
    <t>Causación de pagos a los que no estábamos obligados</t>
  </si>
  <si>
    <t>Incumplimiento de la normativa ambiental vigente</t>
  </si>
  <si>
    <t>Revisión para la actualización semestral de la  matriz de requisitos legales</t>
  </si>
  <si>
    <t>Oficina Asesora de Planeación
Gerencia Ambiental, Social y Atención al usuario</t>
  </si>
  <si>
    <t>Presentación de Planes de mejoramiento formulando acciones de rápida intervención al recurso afectado</t>
  </si>
  <si>
    <t>Planeación de tramites ambientales pertinentes</t>
  </si>
  <si>
    <t xml:space="preserve">Plan de acción proceso GAM </t>
  </si>
  <si>
    <t>Desinformación de las acciones de prevención de la ocurrencia.</t>
  </si>
  <si>
    <t>Socialización de acciones de prevención.</t>
  </si>
  <si>
    <t>Gerencia Ambiental, Social y Atención al usuario</t>
  </si>
  <si>
    <t xml:space="preserve">Aplicación de plan de contingencias
Activación de alarmas de vigilancia y monitoreo para control de afectación a los recursos </t>
  </si>
  <si>
    <t>Procedimiento gestión ambiental en obra</t>
  </si>
  <si>
    <t>Asignación presupuestal para kits de contención de derrames</t>
  </si>
  <si>
    <t>Incumplimientos ante la Secretaría de Gobierno y entes de control</t>
  </si>
  <si>
    <t>Que se de una respuesta al ciudadano sobre el estado del proceso de respuesta a su requerimiento. Y se de a conocer en Comité Directivo para atender problemáticas con cierre de PQRSFD.</t>
  </si>
  <si>
    <t>ACI-PR-001 Procedimiento Gestión de Requerimientos PQRSFD V 7.0</t>
  </si>
  <si>
    <t xml:space="preserve">Informe periódico para recordar los requerimientos que están pendientes por respuesta. </t>
  </si>
  <si>
    <t xml:space="preserve">Sanciones de Tipo Legal o Jurídico para Entidad. </t>
  </si>
  <si>
    <t>Información deficiente de las existencias del almacén</t>
  </si>
  <si>
    <t>Revisión y análisis de ensayos de laboratorio realizados a los materiales y a las actividades dependiendo el tipo de actividad realizada</t>
  </si>
  <si>
    <t>Realizar programación periódica de insumos ajustada a las cantidades resultantes de la visita de verificación o del diseño. Seguimiento a la programación</t>
  </si>
  <si>
    <t>Procedimientos intervención de la malla vial local específicamente en la realización.</t>
  </si>
  <si>
    <t>Solicitud escrita a la Subdirección Técnica STPI- Gerencia de Producción de los insumos requeridos para intervención con relación a mano de obra, materiales y equipos. (Se realizara una solicitud anual con seguimiento trimestral en caso de variaciones).</t>
  </si>
  <si>
    <t>consolidación y envió de programación diaria</t>
  </si>
  <si>
    <t xml:space="preserve">Verificación y remisión al responsable de citar a comité de Contratación  </t>
  </si>
  <si>
    <t>Aplicación de las TRD y entrega de documentos al proceso de gestión documental mediante FUID</t>
  </si>
  <si>
    <t>Adelantar las acciones tendientes para hacer efectiva la garantía de seriedad si corresponde</t>
  </si>
  <si>
    <t>Dentro del manual de supervisión e interventoría se establece como obligación de este de informar oportunamente a la entidad los hechos que puedan constituir un incumplimiento por parte del contratista</t>
  </si>
  <si>
    <t xml:space="preserve">Establecer un termino para la presentación del informe de supervisión o interventoría </t>
  </si>
  <si>
    <t>Inicio de las acciones disciplinarias, administrativas o legales según sea el caso y hacer efectiva la garantía de cumplimiento si es del caso</t>
  </si>
  <si>
    <t>Baja apropiación de la plataforma estratégica por parte de los diferentes niveles de la entidad.</t>
  </si>
  <si>
    <t xml:space="preserve">Dificultad en la unificación de criterios para la adecuada implementación de la plataforma estratégica. </t>
  </si>
  <si>
    <t xml:space="preserve">Inapropiados mecanismos de socialización de la plataforma estratégica.
</t>
  </si>
  <si>
    <t>Desconocimiento de la planeación estratégica por parte de los servidores públicos y contratistas de la UMV.</t>
  </si>
  <si>
    <t>Desconocimiento de los resultados referentes a la plataforma estratégica</t>
  </si>
  <si>
    <t xml:space="preserve">Desarticulación de los esfuerzos para el cumplimiento de la visión de la entidad. </t>
  </si>
  <si>
    <t>Charla implementación de una plataforma estratégica</t>
  </si>
  <si>
    <t xml:space="preserve">Taller practico para la revisión y apropiación d e la plataforma estratégica. </t>
  </si>
  <si>
    <t>Realizar una campaña para socialización de la plataforma estratégica</t>
  </si>
  <si>
    <t xml:space="preserve">Aplicación de procedimientos formales </t>
  </si>
  <si>
    <t>Realizar un comité directivo extraordinario para informar las desviaciones presentadas, que permita tomar acciones.</t>
  </si>
  <si>
    <t xml:space="preserve">No contar con la información oportuna que permita la toma de decisiones por parte de la alta dirección. </t>
  </si>
  <si>
    <t xml:space="preserve">No hay cultura del reporte </t>
  </si>
  <si>
    <t xml:space="preserve">Realizar alertas a las gerencias de proyectos de inversión y procesos sobre la entrega oportuna de la información. 
</t>
  </si>
  <si>
    <t xml:space="preserve">Realizar sensibilizaciones y socializaciones para fortalecer la cultura del reporte en aspectos como: la calidad, la oportunidad y parámetros del mismo. </t>
  </si>
  <si>
    <t xml:space="preserve">Cargar información errada en sistemas de seguimiento oficiales </t>
  </si>
  <si>
    <t xml:space="preserve">Errores humanos en la consolidación o reporte d e la información. </t>
  </si>
  <si>
    <t xml:space="preserve">reportes de información que no son coherentes con la gestión realizada por la entidad. </t>
  </si>
  <si>
    <t>Realizar reuniones de concertación de información a cargar con previa verificación y aprobación del Jefe de la OAP</t>
  </si>
  <si>
    <t xml:space="preserve">Validar que la información cargada en el aplicativo coincida con los datos concertados con el Jefe de OAP. </t>
  </si>
  <si>
    <t>Presentación de emergencias o accidente  ambientales</t>
  </si>
  <si>
    <t xml:space="preserve">Insuficiencia de insumos, equipos o elementos que prevengan contengan o minimicen el riesgo de accidente </t>
  </si>
  <si>
    <r>
      <t xml:space="preserve">Realizar comités de la STIP donde se realice :
*Verificación de las necesidades de intervención para contar con insumos, equipos, materiales y personal necesarios para la producción. 
</t>
    </r>
    <r>
      <rPr>
        <b/>
        <sz val="14"/>
        <color theme="1" tint="0.499984740745262"/>
        <rFont val="Arial"/>
        <family val="2"/>
      </rPr>
      <t>*Planificación</t>
    </r>
    <r>
      <rPr>
        <sz val="14"/>
        <color theme="1" tint="0.499984740745262"/>
        <rFont val="Arial"/>
        <family val="2"/>
      </rPr>
      <t xml:space="preserve"> y seguimiento a la programación vs ejecución.</t>
    </r>
  </si>
  <si>
    <t xml:space="preserve">No se cuenta con el tiempo necesario para dar respuesta oportuna y de calidad
Acumulación de solicitudes sin responder
Respuestas extemporáneas </t>
  </si>
  <si>
    <t>Incluir en el plan institucional de capacitación,  actualizaciones en las normas de actualizacines tributarias  que se impartan a todos los servidores involucrados en el proceso.</t>
  </si>
  <si>
    <t>Asegurar la realización de las políticas de Back ups</t>
  </si>
  <si>
    <t>     Investigaciones disciplinarias, fiscales y penales</t>
  </si>
  <si>
    <t>     Investigaciones disciplinarias, fiscales y penales
     Retrasos en la contratación
     Demandas</t>
  </si>
  <si>
    <t xml:space="preserve">Implementación de bases de datos para el control y seguimiento </t>
  </si>
  <si>
    <t>Implementar una solución que integre todas las actividades de los procesos involucrados en la gestión financiera (contratación).</t>
  </si>
  <si>
    <t xml:space="preserve">Implementar el plan de manejo Ambiental en la sede de producción </t>
  </si>
  <si>
    <t>Gerencia de producción
Gerencia Ambiental, Social y Atención al usuario</t>
  </si>
  <si>
    <t>AÑO</t>
  </si>
  <si>
    <t>RIESGO EXTREMO</t>
  </si>
  <si>
    <t>RIESGO ALTO</t>
  </si>
  <si>
    <t>RIESGO MODERADO</t>
  </si>
  <si>
    <t>IMAGEN</t>
  </si>
  <si>
    <t>COMERCIALIZACIÓN DE SERVICIOS</t>
  </si>
  <si>
    <t>RIESGO BAJO</t>
  </si>
  <si>
    <t xml:space="preserve">AMBIENTALES </t>
  </si>
  <si>
    <t>Etiquetas de columna</t>
  </si>
  <si>
    <t xml:space="preserve">
Falta de integración de software  o equipos tecnológicos</t>
  </si>
  <si>
    <t xml:space="preserve">La falta de una política definida para la compra de elementos de tecnología  o utilización de software  o equipos tecnológicos sin el aval del  proceso SIT </t>
  </si>
  <si>
    <t>Adquisiciones tecnológicas por fuera del control del proceso de tecnología, sin  planeación estratégica y estándares dados para la entidad.</t>
  </si>
  <si>
    <t>El desconocimiento de los responsables en los criterios para la aprobación de las adquisiciones de su área</t>
  </si>
  <si>
    <t>Tecnología no adecuada para los procesos de la Entidad y que agrega valor a los inventarios.</t>
  </si>
  <si>
    <t>La falta de controles previos en la aprobación de las adquisiciones programadas por las áreas</t>
  </si>
  <si>
    <t>Realizar socialización a los responsables sobre las reglas y criterios para la aprobación de adquisiciones de tecnología.</t>
  </si>
  <si>
    <t xml:space="preserve">Demoras en la ejecución de las obras programadas.
</t>
  </si>
  <si>
    <t xml:space="preserve">Sobrecostos </t>
  </si>
  <si>
    <t>Personal disponible para atender fallas de los equipos.</t>
  </si>
  <si>
    <t>Decomiso de las maquinas por parte de las autoridades competentes. 
Daños a terceros y a bienes.
Incapacidad de los operarios y daños a los bienes de la UAERMV.
Demandas y Sanciones</t>
  </si>
  <si>
    <t xml:space="preserve">Ejecutar el Plan Estratégico de Seguridad Vial en la entidad </t>
  </si>
  <si>
    <t>Realizar monitoreo satelital de vehículos y maquinaria en jornadas diurnas y nocturnas.</t>
  </si>
  <si>
    <t xml:space="preserve">Insuficiencia de los recursos para la producción (materia prima, insumos, personal, fallos de plantas y problemas con servicios públicos) por diferentes factores. </t>
  </si>
  <si>
    <t>Interrupción de servicios públicos, en especial energía electrica debido a daños o cortos eléctricos.</t>
  </si>
  <si>
    <t xml:space="preserve">
Comunicación con CODENSA</t>
  </si>
  <si>
    <t>Realizar seguimiento de los contratos necesarios para cumplir la programación de las necesidades de la entidad (materia prima, insumos, equipos, mantenimiento y personal para la producción)</t>
  </si>
  <si>
    <t xml:space="preserve">Desarrollar el proceso de compra de planta eléctrica como equipo de respaldo para la continuidad de la producción. </t>
  </si>
  <si>
    <t>Ejecutar el Plan Estratégico de Seguridad Vial.</t>
  </si>
  <si>
    <t xml:space="preserve">No cumplir las frecuencias y los tipos de ensayos para determinar la  aceptación o rechazo del los materiales y mezclas producidas. </t>
  </si>
  <si>
    <t>Reprocesos, detrimento patrimonial e incumplimiento a los requisitos de calidad de los productos o servicios prestados por la UAERMV.</t>
  </si>
  <si>
    <t>Plan de Inspección y ensayos. Trazabilidad de las muestras tomadas. Ensayos realizados a materias primas y material producido</t>
  </si>
  <si>
    <t>Funciones y roles y responsabilidades del personal del laboratorio. 
Reporte  de los resultados de los ensayos realizados de acuerdo a las especificaciones.</t>
  </si>
  <si>
    <t>Ejecutar el Plan de Inspección y Ensayos.</t>
  </si>
  <si>
    <t>Bimensual</t>
  </si>
  <si>
    <t>Aplicación del plan de Inspección y Ensayos para el incumplimiento de las especificaciones.</t>
  </si>
  <si>
    <t>Deficiencia en el control de insumos, materias primas, mezcla de concreto hidráulico, mezclas asfálticas en caliente y en frio.</t>
  </si>
  <si>
    <t xml:space="preserve">Uso de la mezcla para beneficio particular </t>
  </si>
  <si>
    <t xml:space="preserve">Deficiencia en los lineamientos ambientales, Seguridad y Salud en el Trabajo </t>
  </si>
  <si>
    <t>Participar en las capacitaciones y actividades programadas por Gestión Ambiental.</t>
  </si>
  <si>
    <t>Informar de la emergencia ambiental a la Gerencia ambiental social y atención al  usuario (GASA) para cumplir con los lineamientos dados
Atender la emergencia, remitir y reportar el incidente y/o accidente.</t>
  </si>
  <si>
    <t>Nivel bajo de calidad de vida laboral</t>
  </si>
  <si>
    <t>Apoyar la elaboración inventario en todos los archivos de gestión.
Registros de consulta y préstamo de los documentos de archivo.
Control en salas de consulta en el archivo central.</t>
  </si>
  <si>
    <t>VERSIÓN: 6</t>
  </si>
  <si>
    <t>FECHA DE APLICACIÓN: ENERO 2018</t>
  </si>
  <si>
    <t>MAPA DE RIESGOS  UNIDAD ADMINISTRATIVA ESPECIAL DE REHABILITACIÓN Y MANTENIENTI VIAL - UAERMV</t>
  </si>
  <si>
    <t>Incumplimiento del plan anual de auditorias aprobado para ejecutar en la vigencia</t>
  </si>
  <si>
    <t>Falta de personal  en el equipo con el perfil requerido</t>
  </si>
  <si>
    <t>Disminución de contratistas en el equipo OCI</t>
  </si>
  <si>
    <t>Asignación parcial de recursos requeridos para ejecutar el plan</t>
  </si>
  <si>
    <t>Incumplimiento de los roles asignados a la OCI</t>
  </si>
  <si>
    <t>El plan de adquisiciones tiene previstos los recursos para la contratación del personal requerido</t>
  </si>
  <si>
    <t>Se cuenta con los recursos necesarios para su ejecución</t>
  </si>
  <si>
    <t>Presentar solicitud ante la alta dirección de los recursos requeridos</t>
  </si>
  <si>
    <t xml:space="preserve">Presentar solicitud ante la alta dirección para la contratación del personal profesional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</si>
</sst>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yyyy\-mm\-dd;@"/>
  </numFmts>
  <fonts count="38"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1"/>
      <color theme="1"/>
      <name val="Arial"/>
      <family val="2"/>
    </font>
    <font>
      <sz val="10"/>
      <color theme="0"/>
      <name val="Arial"/>
      <family val="2"/>
    </font>
    <font>
      <b/>
      <sz val="12"/>
      <color indexed="81"/>
      <name val="Tahoma"/>
      <family val="2"/>
    </font>
    <font>
      <sz val="12"/>
      <color indexed="81"/>
      <name val="Tahoma"/>
      <family val="2"/>
    </font>
    <font>
      <sz val="11"/>
      <color theme="0"/>
      <name val="Arial"/>
      <family val="2"/>
    </font>
    <font>
      <sz val="11"/>
      <color theme="1"/>
      <name val="Arial"/>
      <family val="2"/>
    </font>
    <font>
      <b/>
      <sz val="14"/>
      <color theme="0"/>
      <name val="Arial"/>
      <family val="2"/>
    </font>
    <font>
      <b/>
      <sz val="12"/>
      <color theme="1"/>
      <name val="Arial"/>
      <family val="2"/>
    </font>
    <font>
      <sz val="12"/>
      <color theme="1"/>
      <name val="Arial"/>
      <family val="2"/>
    </font>
    <font>
      <sz val="12"/>
      <color theme="0"/>
      <name val="Arial"/>
      <family val="2"/>
    </font>
    <font>
      <sz val="14"/>
      <color theme="0"/>
      <name val="Arial"/>
      <family val="2"/>
    </font>
    <font>
      <b/>
      <sz val="11"/>
      <color theme="0"/>
      <name val="Arial"/>
      <family val="2"/>
    </font>
    <font>
      <b/>
      <sz val="14"/>
      <color theme="1"/>
      <name val="Arial"/>
      <family val="2"/>
    </font>
    <font>
      <sz val="14"/>
      <color theme="1"/>
      <name val="Arial"/>
      <family val="2"/>
    </font>
    <font>
      <b/>
      <sz val="11"/>
      <name val="Arial"/>
      <family val="2"/>
    </font>
    <font>
      <b/>
      <sz val="14"/>
      <name val="Arial"/>
      <family val="2"/>
    </font>
    <font>
      <b/>
      <sz val="16"/>
      <name val="Arial"/>
      <family val="2"/>
    </font>
    <font>
      <sz val="14"/>
      <color rgb="FF000000"/>
      <name val="Times New Roman"/>
      <family val="1"/>
    </font>
    <font>
      <sz val="13.5"/>
      <color rgb="FF000000"/>
      <name val="Times New Roman"/>
      <family val="1"/>
    </font>
    <font>
      <b/>
      <u/>
      <sz val="11"/>
      <color theme="0"/>
      <name val="Arial"/>
      <family val="2"/>
    </font>
    <font>
      <sz val="11"/>
      <color rgb="FF006666"/>
      <name val="Arial"/>
      <family val="2"/>
    </font>
    <font>
      <b/>
      <sz val="26"/>
      <color rgb="FF006666"/>
      <name val="Arial"/>
      <family val="2"/>
    </font>
    <font>
      <b/>
      <sz val="20"/>
      <color rgb="FF006666"/>
      <name val="Arial"/>
      <family val="2"/>
    </font>
    <font>
      <b/>
      <sz val="15"/>
      <color rgb="FF006666"/>
      <name val="Arial"/>
      <family val="2"/>
    </font>
    <font>
      <b/>
      <sz val="14"/>
      <color rgb="FF006666"/>
      <name val="Arial"/>
      <family val="2"/>
    </font>
    <font>
      <sz val="14"/>
      <color rgb="FF006666"/>
      <name val="Arial"/>
      <family val="2"/>
    </font>
    <font>
      <b/>
      <sz val="11"/>
      <color theme="1"/>
      <name val="Calibri"/>
      <family val="2"/>
      <scheme val="minor"/>
    </font>
    <font>
      <sz val="12"/>
      <color theme="1" tint="0.499984740745262"/>
      <name val="Arial"/>
      <family val="2"/>
    </font>
    <font>
      <b/>
      <sz val="12"/>
      <color theme="1" tint="0.499984740745262"/>
      <name val="Arial"/>
      <family val="2"/>
    </font>
    <font>
      <sz val="11"/>
      <color theme="1"/>
      <name val="Calibri"/>
      <family val="2"/>
      <scheme val="minor"/>
    </font>
    <font>
      <sz val="14"/>
      <color theme="1" tint="0.499984740745262"/>
      <name val="Arial"/>
      <family val="2"/>
    </font>
    <font>
      <b/>
      <sz val="14"/>
      <color theme="1" tint="0.499984740745262"/>
      <name val="Arial"/>
      <family val="2"/>
    </font>
    <font>
      <sz val="14"/>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3CC33"/>
        <bgColor indexed="64"/>
      </patternFill>
    </fill>
    <fill>
      <patternFill patternType="solid">
        <fgColor rgb="FF99CC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FFFFFF"/>
        <bgColor indexed="64"/>
      </patternFill>
    </fill>
    <fill>
      <patternFill patternType="solid">
        <fgColor rgb="FFD8D8D8"/>
        <bgColor indexed="64"/>
      </patternFill>
    </fill>
    <fill>
      <patternFill patternType="solid">
        <fgColor rgb="FF632423"/>
        <bgColor indexed="64"/>
      </patternFill>
    </fill>
    <fill>
      <patternFill patternType="solid">
        <fgColor rgb="FF002060"/>
        <bgColor indexed="64"/>
      </patternFill>
    </fill>
    <fill>
      <patternFill patternType="solid">
        <fgColor rgb="FF006666"/>
        <bgColor indexed="64"/>
      </patternFill>
    </fill>
    <fill>
      <patternFill patternType="solid">
        <fgColor rgb="FF00CC00"/>
        <bgColor indexed="64"/>
      </patternFill>
    </fill>
    <fill>
      <patternFill patternType="solid">
        <fgColor theme="3" tint="0.39997558519241921"/>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theme="4" tint="0.79998168889431442"/>
      </patternFill>
    </fill>
    <fill>
      <patternFill patternType="solid">
        <fgColor theme="4" tint="0.79998168889431442"/>
        <bgColor indexed="64"/>
      </patternFill>
    </fill>
    <fill>
      <patternFill patternType="solid">
        <fgColor rgb="FFFFFFCC"/>
        <bgColor indexed="64"/>
      </patternFill>
    </fill>
    <fill>
      <patternFill patternType="solid">
        <fgColor rgb="FFC00000"/>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8" tint="0.399975585192419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style="medium">
        <color indexed="64"/>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hair">
        <color theme="8" tint="-0.249977111117893"/>
      </left>
      <right style="hair">
        <color theme="8" tint="-0.249977111117893"/>
      </right>
      <top/>
      <bottom/>
      <diagonal/>
    </border>
    <border>
      <left/>
      <right style="medium">
        <color rgb="FF000000"/>
      </right>
      <top/>
      <bottom/>
      <diagonal/>
    </border>
    <border>
      <left style="hair">
        <color theme="8" tint="-0.249977111117893"/>
      </left>
      <right style="hair">
        <color theme="9" tint="-0.499984740745262"/>
      </right>
      <top/>
      <bottom/>
      <diagonal/>
    </border>
    <border>
      <left style="thin">
        <color indexed="64"/>
      </left>
      <right style="hair">
        <color theme="8" tint="-0.249977111117893"/>
      </right>
      <top style="thin">
        <color indexed="64"/>
      </top>
      <bottom/>
      <diagonal/>
    </border>
    <border>
      <left style="hair">
        <color theme="8" tint="-0.249977111117893"/>
      </left>
      <right style="hair">
        <color theme="8" tint="-0.249977111117893"/>
      </right>
      <top style="thin">
        <color indexed="64"/>
      </top>
      <bottom/>
      <diagonal/>
    </border>
    <border>
      <left style="hair">
        <color theme="8" tint="-0.249977111117893"/>
      </left>
      <right/>
      <top style="thin">
        <color indexed="64"/>
      </top>
      <bottom style="hair">
        <color theme="8" tint="-0.249977111117893"/>
      </bottom>
      <diagonal/>
    </border>
    <border>
      <left/>
      <right/>
      <top style="thin">
        <color indexed="64"/>
      </top>
      <bottom style="hair">
        <color theme="8" tint="-0.249977111117893"/>
      </bottom>
      <diagonal/>
    </border>
    <border>
      <left/>
      <right style="hair">
        <color theme="8" tint="-0.249977111117893"/>
      </right>
      <top style="thin">
        <color indexed="64"/>
      </top>
      <bottom style="hair">
        <color theme="8" tint="-0.249977111117893"/>
      </bottom>
      <diagonal/>
    </border>
    <border>
      <left style="thin">
        <color indexed="64"/>
      </left>
      <right style="hair">
        <color theme="8" tint="-0.249977111117893"/>
      </right>
      <top/>
      <bottom/>
      <diagonal/>
    </border>
    <border>
      <left style="thin">
        <color indexed="64"/>
      </left>
      <right style="hair">
        <color theme="8" tint="-0.249977111117893"/>
      </right>
      <top/>
      <bottom style="thin">
        <color indexed="64"/>
      </bottom>
      <diagonal/>
    </border>
    <border>
      <left style="hair">
        <color theme="8" tint="-0.249977111117893"/>
      </left>
      <right style="hair">
        <color theme="8" tint="-0.249977111117893"/>
      </right>
      <top/>
      <bottom style="thin">
        <color indexed="64"/>
      </bottom>
      <diagonal/>
    </border>
    <border>
      <left style="hair">
        <color theme="8" tint="-0.249977111117893"/>
      </left>
      <right style="hair">
        <color theme="8" tint="-0.249977111117893"/>
      </right>
      <top style="hair">
        <color theme="8" tint="-0.249977111117893"/>
      </top>
      <bottom style="thin">
        <color indexed="64"/>
      </bottom>
      <diagonal/>
    </border>
    <border>
      <left style="hair">
        <color theme="8" tint="-0.249977111117893"/>
      </left>
      <right style="thin">
        <color indexed="64"/>
      </right>
      <top style="thin">
        <color indexed="64"/>
      </top>
      <bottom/>
      <diagonal/>
    </border>
    <border>
      <left style="hair">
        <color theme="8" tint="-0.249977111117893"/>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right/>
      <top style="medium">
        <color indexed="64"/>
      </top>
      <bottom style="thin">
        <color indexed="64"/>
      </bottom>
      <diagonal/>
    </border>
    <border>
      <left style="hair">
        <color theme="8" tint="-0.249977111117893"/>
      </left>
      <right style="hair">
        <color theme="8" tint="-0.249977111117893"/>
      </right>
      <top style="thin">
        <color indexed="64"/>
      </top>
      <bottom style="hair">
        <color theme="8" tint="-0.249977111117893"/>
      </bottom>
      <diagonal/>
    </border>
    <border>
      <left style="hair">
        <color theme="8" tint="-0.249977111117893"/>
      </left>
      <right style="hair">
        <color theme="9" tint="-0.499984740745262"/>
      </right>
      <top style="thin">
        <color indexed="64"/>
      </top>
      <bottom/>
      <diagonal/>
    </border>
    <border>
      <left style="hair">
        <color theme="8" tint="-0.249977111117893"/>
      </left>
      <right style="hair">
        <color theme="9" tint="-0.499984740745262"/>
      </right>
      <top/>
      <bottom style="thin">
        <color indexed="64"/>
      </bottom>
      <diagonal/>
    </border>
    <border>
      <left/>
      <right style="hair">
        <color theme="8" tint="-0.249977111117893"/>
      </right>
      <top style="thin">
        <color indexed="64"/>
      </top>
      <bottom/>
      <diagonal/>
    </border>
    <border>
      <left/>
      <right style="hair">
        <color theme="8" tint="-0.249977111117893"/>
      </right>
      <top/>
      <bottom/>
      <diagonal/>
    </border>
    <border>
      <left/>
      <right style="hair">
        <color theme="8" tint="-0.249977111117893"/>
      </right>
      <top/>
      <bottom style="thin">
        <color indexed="64"/>
      </bottom>
      <diagonal/>
    </border>
    <border>
      <left style="hair">
        <color theme="8" tint="-0.249977111117893"/>
      </left>
      <right style="thin">
        <color indexed="64"/>
      </right>
      <top/>
      <bottom/>
      <diagonal/>
    </border>
    <border>
      <left style="hair">
        <color theme="8" tint="-0.249977111117893"/>
      </left>
      <right style="hair">
        <color theme="8" tint="-0.249977111117893"/>
      </right>
      <top/>
      <bottom style="hair">
        <color theme="8" tint="-0.249977111117893"/>
      </bottom>
      <diagonal/>
    </border>
    <border>
      <left style="hair">
        <color theme="8" tint="-0.249977111117893"/>
      </left>
      <right/>
      <top style="hair">
        <color theme="8" tint="-0.249977111117893"/>
      </top>
      <bottom style="hair">
        <color theme="8" tint="-0.249977111117893"/>
      </bottom>
      <diagonal/>
    </border>
    <border>
      <left/>
      <right style="hair">
        <color theme="8" tint="-0.249977111117893"/>
      </right>
      <top style="hair">
        <color theme="8" tint="-0.249977111117893"/>
      </top>
      <bottom style="hair">
        <color theme="8" tint="-0.249977111117893"/>
      </bottom>
      <diagonal/>
    </border>
    <border>
      <left style="hair">
        <color theme="9" tint="-0.499984740745262"/>
      </left>
      <right style="hair">
        <color theme="8" tint="-0.249977111117893"/>
      </right>
      <top style="thin">
        <color indexed="64"/>
      </top>
      <bottom/>
      <diagonal/>
    </border>
    <border>
      <left style="hair">
        <color theme="9" tint="-0.499984740745262"/>
      </left>
      <right style="hair">
        <color theme="8" tint="-0.249977111117893"/>
      </right>
      <top/>
      <bottom style="hair">
        <color theme="8" tint="-0.249977111117893"/>
      </bottom>
      <diagonal/>
    </border>
    <border>
      <left style="hair">
        <color theme="9" tint="-0.499984740745262"/>
      </left>
      <right style="hair">
        <color theme="8" tint="-0.249977111117893"/>
      </right>
      <top/>
      <bottom/>
      <diagonal/>
    </border>
    <border>
      <left style="hair">
        <color theme="9" tint="-0.499984740745262"/>
      </left>
      <right style="hair">
        <color theme="8" tint="-0.249977111117893"/>
      </right>
      <top/>
      <bottom style="thin">
        <color indexed="64"/>
      </bottom>
      <diagonal/>
    </border>
    <border>
      <left style="hair">
        <color theme="8" tint="-0.249977111117893"/>
      </left>
      <right style="thin">
        <color indexed="64"/>
      </right>
      <top style="thin">
        <color indexed="64"/>
      </top>
      <bottom style="hair">
        <color theme="8" tint="-0.249977111117893"/>
      </bottom>
      <diagonal/>
    </border>
    <border>
      <left style="hair">
        <color theme="8" tint="-0.249977111117893"/>
      </left>
      <right style="thin">
        <color indexed="64"/>
      </right>
      <top style="hair">
        <color theme="8" tint="-0.249977111117893"/>
      </top>
      <bottom style="hair">
        <color theme="8" tint="-0.249977111117893"/>
      </bottom>
      <diagonal/>
    </border>
    <border>
      <left style="hair">
        <color theme="8" tint="-0.249977111117893"/>
      </left>
      <right style="thin">
        <color indexed="64"/>
      </right>
      <top style="hair">
        <color theme="8" tint="-0.249977111117893"/>
      </top>
      <bottom style="thin">
        <color indexed="64"/>
      </bottom>
      <diagonal/>
    </border>
    <border>
      <left style="hair">
        <color theme="9" tint="-0.499984740745262"/>
      </left>
      <right style="hair">
        <color theme="8" tint="-0.249977111117893"/>
      </right>
      <top style="hair">
        <color theme="8" tint="-0.249977111117893"/>
      </top>
      <bottom/>
      <diagonal/>
    </border>
    <border>
      <left style="hair">
        <color theme="8" tint="-0.249977111117893"/>
      </left>
      <right style="hair">
        <color theme="8" tint="-0.249977111117893"/>
      </right>
      <top style="hair">
        <color theme="8" tint="-0.249977111117893"/>
      </top>
      <bottom/>
      <diagonal/>
    </border>
    <border>
      <left/>
      <right style="hair">
        <color theme="8" tint="-0.249977111117893"/>
      </right>
      <top style="hair">
        <color theme="8" tint="-0.249977111117893"/>
      </top>
      <bottom style="thin">
        <color indexed="64"/>
      </bottom>
      <diagonal/>
    </border>
    <border>
      <left style="hair">
        <color theme="9" tint="-0.499984740745262"/>
      </left>
      <right style="hair">
        <color theme="8" tint="-0.249977111117893"/>
      </right>
      <top style="hair">
        <color theme="8" tint="-0.249977111117893"/>
      </top>
      <bottom style="thin">
        <color indexed="64"/>
      </bottom>
      <diagonal/>
    </border>
    <border>
      <left/>
      <right/>
      <top style="hair">
        <color theme="8" tint="-0.249977111117893"/>
      </top>
      <bottom style="hair">
        <color theme="8" tint="-0.249977111117893"/>
      </bottom>
      <diagonal/>
    </border>
    <border>
      <left style="hair">
        <color theme="8" tint="-0.249977111117893"/>
      </left>
      <right style="thin">
        <color indexed="64"/>
      </right>
      <top/>
      <bottom style="hair">
        <color theme="8" tint="-0.249977111117893"/>
      </bottom>
      <diagonal/>
    </border>
  </borders>
  <cellStyleXfs count="5">
    <xf numFmtId="0" fontId="0" fillId="0" borderId="0"/>
    <xf numFmtId="0" fontId="1" fillId="0" borderId="0"/>
    <xf numFmtId="0" fontId="1" fillId="0" borderId="0"/>
    <xf numFmtId="164" fontId="34" fillId="0" borderId="0" applyFont="0" applyFill="0" applyBorder="0" applyAlignment="0" applyProtection="0"/>
    <xf numFmtId="9" fontId="34" fillId="0" borderId="0" applyFont="0" applyFill="0" applyBorder="0" applyAlignment="0" applyProtection="0"/>
  </cellStyleXfs>
  <cellXfs count="400">
    <xf numFmtId="0" fontId="0" fillId="0" borderId="0" xfId="0"/>
    <xf numFmtId="0" fontId="2" fillId="2" borderId="21" xfId="0" applyFont="1" applyFill="1" applyBorder="1" applyAlignment="1" applyProtection="1">
      <alignment horizontal="center" vertical="center" wrapText="1"/>
    </xf>
    <xf numFmtId="0" fontId="0" fillId="0" borderId="0" xfId="0" applyFont="1" applyAlignment="1">
      <alignment horizontal="center" vertical="center" wrapText="1"/>
    </xf>
    <xf numFmtId="0" fontId="1" fillId="0" borderId="31" xfId="0" applyFont="1" applyBorder="1" applyAlignment="1">
      <alignment horizontal="justify" vertical="center" wrapText="1"/>
    </xf>
    <xf numFmtId="0" fontId="1" fillId="0" borderId="28"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8" xfId="0" applyFont="1" applyBorder="1" applyAlignment="1">
      <alignment horizontal="justify" vertical="center" wrapText="1"/>
    </xf>
    <xf numFmtId="0" fontId="4" fillId="9" borderId="26" xfId="0" applyFont="1" applyFill="1" applyBorder="1" applyAlignment="1">
      <alignment horizontal="center" vertical="center" wrapText="1"/>
    </xf>
    <xf numFmtId="0" fontId="9" fillId="0" borderId="0" xfId="0" applyFont="1" applyBorder="1"/>
    <xf numFmtId="0" fontId="10" fillId="0" borderId="0" xfId="0" applyFont="1"/>
    <xf numFmtId="0" fontId="11" fillId="0" borderId="0" xfId="0" applyFont="1" applyBorder="1" applyAlignment="1">
      <alignment horizontal="center" vertical="center" wrapText="1"/>
    </xf>
    <xf numFmtId="0" fontId="12" fillId="0" borderId="0" xfId="0" applyFont="1" applyAlignment="1">
      <alignment horizontal="center" vertical="center"/>
    </xf>
    <xf numFmtId="0" fontId="13" fillId="0" borderId="0" xfId="0" applyFont="1"/>
    <xf numFmtId="0" fontId="14" fillId="0" borderId="0" xfId="0" applyFont="1" applyBorder="1"/>
    <xf numFmtId="0" fontId="13" fillId="0" borderId="0" xfId="0" applyFont="1" applyAlignment="1">
      <alignment wrapText="1"/>
    </xf>
    <xf numFmtId="0" fontId="13" fillId="0" borderId="0" xfId="0" applyFont="1" applyAlignment="1">
      <alignment horizontal="center"/>
    </xf>
    <xf numFmtId="0" fontId="12" fillId="0" borderId="0" xfId="0" applyFont="1" applyAlignment="1">
      <alignment horizontal="center"/>
    </xf>
    <xf numFmtId="0" fontId="2" fillId="2" borderId="12" xfId="0" applyFont="1" applyFill="1" applyBorder="1" applyAlignment="1" applyProtection="1">
      <alignment horizontal="center" vertical="center" wrapText="1"/>
    </xf>
    <xf numFmtId="0" fontId="9" fillId="0" borderId="0" xfId="0" applyFont="1" applyBorder="1" applyAlignment="1">
      <alignment vertical="center"/>
    </xf>
    <xf numFmtId="0" fontId="10" fillId="0" borderId="0" xfId="0" applyFont="1" applyAlignment="1">
      <alignment vertical="center"/>
    </xf>
    <xf numFmtId="0" fontId="15" fillId="19" borderId="0" xfId="0" applyFont="1" applyFill="1" applyBorder="1" applyAlignment="1">
      <alignment horizontal="center" vertical="center" wrapText="1"/>
    </xf>
    <xf numFmtId="0" fontId="16" fillId="0" borderId="0" xfId="0" applyFont="1" applyBorder="1"/>
    <xf numFmtId="0" fontId="5" fillId="0" borderId="0" xfId="0" applyFont="1"/>
    <xf numFmtId="0" fontId="11" fillId="14" borderId="41" xfId="0" applyNumberFormat="1" applyFont="1" applyFill="1" applyBorder="1" applyAlignment="1" applyProtection="1">
      <alignment horizontal="center" vertical="center" textRotation="90" wrapText="1"/>
    </xf>
    <xf numFmtId="0" fontId="10" fillId="0" borderId="0" xfId="0" applyFont="1" applyBorder="1" applyAlignment="1" applyProtection="1">
      <alignment vertical="center" wrapText="1"/>
    </xf>
    <xf numFmtId="0" fontId="10" fillId="0" borderId="0" xfId="0" applyFont="1" applyAlignment="1" applyProtection="1">
      <alignment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vertical="center" wrapText="1"/>
    </xf>
    <xf numFmtId="0" fontId="10" fillId="0" borderId="17" xfId="0" applyFont="1" applyBorder="1" applyAlignment="1" applyProtection="1">
      <alignment vertical="center" wrapText="1"/>
    </xf>
    <xf numFmtId="0" fontId="10" fillId="0" borderId="7" xfId="0" applyFont="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0" xfId="0" applyFont="1" applyBorder="1" applyAlignment="1" applyProtection="1">
      <alignment vertical="center" wrapText="1"/>
    </xf>
    <xf numFmtId="0" fontId="10" fillId="0" borderId="18" xfId="0" applyFont="1" applyBorder="1" applyAlignment="1" applyProtection="1">
      <alignment horizontal="center" vertical="center" wrapText="1"/>
    </xf>
    <xf numFmtId="0" fontId="10" fillId="0" borderId="19"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28" xfId="0" applyFont="1" applyBorder="1" applyAlignment="1">
      <alignment vertical="center" wrapText="1"/>
    </xf>
    <xf numFmtId="0" fontId="10" fillId="0" borderId="31" xfId="0" applyFont="1" applyBorder="1" applyAlignment="1">
      <alignment vertical="center" wrapText="1"/>
    </xf>
    <xf numFmtId="0" fontId="10" fillId="0" borderId="0" xfId="0" applyFont="1" applyAlignment="1">
      <alignment wrapText="1"/>
    </xf>
    <xf numFmtId="0" fontId="11" fillId="16" borderId="1" xfId="0" applyFont="1" applyFill="1" applyBorder="1" applyAlignment="1">
      <alignment horizontal="center" vertical="center" wrapText="1"/>
    </xf>
    <xf numFmtId="0" fontId="5" fillId="18" borderId="1" xfId="0" applyFont="1" applyFill="1" applyBorder="1" applyAlignment="1">
      <alignment horizontal="justify" vertical="center" wrapText="1"/>
    </xf>
    <xf numFmtId="0" fontId="4" fillId="18" borderId="1" xfId="0" applyFont="1" applyFill="1" applyBorder="1" applyAlignment="1">
      <alignment horizontal="center" vertical="center" wrapText="1"/>
    </xf>
    <xf numFmtId="0" fontId="13" fillId="18" borderId="1" xfId="0" applyFont="1" applyFill="1" applyBorder="1"/>
    <xf numFmtId="0" fontId="5" fillId="17" borderId="1" xfId="0" applyFont="1" applyFill="1" applyBorder="1" applyAlignment="1">
      <alignment horizontal="justify" vertical="center" wrapText="1"/>
    </xf>
    <xf numFmtId="0" fontId="4" fillId="17" borderId="1" xfId="0" applyFont="1" applyFill="1" applyBorder="1" applyAlignment="1">
      <alignment horizontal="center" vertical="center" wrapText="1"/>
    </xf>
    <xf numFmtId="0" fontId="13" fillId="17" borderId="1" xfId="0" applyFont="1" applyFill="1" applyBorder="1"/>
    <xf numFmtId="0" fontId="10" fillId="18" borderId="1" xfId="0" applyFont="1" applyFill="1" applyBorder="1" applyAlignment="1">
      <alignment horizontal="justify" vertical="center" wrapText="1"/>
    </xf>
    <xf numFmtId="0" fontId="10" fillId="17" borderId="1" xfId="0" applyFont="1" applyFill="1" applyBorder="1" applyAlignment="1">
      <alignment horizontal="justify" vertical="center" wrapText="1"/>
    </xf>
    <xf numFmtId="0" fontId="12" fillId="17" borderId="1" xfId="0" applyFont="1" applyFill="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22" fillId="0" borderId="0" xfId="0" applyFont="1" applyAlignment="1">
      <alignment vertical="center" wrapText="1"/>
    </xf>
    <xf numFmtId="0" fontId="23" fillId="0" borderId="0" xfId="0" applyFont="1" applyAlignment="1">
      <alignment vertical="center"/>
    </xf>
    <xf numFmtId="0" fontId="5" fillId="20" borderId="22" xfId="0" applyFont="1" applyFill="1" applyBorder="1" applyAlignment="1">
      <alignment horizontal="center" vertical="center" wrapText="1"/>
    </xf>
    <xf numFmtId="0" fontId="12" fillId="20" borderId="6" xfId="0" applyFont="1" applyFill="1" applyBorder="1" applyAlignment="1">
      <alignment horizontal="center" vertical="center" wrapText="1"/>
    </xf>
    <xf numFmtId="0" fontId="3" fillId="3" borderId="27" xfId="0" applyFont="1" applyFill="1" applyBorder="1" applyAlignment="1">
      <alignment horizontal="justify" vertical="center" wrapText="1"/>
    </xf>
    <xf numFmtId="0" fontId="4" fillId="3" borderId="26" xfId="0" applyFont="1" applyFill="1" applyBorder="1" applyAlignment="1">
      <alignment horizontal="center" vertical="center" wrapText="1"/>
    </xf>
    <xf numFmtId="0" fontId="18" fillId="0" borderId="0" xfId="0" applyFont="1"/>
    <xf numFmtId="0" fontId="17" fillId="0" borderId="44" xfId="0" applyFont="1" applyBorder="1" applyAlignment="1">
      <alignment horizontal="center" vertical="center" wrapText="1"/>
    </xf>
    <xf numFmtId="0" fontId="18" fillId="0" borderId="8" xfId="0" applyFont="1" applyBorder="1" applyAlignment="1">
      <alignment horizontal="center" vertical="center" wrapText="1"/>
    </xf>
    <xf numFmtId="0" fontId="24" fillId="13" borderId="1" xfId="0" applyFont="1" applyFill="1" applyBorder="1" applyAlignment="1" applyProtection="1">
      <alignment horizontal="center" vertical="center" wrapText="1"/>
    </xf>
    <xf numFmtId="0" fontId="3" fillId="10" borderId="1" xfId="0" applyFont="1" applyFill="1" applyBorder="1" applyAlignment="1">
      <alignment horizontal="justify" vertical="center" wrapText="1"/>
    </xf>
    <xf numFmtId="0" fontId="4" fillId="11"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11" borderId="59" xfId="0" applyFont="1" applyFill="1" applyBorder="1" applyAlignment="1">
      <alignment horizontal="center" vertical="center" wrapText="1"/>
    </xf>
    <xf numFmtId="0" fontId="12" fillId="11" borderId="60"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8" borderId="48" xfId="0" applyFont="1" applyFill="1" applyBorder="1" applyAlignment="1">
      <alignment horizontal="center" vertical="center" wrapText="1"/>
    </xf>
    <xf numFmtId="0" fontId="6" fillId="8" borderId="44" xfId="0" applyFont="1" applyFill="1" applyBorder="1" applyAlignment="1">
      <alignment horizontal="center" vertical="center" wrapText="1"/>
    </xf>
    <xf numFmtId="0" fontId="6" fillId="12" borderId="48" xfId="0" applyFont="1" applyFill="1" applyBorder="1" applyAlignment="1">
      <alignment horizontal="center" vertical="center" wrapText="1"/>
    </xf>
    <xf numFmtId="0" fontId="6" fillId="12" borderId="44" xfId="0" applyFont="1" applyFill="1" applyBorder="1" applyAlignment="1">
      <alignment horizontal="center" vertical="center" wrapText="1"/>
    </xf>
    <xf numFmtId="0" fontId="3" fillId="15" borderId="49" xfId="0" applyFont="1" applyFill="1" applyBorder="1" applyAlignment="1">
      <alignment horizontal="center" vertical="center" wrapText="1"/>
    </xf>
    <xf numFmtId="0" fontId="3" fillId="15" borderId="45"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45"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15" borderId="54"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6" fillId="8" borderId="54"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6" fillId="12" borderId="53"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54" xfId="0" applyFont="1" applyFill="1" applyBorder="1" applyAlignment="1">
      <alignment horizontal="center" vertical="center" wrapText="1"/>
    </xf>
    <xf numFmtId="0" fontId="6" fillId="12" borderId="50" xfId="0" applyFont="1" applyFill="1" applyBorder="1" applyAlignment="1">
      <alignment horizontal="center" vertical="center" wrapText="1"/>
    </xf>
    <xf numFmtId="0" fontId="12" fillId="0" borderId="48" xfId="0" applyFont="1" applyBorder="1" applyAlignment="1">
      <alignment horizontal="center" vertical="center" wrapText="1"/>
    </xf>
    <xf numFmtId="0" fontId="1" fillId="23" borderId="31" xfId="0" applyFont="1" applyFill="1" applyBorder="1" applyAlignment="1">
      <alignment horizontal="justify" vertical="center" wrapText="1"/>
    </xf>
    <xf numFmtId="0" fontId="14" fillId="19" borderId="0" xfId="0" applyFont="1" applyFill="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0" fillId="0" borderId="0" xfId="0"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31" fillId="27" borderId="1" xfId="0" applyFont="1" applyFill="1" applyBorder="1" applyAlignment="1">
      <alignment horizontal="center"/>
    </xf>
    <xf numFmtId="0" fontId="31" fillId="27" borderId="1" xfId="0" applyFont="1" applyFill="1" applyBorder="1" applyAlignment="1">
      <alignment horizontal="center" wrapText="1"/>
    </xf>
    <xf numFmtId="0" fontId="0" fillId="0" borderId="1" xfId="0" applyBorder="1" applyAlignment="1">
      <alignment horizontal="center"/>
    </xf>
    <xf numFmtId="0" fontId="29" fillId="0" borderId="0" xfId="0" applyFont="1" applyAlignment="1">
      <alignment horizontal="center" vertical="center" textRotation="90" wrapText="1"/>
    </xf>
    <xf numFmtId="0" fontId="30" fillId="0" borderId="0" xfId="0" applyFont="1" applyAlignment="1">
      <alignment horizontal="center" vertical="center" textRotation="90" wrapText="1"/>
    </xf>
    <xf numFmtId="9" fontId="32" fillId="0" borderId="62" xfId="0" applyNumberFormat="1" applyFont="1" applyFill="1" applyBorder="1" applyAlignment="1">
      <alignment horizontal="center" vertical="center" wrapText="1"/>
    </xf>
    <xf numFmtId="0" fontId="32" fillId="0" borderId="62" xfId="0" applyFont="1" applyFill="1" applyBorder="1" applyAlignment="1">
      <alignment horizontal="center" vertical="center" wrapText="1"/>
    </xf>
    <xf numFmtId="165" fontId="32" fillId="0" borderId="62" xfId="0" applyNumberFormat="1" applyFont="1" applyFill="1" applyBorder="1" applyAlignment="1">
      <alignment horizontal="center" vertical="center" wrapText="1"/>
    </xf>
    <xf numFmtId="9" fontId="32" fillId="0" borderId="29"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165" fontId="32" fillId="0" borderId="29" xfId="0" applyNumberFormat="1" applyFont="1" applyFill="1" applyBorder="1" applyAlignment="1">
      <alignment horizontal="center" vertical="center" wrapText="1"/>
    </xf>
    <xf numFmtId="9" fontId="32" fillId="0" borderId="41" xfId="0" applyNumberFormat="1" applyFont="1" applyFill="1" applyBorder="1" applyAlignment="1">
      <alignment horizontal="center" vertical="center" wrapText="1"/>
    </xf>
    <xf numFmtId="0" fontId="32" fillId="0" borderId="41" xfId="0" applyFont="1" applyFill="1" applyBorder="1" applyAlignment="1">
      <alignment horizontal="center" vertical="center" wrapText="1"/>
    </xf>
    <xf numFmtId="165" fontId="32" fillId="0" borderId="41" xfId="0" applyNumberFormat="1" applyFont="1" applyFill="1" applyBorder="1" applyAlignment="1">
      <alignment horizontal="center" vertical="center" wrapText="1"/>
    </xf>
    <xf numFmtId="0" fontId="32" fillId="0" borderId="35" xfId="0" applyFont="1" applyFill="1" applyBorder="1" applyAlignment="1">
      <alignment horizontal="center" vertical="center" wrapText="1"/>
    </xf>
    <xf numFmtId="165" fontId="32" fillId="0" borderId="0" xfId="0" applyNumberFormat="1" applyFont="1" applyFill="1" applyBorder="1" applyAlignment="1">
      <alignment horizontal="center" vertical="center" wrapText="1"/>
    </xf>
    <xf numFmtId="165" fontId="32" fillId="0" borderId="37" xfId="0" applyNumberFormat="1" applyFont="1" applyFill="1" applyBorder="1" applyAlignment="1">
      <alignment horizontal="center" vertical="center" wrapText="1"/>
    </xf>
    <xf numFmtId="0" fontId="32" fillId="0" borderId="70" xfId="0" applyFont="1" applyFill="1" applyBorder="1" applyAlignment="1">
      <alignment horizontal="center" vertical="center" wrapText="1"/>
    </xf>
    <xf numFmtId="165" fontId="32" fillId="0" borderId="71" xfId="0" applyNumberFormat="1"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52" xfId="0" applyFont="1" applyFill="1" applyBorder="1" applyAlignment="1">
      <alignment horizontal="center" vertical="center" wrapText="1"/>
    </xf>
    <xf numFmtId="9" fontId="32" fillId="0" borderId="52" xfId="0" applyNumberFormat="1" applyFont="1" applyFill="1" applyBorder="1" applyAlignment="1">
      <alignment horizontal="center" vertical="center" wrapText="1"/>
    </xf>
    <xf numFmtId="165" fontId="32" fillId="0" borderId="52"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6" xfId="0" applyFont="1" applyFill="1" applyBorder="1" applyAlignment="1">
      <alignment horizontal="left" vertical="center" wrapText="1"/>
    </xf>
    <xf numFmtId="0" fontId="32" fillId="0" borderId="77" xfId="0" applyFont="1" applyFill="1" applyBorder="1" applyAlignment="1">
      <alignment horizontal="left" vertical="center" wrapText="1"/>
    </xf>
    <xf numFmtId="0" fontId="32" fillId="0" borderId="78" xfId="0" applyFont="1" applyFill="1" applyBorder="1" applyAlignment="1">
      <alignment horizontal="left" vertical="center" wrapText="1"/>
    </xf>
    <xf numFmtId="165" fontId="32" fillId="0" borderId="69" xfId="0" applyNumberFormat="1" applyFont="1" applyFill="1" applyBorder="1" applyAlignment="1">
      <alignment horizontal="center" vertical="center" wrapText="1"/>
    </xf>
    <xf numFmtId="9" fontId="32" fillId="0" borderId="69" xfId="0" applyNumberFormat="1" applyFont="1" applyFill="1" applyBorder="1" applyAlignment="1">
      <alignment horizontal="center" vertical="center" wrapText="1"/>
    </xf>
    <xf numFmtId="0" fontId="32" fillId="0" borderId="69" xfId="0" applyFont="1" applyFill="1" applyBorder="1" applyAlignment="1">
      <alignment horizontal="center" vertical="center" wrapText="1"/>
    </xf>
    <xf numFmtId="165" fontId="32" fillId="0" borderId="69" xfId="0" quotePrefix="1" applyNumberFormat="1" applyFont="1" applyFill="1" applyBorder="1" applyAlignment="1">
      <alignment horizontal="center" vertical="center" wrapText="1"/>
    </xf>
    <xf numFmtId="0" fontId="32" fillId="0" borderId="84" xfId="0" applyFont="1" applyFill="1" applyBorder="1" applyAlignment="1">
      <alignment horizontal="left" vertical="center" wrapText="1"/>
    </xf>
    <xf numFmtId="165" fontId="32" fillId="0" borderId="41" xfId="0" quotePrefix="1" applyNumberFormat="1" applyFont="1" applyFill="1" applyBorder="1" applyAlignment="1">
      <alignment horizontal="center" vertical="center" wrapText="1"/>
    </xf>
    <xf numFmtId="9" fontId="32" fillId="0" borderId="70" xfId="0" applyNumberFormat="1" applyFont="1" applyFill="1" applyBorder="1" applyAlignment="1">
      <alignment horizontal="center" vertical="center" wrapText="1"/>
    </xf>
    <xf numFmtId="0" fontId="32" fillId="0" borderId="71" xfId="0" applyFont="1" applyFill="1" applyBorder="1" applyAlignment="1">
      <alignment horizontal="center" vertical="center" wrapText="1"/>
    </xf>
    <xf numFmtId="9" fontId="32" fillId="0" borderId="37" xfId="0" applyNumberFormat="1" applyFont="1" applyFill="1" applyBorder="1" applyAlignment="1">
      <alignment horizontal="center" vertical="center" wrapText="1"/>
    </xf>
    <xf numFmtId="0" fontId="32" fillId="0" borderId="34" xfId="0" applyFont="1" applyFill="1" applyBorder="1" applyAlignment="1">
      <alignment horizontal="center" vertical="center" wrapText="1"/>
    </xf>
    <xf numFmtId="9" fontId="32" fillId="0" borderId="83" xfId="0" applyNumberFormat="1" applyFont="1" applyFill="1" applyBorder="1" applyAlignment="1">
      <alignment horizontal="center" vertical="center" wrapText="1"/>
    </xf>
    <xf numFmtId="9" fontId="32" fillId="0" borderId="81" xfId="0" applyNumberFormat="1"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3" fillId="0" borderId="0" xfId="0" applyFont="1" applyAlignment="1">
      <alignment horizontal="center" vertical="center"/>
    </xf>
    <xf numFmtId="0" fontId="30" fillId="0" borderId="0" xfId="0" applyFont="1"/>
    <xf numFmtId="0" fontId="29" fillId="0" borderId="0" xfId="0" applyFont="1"/>
    <xf numFmtId="0" fontId="30" fillId="0" borderId="0" xfId="0" applyFont="1" applyAlignment="1">
      <alignment horizontal="left" vertical="center" wrapText="1"/>
    </xf>
    <xf numFmtId="0" fontId="30" fillId="0" borderId="0" xfId="0" applyFont="1" applyAlignment="1">
      <alignment vertical="center" wrapText="1"/>
    </xf>
    <xf numFmtId="0" fontId="30" fillId="0" borderId="0" xfId="0" applyFont="1" applyAlignment="1">
      <alignment horizontal="center" vertical="center" wrapText="1"/>
    </xf>
    <xf numFmtId="0" fontId="35" fillId="0" borderId="62" xfId="0" applyFont="1" applyFill="1" applyBorder="1" applyAlignment="1">
      <alignment horizontal="left" vertical="center" wrapText="1"/>
    </xf>
    <xf numFmtId="0" fontId="35" fillId="0" borderId="34" xfId="0" applyFont="1" applyFill="1" applyBorder="1" applyAlignment="1">
      <alignment horizontal="justify" vertical="center" wrapText="1"/>
    </xf>
    <xf numFmtId="0" fontId="35" fillId="0" borderId="29" xfId="0" applyFont="1" applyFill="1" applyBorder="1" applyAlignment="1">
      <alignment horizontal="left" vertical="center" wrapText="1"/>
    </xf>
    <xf numFmtId="0" fontId="35" fillId="0" borderId="0" xfId="0" applyFont="1" applyFill="1" applyBorder="1" applyAlignment="1">
      <alignment horizontal="justify" vertical="center" wrapText="1"/>
    </xf>
    <xf numFmtId="0" fontId="35" fillId="0" borderId="41" xfId="0" applyFont="1" applyFill="1" applyBorder="1" applyAlignment="1">
      <alignment horizontal="left" vertical="center" wrapText="1"/>
    </xf>
    <xf numFmtId="0" fontId="35" fillId="0" borderId="0" xfId="0" applyFont="1"/>
    <xf numFmtId="0" fontId="35" fillId="0" borderId="62" xfId="0" applyFont="1" applyFill="1" applyBorder="1" applyAlignment="1">
      <alignment horizontal="justify" vertical="center" wrapText="1"/>
    </xf>
    <xf numFmtId="0" fontId="35" fillId="0" borderId="29" xfId="0" applyFont="1" applyFill="1" applyBorder="1" applyAlignment="1">
      <alignment horizontal="justify" vertical="center" wrapText="1"/>
    </xf>
    <xf numFmtId="0" fontId="35" fillId="0" borderId="41" xfId="0" applyFont="1" applyFill="1" applyBorder="1" applyAlignment="1">
      <alignment horizontal="justify" vertical="center" wrapText="1"/>
    </xf>
    <xf numFmtId="0" fontId="35" fillId="0" borderId="69" xfId="0" applyFont="1" applyFill="1" applyBorder="1" applyAlignment="1">
      <alignment horizontal="left" vertical="center" wrapText="1"/>
    </xf>
    <xf numFmtId="0" fontId="35" fillId="0" borderId="0" xfId="0" applyFont="1" applyFill="1"/>
    <xf numFmtId="0" fontId="35" fillId="0" borderId="53" xfId="0" applyFont="1" applyFill="1" applyBorder="1" applyAlignment="1">
      <alignment horizontal="justify" vertical="center" wrapText="1"/>
    </xf>
    <xf numFmtId="0" fontId="35" fillId="0" borderId="52" xfId="0" applyFont="1" applyFill="1" applyBorder="1" applyAlignment="1">
      <alignment horizontal="justify" vertical="center" wrapText="1"/>
    </xf>
    <xf numFmtId="0" fontId="35" fillId="0" borderId="52" xfId="0" applyFont="1" applyFill="1" applyBorder="1" applyAlignment="1">
      <alignment horizontal="center" vertical="center" wrapText="1"/>
    </xf>
    <xf numFmtId="0" fontId="35" fillId="0" borderId="67" xfId="0" applyFont="1" applyFill="1" applyBorder="1" applyAlignment="1">
      <alignment vertical="center" wrapText="1"/>
    </xf>
    <xf numFmtId="0" fontId="35" fillId="0" borderId="34" xfId="0" applyFont="1" applyFill="1" applyBorder="1" applyAlignment="1">
      <alignment vertical="center" wrapText="1"/>
    </xf>
    <xf numFmtId="0" fontId="35" fillId="0" borderId="30" xfId="0" applyFont="1" applyFill="1" applyBorder="1" applyAlignment="1">
      <alignment vertical="center" wrapText="1"/>
    </xf>
    <xf numFmtId="0" fontId="35" fillId="0" borderId="40" xfId="0" applyFont="1" applyFill="1" applyBorder="1" applyAlignment="1">
      <alignment vertical="center" wrapText="1"/>
    </xf>
    <xf numFmtId="0" fontId="35" fillId="0" borderId="41" xfId="0" applyFont="1" applyFill="1" applyBorder="1" applyAlignment="1">
      <alignment horizontal="center" vertical="center" wrapText="1"/>
    </xf>
    <xf numFmtId="0" fontId="35" fillId="0" borderId="29" xfId="0" applyFont="1" applyFill="1" applyBorder="1" applyAlignment="1">
      <alignment horizontal="center" wrapText="1"/>
    </xf>
    <xf numFmtId="0" fontId="35" fillId="0" borderId="0" xfId="0" applyFont="1" applyFill="1" applyAlignment="1">
      <alignment vertical="top" wrapText="1"/>
    </xf>
    <xf numFmtId="0" fontId="35" fillId="0" borderId="79" xfId="0" applyFont="1" applyFill="1" applyBorder="1" applyAlignment="1">
      <alignment vertical="center" wrapText="1"/>
    </xf>
    <xf numFmtId="0" fontId="35" fillId="0" borderId="75" xfId="0" applyFont="1" applyFill="1" applyBorder="1" applyAlignment="1">
      <alignment vertical="center" wrapText="1"/>
    </xf>
    <xf numFmtId="0" fontId="35" fillId="0" borderId="69" xfId="0" applyFont="1" applyFill="1" applyBorder="1" applyAlignment="1">
      <alignment horizontal="justify" vertical="center" wrapText="1"/>
    </xf>
    <xf numFmtId="0" fontId="35" fillId="0" borderId="82" xfId="0" applyFont="1" applyFill="1" applyBorder="1" applyAlignment="1">
      <alignment horizontal="left" vertical="center" wrapText="1"/>
    </xf>
    <xf numFmtId="0" fontId="36" fillId="0" borderId="0" xfId="0" applyFont="1" applyAlignment="1">
      <alignment horizontal="center" vertical="center"/>
    </xf>
    <xf numFmtId="0" fontId="17" fillId="0" borderId="0" xfId="0" applyFont="1" applyAlignment="1">
      <alignment horizontal="center" vertical="center" textRotation="90"/>
    </xf>
    <xf numFmtId="0" fontId="17" fillId="0" borderId="0" xfId="0" applyFont="1" applyAlignment="1">
      <alignment horizontal="center" vertical="center"/>
    </xf>
    <xf numFmtId="164" fontId="17" fillId="0" borderId="0" xfId="3" applyFont="1" applyAlignment="1">
      <alignment horizontal="center" vertical="center"/>
    </xf>
    <xf numFmtId="0" fontId="35" fillId="0" borderId="62" xfId="0" applyFont="1" applyFill="1" applyBorder="1" applyAlignment="1">
      <alignment horizontal="center" vertical="center" wrapText="1"/>
    </xf>
    <xf numFmtId="0" fontId="35" fillId="0" borderId="29" xfId="0" applyFont="1" applyFill="1" applyBorder="1" applyAlignment="1">
      <alignment horizontal="center" vertical="center" wrapText="1"/>
    </xf>
    <xf numFmtId="9" fontId="35" fillId="0" borderId="62" xfId="0" applyNumberFormat="1" applyFont="1" applyFill="1" applyBorder="1" applyAlignment="1">
      <alignment horizontal="center" vertical="center" wrapText="1"/>
    </xf>
    <xf numFmtId="165" fontId="35" fillId="0" borderId="62" xfId="0" applyNumberFormat="1" applyFont="1" applyFill="1" applyBorder="1" applyAlignment="1">
      <alignment horizontal="center" vertical="center" wrapText="1"/>
    </xf>
    <xf numFmtId="9" fontId="35" fillId="0" borderId="29" xfId="0" applyNumberFormat="1" applyFont="1" applyFill="1" applyBorder="1" applyAlignment="1">
      <alignment horizontal="center" vertical="center" wrapText="1"/>
    </xf>
    <xf numFmtId="165" fontId="35" fillId="0" borderId="29" xfId="0" applyNumberFormat="1" applyFont="1" applyFill="1" applyBorder="1" applyAlignment="1">
      <alignment horizontal="center" vertical="center" wrapText="1"/>
    </xf>
    <xf numFmtId="9" fontId="35" fillId="0" borderId="41" xfId="0" applyNumberFormat="1" applyFont="1" applyFill="1" applyBorder="1" applyAlignment="1">
      <alignment horizontal="center" vertical="center" wrapText="1"/>
    </xf>
    <xf numFmtId="165" fontId="35" fillId="0" borderId="41" xfId="0" applyNumberFormat="1" applyFont="1" applyFill="1" applyBorder="1" applyAlignment="1">
      <alignment horizontal="center" vertical="center" wrapText="1"/>
    </xf>
    <xf numFmtId="165" fontId="35" fillId="20" borderId="62" xfId="0" applyNumberFormat="1" applyFont="1" applyFill="1" applyBorder="1" applyAlignment="1">
      <alignment horizontal="center" vertical="center" wrapText="1"/>
    </xf>
    <xf numFmtId="165" fontId="35" fillId="20" borderId="29" xfId="0" applyNumberFormat="1" applyFont="1" applyFill="1" applyBorder="1" applyAlignment="1">
      <alignment horizontal="center" vertical="center" wrapText="1"/>
    </xf>
    <xf numFmtId="0" fontId="0" fillId="0" borderId="1" xfId="0" applyFill="1" applyBorder="1" applyAlignment="1">
      <alignment horizontal="center"/>
    </xf>
    <xf numFmtId="0" fontId="0" fillId="22" borderId="1" xfId="0" applyFill="1" applyBorder="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vertical="center"/>
    </xf>
    <xf numFmtId="0" fontId="0" fillId="22" borderId="1" xfId="0" applyFill="1" applyBorder="1" applyAlignment="1">
      <alignment horizontal="center" wrapText="1"/>
    </xf>
    <xf numFmtId="0" fontId="0" fillId="0" borderId="1" xfId="0" applyBorder="1" applyAlignment="1">
      <alignment horizontal="center" wrapText="1"/>
    </xf>
    <xf numFmtId="0" fontId="0" fillId="0" borderId="54" xfId="0" applyFill="1" applyBorder="1" applyAlignment="1">
      <alignment horizontal="center"/>
    </xf>
    <xf numFmtId="0" fontId="18" fillId="0" borderId="62" xfId="0" applyFont="1" applyBorder="1" applyAlignment="1">
      <alignment horizontal="left" vertical="center" wrapText="1"/>
    </xf>
    <xf numFmtId="0" fontId="37" fillId="0" borderId="29" xfId="0" applyFont="1" applyBorder="1" applyAlignment="1">
      <alignment horizontal="left" vertical="center" wrapText="1"/>
    </xf>
    <xf numFmtId="0" fontId="37" fillId="0" borderId="41" xfId="0" applyFont="1" applyBorder="1" applyAlignment="1">
      <alignment horizontal="left" vertical="center" wrapText="1"/>
    </xf>
    <xf numFmtId="9" fontId="35" fillId="0" borderId="62" xfId="4" applyFont="1" applyFill="1" applyBorder="1" applyAlignment="1">
      <alignment horizontal="center" vertical="center" wrapText="1"/>
    </xf>
    <xf numFmtId="9" fontId="35" fillId="0" borderId="29" xfId="4" applyFont="1" applyFill="1" applyBorder="1" applyAlignment="1">
      <alignment horizontal="center" vertical="center" wrapText="1"/>
    </xf>
    <xf numFmtId="9" fontId="35" fillId="0" borderId="41" xfId="4" applyFont="1" applyFill="1" applyBorder="1" applyAlignment="1">
      <alignment horizontal="center" vertical="center" wrapText="1"/>
    </xf>
    <xf numFmtId="0" fontId="3" fillId="0" borderId="31" xfId="0" applyFont="1" applyFill="1" applyBorder="1" applyAlignment="1">
      <alignment horizontal="justify" vertical="center" wrapText="1"/>
    </xf>
    <xf numFmtId="0" fontId="35" fillId="0" borderId="34"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68"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35" fillId="0" borderId="34"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40" xfId="0" applyFont="1" applyBorder="1" applyAlignment="1">
      <alignment horizontal="center" vertical="center" wrapText="1"/>
    </xf>
    <xf numFmtId="0" fontId="29" fillId="0" borderId="34" xfId="0" applyFont="1" applyFill="1" applyBorder="1" applyAlignment="1">
      <alignment horizontal="center" vertical="center" textRotation="90" wrapText="1"/>
    </xf>
    <xf numFmtId="0" fontId="29" fillId="0" borderId="30" xfId="0" applyFont="1" applyFill="1" applyBorder="1" applyAlignment="1">
      <alignment horizontal="center" vertical="center" textRotation="90" wrapText="1"/>
    </xf>
    <xf numFmtId="0" fontId="29" fillId="0" borderId="40" xfId="0" applyFont="1" applyFill="1" applyBorder="1" applyAlignment="1">
      <alignment horizontal="center" vertical="center" textRotation="90" wrapText="1"/>
    </xf>
    <xf numFmtId="0" fontId="35" fillId="0" borderId="33"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40" xfId="0" applyFont="1" applyFill="1" applyBorder="1" applyAlignment="1">
      <alignment horizontal="center" vertical="center" wrapText="1"/>
    </xf>
    <xf numFmtId="0" fontId="17" fillId="0" borderId="34" xfId="0" applyFont="1" applyFill="1" applyBorder="1" applyAlignment="1">
      <alignment horizontal="center" vertical="center" textRotation="90" wrapText="1"/>
    </xf>
    <xf numFmtId="0" fontId="17" fillId="0" borderId="30" xfId="0" applyFont="1" applyFill="1" applyBorder="1" applyAlignment="1">
      <alignment horizontal="center" vertical="center" textRotation="90" wrapText="1"/>
    </xf>
    <xf numFmtId="0" fontId="17" fillId="0" borderId="40" xfId="0" applyFont="1" applyFill="1" applyBorder="1" applyAlignment="1">
      <alignment horizontal="center" vertical="center" textRotation="90" wrapText="1"/>
    </xf>
    <xf numFmtId="0" fontId="35" fillId="0" borderId="65" xfId="0" applyFont="1" applyFill="1" applyBorder="1" applyAlignment="1">
      <alignment horizontal="center" vertical="center" wrapText="1"/>
    </xf>
    <xf numFmtId="0" fontId="35" fillId="0" borderId="66" xfId="0" applyFont="1" applyFill="1" applyBorder="1" applyAlignment="1">
      <alignment horizontal="center" vertical="center" wrapText="1"/>
    </xf>
    <xf numFmtId="0" fontId="35" fillId="0" borderId="67"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43" xfId="0" applyFont="1" applyFill="1" applyBorder="1" applyAlignment="1">
      <alignment horizontal="center" vertical="center" wrapText="1"/>
    </xf>
    <xf numFmtId="165" fontId="32" fillId="0" borderId="0" xfId="0" applyNumberFormat="1" applyFont="1" applyFill="1" applyBorder="1" applyAlignment="1">
      <alignment horizontal="center" vertical="center" wrapText="1"/>
    </xf>
    <xf numFmtId="165" fontId="32" fillId="0" borderId="53" xfId="0" applyNumberFormat="1"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66" xfId="0" applyFont="1" applyBorder="1" applyAlignment="1">
      <alignment horizontal="center" vertical="center" wrapText="1"/>
    </xf>
    <xf numFmtId="0" fontId="35" fillId="0" borderId="65"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40" xfId="0" applyFont="1" applyBorder="1" applyAlignment="1">
      <alignment horizontal="center" vertical="center" wrapText="1"/>
    </xf>
    <xf numFmtId="0" fontId="35" fillId="0" borderId="30" xfId="0" applyFont="1" applyBorder="1" applyAlignment="1">
      <alignment horizontal="justify" vertical="center" wrapText="1"/>
    </xf>
    <xf numFmtId="0" fontId="35" fillId="0" borderId="40" xfId="0" applyFont="1" applyBorder="1" applyAlignment="1">
      <alignment horizontal="justify" vertical="center" wrapText="1"/>
    </xf>
    <xf numFmtId="0" fontId="35" fillId="0" borderId="65" xfId="0" applyFont="1" applyFill="1" applyBorder="1" applyAlignment="1">
      <alignment horizontal="justify" vertical="center" wrapText="1"/>
    </xf>
    <xf numFmtId="0" fontId="35" fillId="0" borderId="66" xfId="0" applyFont="1" applyFill="1" applyBorder="1" applyAlignment="1">
      <alignment horizontal="justify" vertical="center" wrapText="1"/>
    </xf>
    <xf numFmtId="0" fontId="35" fillId="0" borderId="67" xfId="0" applyFont="1" applyFill="1" applyBorder="1" applyAlignment="1">
      <alignment horizontal="justify" vertical="center" wrapText="1"/>
    </xf>
    <xf numFmtId="0" fontId="35" fillId="0" borderId="72"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5" fillId="0" borderId="75" xfId="0" applyFont="1" applyFill="1" applyBorder="1" applyAlignment="1">
      <alignment horizontal="center" vertical="center" wrapText="1"/>
    </xf>
    <xf numFmtId="9" fontId="32" fillId="0" borderId="34" xfId="0" applyNumberFormat="1" applyFont="1" applyFill="1" applyBorder="1" applyAlignment="1">
      <alignment horizontal="center" vertical="center" wrapText="1"/>
    </xf>
    <xf numFmtId="9" fontId="32" fillId="0" borderId="30" xfId="0" applyNumberFormat="1" applyFont="1" applyFill="1" applyBorder="1" applyAlignment="1">
      <alignment horizontal="center" vertical="center" wrapText="1"/>
    </xf>
    <xf numFmtId="9" fontId="32" fillId="0" borderId="40" xfId="0" applyNumberFormat="1" applyFont="1" applyFill="1" applyBorder="1" applyAlignment="1">
      <alignment horizontal="center" vertical="center" wrapText="1"/>
    </xf>
    <xf numFmtId="165" fontId="32" fillId="0" borderId="34" xfId="0" applyNumberFormat="1" applyFont="1" applyFill="1" applyBorder="1" applyAlignment="1">
      <alignment horizontal="center" vertical="center" wrapText="1"/>
    </xf>
    <xf numFmtId="165" fontId="32" fillId="0" borderId="30" xfId="0" applyNumberFormat="1" applyFont="1" applyFill="1" applyBorder="1" applyAlignment="1">
      <alignment horizontal="center" vertical="center" wrapText="1"/>
    </xf>
    <xf numFmtId="165" fontId="32" fillId="0" borderId="40" xfId="0" applyNumberFormat="1" applyFont="1" applyFill="1" applyBorder="1" applyAlignment="1">
      <alignment horizontal="center" vertical="center" wrapText="1"/>
    </xf>
    <xf numFmtId="0" fontId="35" fillId="0" borderId="73" xfId="0" applyFont="1" applyFill="1" applyBorder="1" applyAlignment="1">
      <alignment horizontal="center" vertical="center" wrapText="1"/>
    </xf>
    <xf numFmtId="9" fontId="32" fillId="0" borderId="69" xfId="0" applyNumberFormat="1" applyFont="1" applyFill="1" applyBorder="1" applyAlignment="1">
      <alignment horizontal="center" vertical="center" wrapText="1"/>
    </xf>
    <xf numFmtId="0" fontId="35" fillId="0" borderId="69" xfId="0" applyFont="1" applyFill="1" applyBorder="1" applyAlignment="1">
      <alignment horizontal="center" vertical="center" wrapText="1"/>
    </xf>
    <xf numFmtId="0" fontId="32" fillId="0" borderId="42"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5" fillId="0" borderId="0" xfId="0" applyFont="1" applyBorder="1" applyAlignment="1">
      <alignment horizontal="center" vertical="center" wrapText="1"/>
    </xf>
    <xf numFmtId="0" fontId="35" fillId="0" borderId="53" xfId="0" applyFont="1" applyBorder="1" applyAlignment="1">
      <alignment horizontal="center" vertical="center" wrapText="1"/>
    </xf>
    <xf numFmtId="0" fontId="32" fillId="0" borderId="50"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3" xfId="0"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32" fillId="0" borderId="53" xfId="0" applyNumberFormat="1"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0" fillId="0" borderId="30" xfId="0" applyFont="1" applyFill="1" applyBorder="1" applyAlignment="1">
      <alignment horizontal="center" vertical="center" textRotation="90" wrapText="1"/>
    </xf>
    <xf numFmtId="0" fontId="30" fillId="0" borderId="40" xfId="0" applyFont="1" applyFill="1" applyBorder="1" applyAlignment="1">
      <alignment horizontal="center" vertical="center" textRotation="90" wrapText="1"/>
    </xf>
    <xf numFmtId="0" fontId="30" fillId="0" borderId="34" xfId="0" applyFont="1" applyFill="1" applyBorder="1" applyAlignment="1">
      <alignment horizontal="center" vertical="center" textRotation="90" wrapText="1"/>
    </xf>
    <xf numFmtId="0" fontId="30" fillId="0" borderId="1" xfId="0" applyFont="1" applyBorder="1" applyAlignment="1">
      <alignment horizontal="center"/>
    </xf>
    <xf numFmtId="0" fontId="28" fillId="26" borderId="34" xfId="0" applyFont="1" applyFill="1" applyBorder="1" applyAlignment="1">
      <alignment horizontal="center" vertical="center" wrapText="1"/>
    </xf>
    <xf numFmtId="0" fontId="28" fillId="26" borderId="40" xfId="0" applyFont="1" applyFill="1" applyBorder="1" applyAlignment="1">
      <alignment horizontal="center" vertical="center" wrapText="1"/>
    </xf>
    <xf numFmtId="0" fontId="11" fillId="13" borderId="35" xfId="0" applyFont="1" applyFill="1" applyBorder="1" applyAlignment="1" applyProtection="1">
      <alignment horizontal="center" vertical="center" wrapText="1"/>
    </xf>
    <xf numFmtId="0" fontId="11" fillId="13" borderId="36" xfId="0" applyFont="1" applyFill="1" applyBorder="1" applyAlignment="1" applyProtection="1">
      <alignment horizontal="center" vertical="center" wrapText="1"/>
    </xf>
    <xf numFmtId="0" fontId="11" fillId="13" borderId="37" xfId="0" applyFont="1" applyFill="1" applyBorder="1" applyAlignment="1" applyProtection="1">
      <alignment horizontal="center" vertical="center" wrapText="1"/>
    </xf>
    <xf numFmtId="0" fontId="29" fillId="0" borderId="1" xfId="0" applyFont="1" applyBorder="1" applyAlignment="1">
      <alignment horizontal="center" vertical="center"/>
    </xf>
    <xf numFmtId="0" fontId="25" fillId="0" borderId="1" xfId="0" applyFont="1" applyBorder="1" applyAlignment="1">
      <alignment horizontal="center"/>
    </xf>
    <xf numFmtId="0" fontId="29" fillId="26" borderId="33" xfId="0" applyFont="1" applyFill="1" applyBorder="1" applyAlignment="1" applyProtection="1">
      <alignment horizontal="center" vertical="center" wrapText="1"/>
    </xf>
    <xf numFmtId="0" fontId="29" fillId="26" borderId="39" xfId="0" applyFont="1" applyFill="1" applyBorder="1" applyAlignment="1" applyProtection="1">
      <alignment horizontal="center" vertical="center" wrapText="1"/>
    </xf>
    <xf numFmtId="0" fontId="28" fillId="26" borderId="42" xfId="0" applyFont="1" applyFill="1" applyBorder="1" applyAlignment="1">
      <alignment horizontal="center" vertical="center" wrapText="1"/>
    </xf>
    <xf numFmtId="0" fontId="28" fillId="26" borderId="43" xfId="0" applyFont="1" applyFill="1" applyBorder="1" applyAlignment="1">
      <alignment horizontal="center" vertical="center" wrapText="1"/>
    </xf>
    <xf numFmtId="0" fontId="11" fillId="25" borderId="34" xfId="0" applyFont="1" applyFill="1" applyBorder="1" applyAlignment="1" applyProtection="1">
      <alignment horizontal="center" vertical="center" wrapText="1"/>
    </xf>
    <xf numFmtId="0" fontId="11" fillId="25" borderId="40" xfId="0" applyFont="1" applyFill="1" applyBorder="1" applyAlignment="1" applyProtection="1">
      <alignment horizontal="center" vertical="center" wrapText="1"/>
    </xf>
    <xf numFmtId="0" fontId="29" fillId="26" borderId="34" xfId="0" applyFont="1" applyFill="1" applyBorder="1" applyAlignment="1">
      <alignment horizontal="center" vertical="center" wrapText="1"/>
    </xf>
    <xf numFmtId="0" fontId="29" fillId="26" borderId="40"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Fill="1" applyBorder="1" applyAlignment="1">
      <alignment horizontal="left" vertical="center"/>
    </xf>
    <xf numFmtId="0" fontId="27" fillId="0" borderId="1" xfId="0" applyFont="1" applyBorder="1" applyAlignment="1">
      <alignment horizontal="left" vertical="center" wrapText="1"/>
    </xf>
    <xf numFmtId="0" fontId="4"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7" fillId="11" borderId="55" xfId="0" applyFont="1" applyFill="1" applyBorder="1" applyAlignment="1">
      <alignment horizontal="center" vertical="center" wrapText="1"/>
    </xf>
    <xf numFmtId="0" fontId="17" fillId="11" borderId="61" xfId="0" applyFont="1" applyFill="1" applyBorder="1" applyAlignment="1">
      <alignment horizontal="center" vertical="center" wrapText="1"/>
    </xf>
    <xf numFmtId="0" fontId="17" fillId="11" borderId="56" xfId="0" applyFont="1" applyFill="1" applyBorder="1" applyAlignment="1">
      <alignment horizontal="center" vertical="center" wrapText="1"/>
    </xf>
    <xf numFmtId="0" fontId="12" fillId="11" borderId="57" xfId="0" applyFont="1" applyFill="1" applyBorder="1" applyAlignment="1">
      <alignment horizontal="center" vertical="center" wrapText="1"/>
    </xf>
    <xf numFmtId="0" fontId="12" fillId="11" borderId="58"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4" fillId="8" borderId="24"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10" fillId="0" borderId="0" xfId="0" applyFont="1" applyAlignment="1" applyProtection="1">
      <alignment horizontal="center" vertical="center" wrapText="1"/>
    </xf>
    <xf numFmtId="0" fontId="10" fillId="0" borderId="1" xfId="0" applyFont="1" applyBorder="1" applyAlignment="1" applyProtection="1">
      <alignment horizontal="left" vertical="center" wrapText="1"/>
    </xf>
    <xf numFmtId="0" fontId="10" fillId="0" borderId="19" xfId="0" applyFont="1" applyBorder="1" applyAlignment="1" applyProtection="1">
      <alignment horizontal="left"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20" fillId="2" borderId="13"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0" fillId="0" borderId="3" xfId="0" applyFont="1" applyBorder="1" applyAlignment="1" applyProtection="1">
      <alignment horizontal="left" vertical="center" wrapText="1"/>
    </xf>
    <xf numFmtId="0" fontId="20" fillId="22" borderId="19" xfId="0" applyFont="1" applyFill="1" applyBorder="1" applyAlignment="1">
      <alignment horizontal="center" vertical="center" wrapText="1"/>
    </xf>
    <xf numFmtId="0" fontId="20" fillId="22" borderId="54" xfId="0" applyFont="1" applyFill="1" applyBorder="1" applyAlignment="1">
      <alignment horizontal="center" vertical="center" wrapText="1"/>
    </xf>
    <xf numFmtId="0" fontId="20" fillId="22" borderId="8" xfId="0" applyFont="1" applyFill="1" applyBorder="1" applyAlignment="1">
      <alignment horizontal="center" vertical="center" wrapText="1"/>
    </xf>
    <xf numFmtId="0" fontId="11" fillId="16" borderId="47" xfId="0" applyFont="1" applyFill="1" applyBorder="1" applyAlignment="1">
      <alignment horizontal="center" vertical="center" wrapText="1"/>
    </xf>
    <xf numFmtId="0" fontId="11" fillId="16" borderId="46" xfId="0" applyFont="1" applyFill="1" applyBorder="1" applyAlignment="1">
      <alignment horizontal="center" vertical="center" wrapText="1"/>
    </xf>
    <xf numFmtId="0" fontId="21" fillId="2" borderId="1" xfId="0" applyFont="1" applyFill="1" applyBorder="1" applyAlignment="1">
      <alignment horizontal="center" vertical="center"/>
    </xf>
    <xf numFmtId="0" fontId="10" fillId="21" borderId="47"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21" borderId="46" xfId="0" applyFont="1" applyFill="1" applyBorder="1" applyAlignment="1">
      <alignment horizontal="center" vertical="center" wrapText="1"/>
    </xf>
    <xf numFmtId="0" fontId="10" fillId="20" borderId="1" xfId="0" applyFont="1" applyFill="1" applyBorder="1" applyAlignment="1" applyProtection="1">
      <alignment horizontal="left" vertical="center" wrapText="1"/>
    </xf>
    <xf numFmtId="0" fontId="10" fillId="20" borderId="10" xfId="0" applyFont="1" applyFill="1" applyBorder="1" applyAlignment="1" applyProtection="1">
      <alignment horizontal="left" vertical="center" wrapText="1"/>
    </xf>
    <xf numFmtId="0" fontId="10" fillId="20" borderId="12" xfId="0" applyFont="1" applyFill="1" applyBorder="1" applyAlignment="1" applyProtection="1">
      <alignment horizontal="left" vertical="center" wrapText="1"/>
    </xf>
    <xf numFmtId="0" fontId="10" fillId="20" borderId="21" xfId="0" applyFont="1" applyFill="1" applyBorder="1" applyAlignment="1" applyProtection="1">
      <alignment horizontal="left" vertical="center" wrapText="1"/>
    </xf>
    <xf numFmtId="0" fontId="5" fillId="0" borderId="16"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5" fillId="20" borderId="2" xfId="0" applyFont="1" applyFill="1" applyBorder="1" applyAlignment="1" applyProtection="1">
      <alignment horizontal="center" vertical="center" wrapText="1"/>
    </xf>
    <xf numFmtId="0" fontId="5" fillId="20" borderId="3" xfId="0" applyFont="1" applyFill="1" applyBorder="1" applyAlignment="1" applyProtection="1">
      <alignment horizontal="center" vertical="center" wrapText="1"/>
    </xf>
    <xf numFmtId="0" fontId="5" fillId="20" borderId="7" xfId="0" applyFont="1" applyFill="1" applyBorder="1" applyAlignment="1" applyProtection="1">
      <alignment horizontal="center" vertical="center" wrapText="1"/>
    </xf>
    <xf numFmtId="0" fontId="5" fillId="20" borderId="1" xfId="0" applyFont="1" applyFill="1" applyBorder="1" applyAlignment="1" applyProtection="1">
      <alignment horizontal="center" vertical="center" wrapText="1"/>
    </xf>
    <xf numFmtId="0" fontId="5" fillId="20" borderId="11" xfId="0" applyFont="1" applyFill="1" applyBorder="1" applyAlignment="1" applyProtection="1">
      <alignment horizontal="center" vertical="center" wrapText="1"/>
    </xf>
    <xf numFmtId="0" fontId="5" fillId="20" borderId="12" xfId="0" applyFont="1" applyFill="1" applyBorder="1" applyAlignment="1" applyProtection="1">
      <alignment horizontal="center" vertical="center" wrapText="1"/>
    </xf>
    <xf numFmtId="0" fontId="10" fillId="20" borderId="3" xfId="0" applyFont="1" applyFill="1" applyBorder="1" applyAlignment="1" applyProtection="1">
      <alignment horizontal="left" vertical="center" wrapText="1"/>
    </xf>
    <xf numFmtId="0" fontId="10" fillId="20" borderId="17" xfId="0" applyFont="1" applyFill="1" applyBorder="1" applyAlignment="1" applyProtection="1">
      <alignment horizontal="left" vertical="center" wrapText="1"/>
    </xf>
    <xf numFmtId="0" fontId="19" fillId="2" borderId="4"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0" fillId="0" borderId="17"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25" xfId="0" applyFont="1" applyFill="1" applyBorder="1" applyAlignment="1">
      <alignment horizontal="center" vertical="center" wrapText="1"/>
    </xf>
  </cellXfs>
  <cellStyles count="5">
    <cellStyle name="Moneda" xfId="3" builtinId="4"/>
    <cellStyle name="Normal" xfId="0" builtinId="0"/>
    <cellStyle name="Normal 2" xfId="1"/>
    <cellStyle name="Normal 2 3" xfId="2"/>
    <cellStyle name="Porcentaje" xfId="4" builtinId="5"/>
  </cellStyles>
  <dxfs count="95">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4"/>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
      <font>
        <color theme="0"/>
      </font>
      <fill>
        <patternFill>
          <bgColor theme="5" tint="-0.499984740745262"/>
        </patternFill>
      </fill>
    </dxf>
    <dxf>
      <fill>
        <patternFill>
          <bgColor rgb="FFFF0000"/>
        </patternFill>
      </fill>
    </dxf>
    <dxf>
      <fill>
        <patternFill>
          <bgColor rgb="FFFFFF00"/>
        </patternFill>
      </fill>
    </dxf>
    <dxf>
      <fill>
        <patternFill>
          <bgColor rgb="FF00CC00"/>
        </patternFill>
      </fill>
    </dxf>
  </dxfs>
  <tableStyles count="0" defaultTableStyle="TableStyleMedium9" defaultPivotStyle="PivotStyleLight16"/>
  <colors>
    <mruColors>
      <color rgb="FF008000"/>
      <color rgb="FF33CC33"/>
      <color rgb="FF006666"/>
      <color rgb="FFFFFFCC"/>
      <color rgb="FFFFFF99"/>
      <color rgb="FF8BE1FF"/>
      <color rgb="FF00CC00"/>
      <color rgb="FF63242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Clasificación del riesgo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Hoja1!$E$12:$E$18</c:f>
              <c:strCache>
                <c:ptCount val="7"/>
                <c:pt idx="0">
                  <c:v>OPERATIVO</c:v>
                </c:pt>
                <c:pt idx="1">
                  <c:v>CUMPLIMIENTO</c:v>
                </c:pt>
                <c:pt idx="2">
                  <c:v>CORRUPCIÓN</c:v>
                </c:pt>
                <c:pt idx="3">
                  <c:v>ESTRATÉGICOS</c:v>
                </c:pt>
                <c:pt idx="4">
                  <c:v>FINANCIERO</c:v>
                </c:pt>
                <c:pt idx="5">
                  <c:v>DE IMAGEN</c:v>
                </c:pt>
                <c:pt idx="6">
                  <c:v>TECNOLOGÍA</c:v>
                </c:pt>
              </c:strCache>
            </c:strRef>
          </c:cat>
          <c:val>
            <c:numRef>
              <c:f>Hoja1!$F$12:$F$18</c:f>
              <c:numCache>
                <c:formatCode>General</c:formatCode>
                <c:ptCount val="7"/>
                <c:pt idx="0">
                  <c:v>23</c:v>
                </c:pt>
                <c:pt idx="1">
                  <c:v>17</c:v>
                </c:pt>
                <c:pt idx="2">
                  <c:v>10</c:v>
                </c:pt>
                <c:pt idx="3">
                  <c:v>5</c:v>
                </c:pt>
                <c:pt idx="4">
                  <c:v>4</c:v>
                </c:pt>
                <c:pt idx="5">
                  <c:v>2</c:v>
                </c:pt>
                <c:pt idx="6">
                  <c:v>1</c:v>
                </c:pt>
              </c:numCache>
            </c:numRef>
          </c:val>
          <c:extLst xmlns:c16r2="http://schemas.microsoft.com/office/drawing/2015/06/chart">
            <c:ext xmlns:c16="http://schemas.microsoft.com/office/drawing/2014/chart" uri="{C3380CC4-5D6E-409C-BE32-E72D297353CC}">
              <c16:uniqueId val="{00000000-8E8C-441D-981D-FF928DF18C79}"/>
            </c:ext>
          </c:extLst>
        </c:ser>
        <c:dLbls>
          <c:dLblPos val="inEnd"/>
          <c:showLegendKey val="0"/>
          <c:showVal val="1"/>
          <c:showCatName val="0"/>
          <c:showSerName val="0"/>
          <c:showPercent val="0"/>
          <c:showBubbleSize val="0"/>
        </c:dLbls>
        <c:gapWidth val="115"/>
        <c:overlap val="-20"/>
        <c:axId val="448905088"/>
        <c:axId val="448905480"/>
      </c:barChart>
      <c:catAx>
        <c:axId val="4489050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8905480"/>
        <c:crosses val="autoZero"/>
        <c:auto val="1"/>
        <c:lblAlgn val="ctr"/>
        <c:lblOffset val="100"/>
        <c:noMultiLvlLbl val="0"/>
      </c:catAx>
      <c:valAx>
        <c:axId val="448905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8905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
              <a:t>Tipo de riesgo 2018</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33CC3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49EA-458B-BDF4-28C15769A49C}"/>
              </c:ext>
            </c:extLst>
          </c:dPt>
          <c:dPt>
            <c:idx val="1"/>
            <c:bubble3D val="0"/>
            <c:spPr>
              <a:solidFill>
                <a:srgbClr val="FFC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49EA-458B-BDF4-28C15769A49C}"/>
              </c:ext>
            </c:extLst>
          </c:dPt>
          <c:dPt>
            <c:idx val="2"/>
            <c:bubble3D val="0"/>
            <c:spPr>
              <a:solidFill>
                <a:srgbClr val="FF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49EA-458B-BDF4-28C15769A49C}"/>
              </c:ext>
            </c:extLst>
          </c:dPt>
          <c:dPt>
            <c:idx val="3"/>
            <c:bubble3D val="0"/>
            <c:spPr>
              <a:solidFill>
                <a:srgbClr val="C0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49EA-458B-BDF4-28C15769A49C}"/>
              </c:ext>
            </c:extLst>
          </c:dPt>
          <c:dPt>
            <c:idx val="4"/>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9-49EA-458B-BDF4-28C15769A49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dLbl>
            <c:dLbl>
              <c:idx val="1"/>
              <c:layout>
                <c:manualLayout>
                  <c:x val="5.2777777777777674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9EA-458B-BDF4-28C15769A49C}"/>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outEnd"/>
              <c:showLegendKey val="0"/>
              <c:showVal val="0"/>
              <c:showCatName val="1"/>
              <c:showSerName val="0"/>
              <c:showPercent val="1"/>
              <c:showBubbleSize val="0"/>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Hoja1!$E$25:$E$28</c:f>
              <c:strCache>
                <c:ptCount val="4"/>
                <c:pt idx="0">
                  <c:v>BAJO </c:v>
                </c:pt>
                <c:pt idx="1">
                  <c:v>MODERADO </c:v>
                </c:pt>
                <c:pt idx="2">
                  <c:v>ALTO</c:v>
                </c:pt>
                <c:pt idx="3">
                  <c:v>EXTREMO</c:v>
                </c:pt>
              </c:strCache>
            </c:strRef>
          </c:cat>
          <c:val>
            <c:numRef>
              <c:f>Hoja1!$F$25:$F$28</c:f>
              <c:numCache>
                <c:formatCode>General</c:formatCode>
                <c:ptCount val="4"/>
                <c:pt idx="0">
                  <c:v>16</c:v>
                </c:pt>
                <c:pt idx="1">
                  <c:v>29</c:v>
                </c:pt>
                <c:pt idx="2">
                  <c:v>12</c:v>
                </c:pt>
                <c:pt idx="3">
                  <c:v>5</c:v>
                </c:pt>
              </c:numCache>
            </c:numRef>
          </c:val>
          <c:extLst xmlns:c16r2="http://schemas.microsoft.com/office/drawing/2015/06/chart">
            <c:ext xmlns:c16="http://schemas.microsoft.com/office/drawing/2014/chart" uri="{C3380CC4-5D6E-409C-BE32-E72D297353CC}">
              <c16:uniqueId val="{0000000A-49EA-458B-BDF4-28C15769A49C}"/>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1123950</xdr:colOff>
      <xdr:row>1</xdr:row>
      <xdr:rowOff>79429</xdr:rowOff>
    </xdr:from>
    <xdr:to>
      <xdr:col>3</xdr:col>
      <xdr:colOff>990600</xdr:colOff>
      <xdr:row>3</xdr:row>
      <xdr:rowOff>362791</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365179"/>
          <a:ext cx="1409700" cy="1407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352425</xdr:colOff>
      <xdr:row>7</xdr:row>
      <xdr:rowOff>100012</xdr:rowOff>
    </xdr:from>
    <xdr:to>
      <xdr:col>13</xdr:col>
      <xdr:colOff>352425</xdr:colOff>
      <xdr:row>20</xdr:row>
      <xdr:rowOff>176212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704850</xdr:colOff>
      <xdr:row>22</xdr:row>
      <xdr:rowOff>138112</xdr:rowOff>
    </xdr:from>
    <xdr:to>
      <xdr:col>12</xdr:col>
      <xdr:colOff>704850</xdr:colOff>
      <xdr:row>37</xdr:row>
      <xdr:rowOff>23812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éstor Gómez Cruz" refreshedDate="43132.333280787039" createdVersion="5" refreshedVersion="6" minRefreshableVersion="3" recordCount="60">
  <cacheSource type="worksheet">
    <worksheetSource ref="B1:E61" sheet="RIESGOS"/>
  </cacheSource>
  <cacheFields count="4">
    <cacheField name="TIPO DE PROCESO" numFmtId="0">
      <sharedItems count="4">
        <s v="Apoyo"/>
        <s v="Estrategico"/>
        <s v="Evaluación"/>
        <s v="Misional"/>
      </sharedItems>
    </cacheField>
    <cacheField name="PROCESO" numFmtId="0">
      <sharedItems/>
    </cacheField>
    <cacheField name="CLASIFICACIÓN" numFmtId="0">
      <sharedItems containsBlank="1" count="8">
        <s v="OPERATIVO"/>
        <s v="CORRUPCIÓN"/>
        <s v="CUMPLIMIENTO"/>
        <s v="FINANCIERO"/>
        <s v="TECNOLOGÍA"/>
        <s v="ESTRATÉGICOS"/>
        <s v="DE IMAGEN"/>
        <m u="1"/>
      </sharedItems>
    </cacheField>
    <cacheField name="TIPO DE RIESGO" numFmtId="0">
      <sharedItems count="4">
        <s v="EXTREMO"/>
        <s v="MODERADO "/>
        <s v="BAJO "/>
        <s v="ALT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éstor Gómez Cruz" refreshedDate="43132.333412962966" createdVersion="5" refreshedVersion="6" minRefreshableVersion="3" recordCount="257">
  <cacheSource type="worksheet">
    <worksheetSource ref="A1:E258" sheet="RIESGOS"/>
  </cacheSource>
  <cacheFields count="5">
    <cacheField name="AÑO" numFmtId="0">
      <sharedItems containsSemiMixedTypes="0" containsString="0" containsNumber="1" containsInteger="1" minValue="2016" maxValue="2018" count="3">
        <n v="2018"/>
        <n v="2016"/>
        <n v="2017"/>
      </sharedItems>
    </cacheField>
    <cacheField name="TIPO DE PROCESO" numFmtId="0">
      <sharedItems/>
    </cacheField>
    <cacheField name="PROCESO" numFmtId="0">
      <sharedItems count="35">
        <s v="Operación de Maquinaria"/>
        <s v="Gestión Documental"/>
        <s v="Financiera"/>
        <s v="Talento Humano"/>
        <s v="Jurídica"/>
        <s v="Contratación"/>
        <s v="Sistemas de Información y Tecnología"/>
        <s v="Administración de Bienes e Infraestructura"/>
        <s v="Control Disciplinario Interno "/>
        <s v="Sistema Integrado de Gestión"/>
        <s v="Planeación Estratégica"/>
        <s v="Comunicaciones"/>
        <s v="Control para el Mejoramiento Continúo de la Gestión"/>
        <s v="Atención al Ciudadano"/>
        <s v="Apoyo Interinstitucional"/>
        <s v="Producción"/>
        <s v="Planificación del Desarrollo Vial Local"/>
        <s v="Gestión Ambiental"/>
        <s v="Gestión Social y de Atención a Partes Interesadas"/>
        <s v="Intervención de la malla vial local "/>
        <s v="COMERCIALIZACIÓN DE SERVICIOS"/>
        <s v="PRODUCCIÓN " u="1"/>
        <s v="CONTRATACIÓN " u="1"/>
        <s v="INTERVENCIÓN DE LA MALLA VIAL LOCAL" u="1"/>
        <s v="SISTEMA INTEGRADO DE GESTIÓN " u="1"/>
        <s v="CONTROL DISCIPLINARIO INTERNO" u="1"/>
        <s v="JURÍDICA " u="1"/>
        <s v="ATENCIÓN AL CIUDADANO " u="1"/>
        <s v="COMUNICACIONES " u="1"/>
        <s v="FINANCIERA " u="1"/>
        <s v="GESTIÓN DOCUMENTAL " u="1"/>
        <s v="APOYO INTERINSTITUCIONAL " u="1"/>
        <s v="TALENTO HUMANO " u="1"/>
        <s v="ADMINISTRACIÓN DE BIENES E INFRAESTRUCTURA " u="1"/>
        <s v="GESTIÓN AMBIENTAL " u="1"/>
      </sharedItems>
    </cacheField>
    <cacheField name="CLASIFICACIÓN" numFmtId="0">
      <sharedItems/>
    </cacheField>
    <cacheField name="TIPO DE RIESG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s v="Operación de Maquinaria"/>
    <x v="0"/>
    <x v="0"/>
  </r>
  <r>
    <x v="0"/>
    <s v="Operación de Maquinaria"/>
    <x v="0"/>
    <x v="1"/>
  </r>
  <r>
    <x v="0"/>
    <s v="Operación de Maquinaria"/>
    <x v="0"/>
    <x v="2"/>
  </r>
  <r>
    <x v="0"/>
    <s v="Operación de Maquinaria"/>
    <x v="1"/>
    <x v="2"/>
  </r>
  <r>
    <x v="0"/>
    <s v="Gestión Documental"/>
    <x v="1"/>
    <x v="1"/>
  </r>
  <r>
    <x v="0"/>
    <s v="Gestión Documental"/>
    <x v="2"/>
    <x v="1"/>
  </r>
  <r>
    <x v="0"/>
    <s v="Gestión Documental"/>
    <x v="0"/>
    <x v="1"/>
  </r>
  <r>
    <x v="0"/>
    <s v="Financiera"/>
    <x v="3"/>
    <x v="1"/>
  </r>
  <r>
    <x v="0"/>
    <s v="Financiera"/>
    <x v="3"/>
    <x v="3"/>
  </r>
  <r>
    <x v="0"/>
    <s v="Financiera"/>
    <x v="3"/>
    <x v="1"/>
  </r>
  <r>
    <x v="0"/>
    <s v="Talento Humano"/>
    <x v="2"/>
    <x v="3"/>
  </r>
  <r>
    <x v="0"/>
    <s v="Talento Humano"/>
    <x v="0"/>
    <x v="3"/>
  </r>
  <r>
    <x v="0"/>
    <s v="Talento Humano"/>
    <x v="2"/>
    <x v="1"/>
  </r>
  <r>
    <x v="0"/>
    <s v="Jurídica"/>
    <x v="1"/>
    <x v="3"/>
  </r>
  <r>
    <x v="0"/>
    <s v="Jurídica"/>
    <x v="0"/>
    <x v="2"/>
  </r>
  <r>
    <x v="0"/>
    <s v="Jurídica"/>
    <x v="2"/>
    <x v="1"/>
  </r>
  <r>
    <x v="0"/>
    <s v="Contratación"/>
    <x v="2"/>
    <x v="1"/>
  </r>
  <r>
    <x v="0"/>
    <s v="Contratación"/>
    <x v="1"/>
    <x v="1"/>
  </r>
  <r>
    <x v="0"/>
    <s v="Contratación"/>
    <x v="2"/>
    <x v="2"/>
  </r>
  <r>
    <x v="0"/>
    <s v="Contratación"/>
    <x v="2"/>
    <x v="1"/>
  </r>
  <r>
    <x v="0"/>
    <s v="Sistemas de Información y Tecnología"/>
    <x v="0"/>
    <x v="2"/>
  </r>
  <r>
    <x v="0"/>
    <s v="Sistemas de Información y Tecnología"/>
    <x v="4"/>
    <x v="1"/>
  </r>
  <r>
    <x v="0"/>
    <s v="Sistemas de Información y Tecnología"/>
    <x v="0"/>
    <x v="1"/>
  </r>
  <r>
    <x v="0"/>
    <s v="Sistemas de Información y Tecnología"/>
    <x v="1"/>
    <x v="2"/>
  </r>
  <r>
    <x v="0"/>
    <s v="Administración de Bienes e Infraestructura"/>
    <x v="3"/>
    <x v="1"/>
  </r>
  <r>
    <x v="0"/>
    <s v="Administración de Bienes e Infraestructura"/>
    <x v="0"/>
    <x v="2"/>
  </r>
  <r>
    <x v="0"/>
    <s v="Administración de Bienes e Infraestructura"/>
    <x v="0"/>
    <x v="2"/>
  </r>
  <r>
    <x v="0"/>
    <s v="Administración de Bienes e Infraestructura"/>
    <x v="1"/>
    <x v="1"/>
  </r>
  <r>
    <x v="0"/>
    <s v="Control Disciplinario Interno "/>
    <x v="2"/>
    <x v="3"/>
  </r>
  <r>
    <x v="1"/>
    <s v="Sistema Integrado de Gestión"/>
    <x v="0"/>
    <x v="1"/>
  </r>
  <r>
    <x v="1"/>
    <s v="Sistema Integrado de Gestión"/>
    <x v="5"/>
    <x v="1"/>
  </r>
  <r>
    <x v="1"/>
    <s v="Sistema Integrado de Gestión"/>
    <x v="1"/>
    <x v="1"/>
  </r>
  <r>
    <x v="1"/>
    <s v="Planeación Estratégica"/>
    <x v="5"/>
    <x v="1"/>
  </r>
  <r>
    <x v="1"/>
    <s v="Planeación Estratégica"/>
    <x v="2"/>
    <x v="1"/>
  </r>
  <r>
    <x v="1"/>
    <s v="Planeación Estratégica"/>
    <x v="0"/>
    <x v="1"/>
  </r>
  <r>
    <x v="1"/>
    <s v="Comunicaciones"/>
    <x v="6"/>
    <x v="1"/>
  </r>
  <r>
    <x v="1"/>
    <s v="Comunicaciones"/>
    <x v="0"/>
    <x v="3"/>
  </r>
  <r>
    <x v="1"/>
    <s v="Comunicaciones"/>
    <x v="6"/>
    <x v="2"/>
  </r>
  <r>
    <x v="2"/>
    <s v="Control para el Mejoramiento Continúo de la Gestión"/>
    <x v="0"/>
    <x v="2"/>
  </r>
  <r>
    <x v="3"/>
    <s v="Atención al Ciudadano"/>
    <x v="2"/>
    <x v="1"/>
  </r>
  <r>
    <x v="3"/>
    <s v="Atención al Ciudadano"/>
    <x v="2"/>
    <x v="3"/>
  </r>
  <r>
    <x v="3"/>
    <s v="Atención al Ciudadano"/>
    <x v="2"/>
    <x v="3"/>
  </r>
  <r>
    <x v="3"/>
    <s v="Apoyo Interinstitucional"/>
    <x v="0"/>
    <x v="2"/>
  </r>
  <r>
    <x v="3"/>
    <s v="Apoyo Interinstitucional"/>
    <x v="2"/>
    <x v="3"/>
  </r>
  <r>
    <x v="3"/>
    <s v="Apoyo Interinstitucional"/>
    <x v="0"/>
    <x v="0"/>
  </r>
  <r>
    <x v="3"/>
    <s v="Producción"/>
    <x v="5"/>
    <x v="0"/>
  </r>
  <r>
    <x v="3"/>
    <s v="Producción"/>
    <x v="2"/>
    <x v="2"/>
  </r>
  <r>
    <x v="3"/>
    <s v="Producción"/>
    <x v="1"/>
    <x v="1"/>
  </r>
  <r>
    <x v="3"/>
    <s v="Producción"/>
    <x v="2"/>
    <x v="1"/>
  </r>
  <r>
    <x v="3"/>
    <s v="Planificación del Desarrollo Vial Local"/>
    <x v="0"/>
    <x v="2"/>
  </r>
  <r>
    <x v="3"/>
    <s v="Planificación del Desarrollo Vial Local"/>
    <x v="5"/>
    <x v="2"/>
  </r>
  <r>
    <x v="3"/>
    <s v="Planificación del Desarrollo Vial Local"/>
    <x v="1"/>
    <x v="1"/>
  </r>
  <r>
    <x v="3"/>
    <s v="Planificación del Desarrollo Vial Local"/>
    <x v="0"/>
    <x v="2"/>
  </r>
  <r>
    <x v="3"/>
    <s v="Gestión Ambiental"/>
    <x v="2"/>
    <x v="3"/>
  </r>
  <r>
    <x v="3"/>
    <s v="Gestión Ambiental"/>
    <x v="0"/>
    <x v="0"/>
  </r>
  <r>
    <x v="3"/>
    <s v="Gestión Social y de Atención a Partes Interesadas"/>
    <x v="2"/>
    <x v="1"/>
  </r>
  <r>
    <x v="3"/>
    <s v="Gestión Social y de Atención a Partes Interesadas"/>
    <x v="0"/>
    <x v="1"/>
  </r>
  <r>
    <x v="3"/>
    <s v="Intervención de la malla vial local "/>
    <x v="0"/>
    <x v="2"/>
  </r>
  <r>
    <x v="3"/>
    <s v="Intervención de la malla vial local "/>
    <x v="1"/>
    <x v="2"/>
  </r>
  <r>
    <x v="3"/>
    <s v="Intervención de la malla vial local "/>
    <x v="0"/>
    <x v="0"/>
  </r>
</pivotCacheRecords>
</file>

<file path=xl/pivotCache/pivotCacheRecords2.xml><?xml version="1.0" encoding="utf-8"?>
<pivotCacheRecords xmlns="http://schemas.openxmlformats.org/spreadsheetml/2006/main" xmlns:r="http://schemas.openxmlformats.org/officeDocument/2006/relationships" count="257">
  <r>
    <x v="0"/>
    <s v="Apoyo"/>
    <x v="0"/>
    <s v="OPERATIVO"/>
    <s v="EXTREMO"/>
  </r>
  <r>
    <x v="0"/>
    <s v="Apoyo"/>
    <x v="0"/>
    <s v="OPERATIVO"/>
    <s v="MODERADO "/>
  </r>
  <r>
    <x v="0"/>
    <s v="Apoyo"/>
    <x v="0"/>
    <s v="OPERATIVO"/>
    <s v="BAJO "/>
  </r>
  <r>
    <x v="0"/>
    <s v="Apoyo"/>
    <x v="0"/>
    <s v="CORRUPCIÓN"/>
    <s v="BAJO "/>
  </r>
  <r>
    <x v="0"/>
    <s v="Apoyo"/>
    <x v="1"/>
    <s v="CORRUPCIÓN"/>
    <s v="MODERADO "/>
  </r>
  <r>
    <x v="0"/>
    <s v="Apoyo"/>
    <x v="1"/>
    <s v="CUMPLIMIENTO"/>
    <s v="MODERADO "/>
  </r>
  <r>
    <x v="0"/>
    <s v="Apoyo"/>
    <x v="1"/>
    <s v="OPERATIVO"/>
    <s v="MODERADO "/>
  </r>
  <r>
    <x v="0"/>
    <s v="Apoyo"/>
    <x v="2"/>
    <s v="FINANCIERO"/>
    <s v="MODERADO "/>
  </r>
  <r>
    <x v="0"/>
    <s v="Apoyo"/>
    <x v="2"/>
    <s v="FINANCIERO"/>
    <s v="ALTO"/>
  </r>
  <r>
    <x v="0"/>
    <s v="Apoyo"/>
    <x v="2"/>
    <s v="FINANCIERO"/>
    <s v="MODERADO "/>
  </r>
  <r>
    <x v="0"/>
    <s v="Apoyo"/>
    <x v="3"/>
    <s v="CUMPLIMIENTO"/>
    <s v="ALTO"/>
  </r>
  <r>
    <x v="0"/>
    <s v="Apoyo"/>
    <x v="3"/>
    <s v="OPERATIVO"/>
    <s v="ALTO"/>
  </r>
  <r>
    <x v="0"/>
    <s v="Apoyo"/>
    <x v="3"/>
    <s v="CUMPLIMIENTO"/>
    <s v="MODERADO "/>
  </r>
  <r>
    <x v="0"/>
    <s v="Apoyo"/>
    <x v="4"/>
    <s v="CORRUPCIÓN"/>
    <s v="ALTO"/>
  </r>
  <r>
    <x v="0"/>
    <s v="Apoyo"/>
    <x v="4"/>
    <s v="OPERATIVO"/>
    <s v="BAJO "/>
  </r>
  <r>
    <x v="0"/>
    <s v="Apoyo"/>
    <x v="4"/>
    <s v="CUMPLIMIENTO"/>
    <s v="MODERADO "/>
  </r>
  <r>
    <x v="0"/>
    <s v="Apoyo"/>
    <x v="5"/>
    <s v="CUMPLIMIENTO"/>
    <s v="MODERADO "/>
  </r>
  <r>
    <x v="0"/>
    <s v="Apoyo"/>
    <x v="5"/>
    <s v="CORRUPCIÓN"/>
    <s v="MODERADO "/>
  </r>
  <r>
    <x v="0"/>
    <s v="Apoyo"/>
    <x v="5"/>
    <s v="CUMPLIMIENTO"/>
    <s v="BAJO "/>
  </r>
  <r>
    <x v="0"/>
    <s v="Apoyo"/>
    <x v="5"/>
    <s v="CUMPLIMIENTO"/>
    <s v="MODERADO "/>
  </r>
  <r>
    <x v="0"/>
    <s v="Apoyo"/>
    <x v="6"/>
    <s v="OPERATIVO"/>
    <s v="BAJO "/>
  </r>
  <r>
    <x v="0"/>
    <s v="Apoyo"/>
    <x v="6"/>
    <s v="TECNOLOGÍA"/>
    <s v="MODERADO "/>
  </r>
  <r>
    <x v="0"/>
    <s v="Apoyo"/>
    <x v="6"/>
    <s v="OPERATIVO"/>
    <s v="MODERADO "/>
  </r>
  <r>
    <x v="0"/>
    <s v="Apoyo"/>
    <x v="6"/>
    <s v="CORRUPCIÓN"/>
    <s v="BAJO "/>
  </r>
  <r>
    <x v="0"/>
    <s v="Apoyo"/>
    <x v="7"/>
    <s v="FINANCIERO"/>
    <s v="MODERADO "/>
  </r>
  <r>
    <x v="0"/>
    <s v="Apoyo"/>
    <x v="7"/>
    <s v="OPERATIVO"/>
    <s v="BAJO "/>
  </r>
  <r>
    <x v="0"/>
    <s v="Apoyo"/>
    <x v="7"/>
    <s v="OPERATIVO"/>
    <s v="BAJO "/>
  </r>
  <r>
    <x v="0"/>
    <s v="Apoyo"/>
    <x v="7"/>
    <s v="CORRUPCIÓN"/>
    <s v="MODERADO "/>
  </r>
  <r>
    <x v="0"/>
    <s v="Apoyo"/>
    <x v="8"/>
    <s v="CUMPLIMIENTO"/>
    <s v="ALTO"/>
  </r>
  <r>
    <x v="0"/>
    <s v="Estrategico"/>
    <x v="9"/>
    <s v="OPERATIVO"/>
    <s v="MODERADO "/>
  </r>
  <r>
    <x v="0"/>
    <s v="Estrategico"/>
    <x v="9"/>
    <s v="ESTRATÉGICOS"/>
    <s v="MODERADO "/>
  </r>
  <r>
    <x v="0"/>
    <s v="Estrategico"/>
    <x v="9"/>
    <s v="CORRUPCIÓN"/>
    <s v="MODERADO "/>
  </r>
  <r>
    <x v="0"/>
    <s v="Estrategico"/>
    <x v="10"/>
    <s v="ESTRATÉGICOS"/>
    <s v="MODERADO "/>
  </r>
  <r>
    <x v="0"/>
    <s v="Estrategico"/>
    <x v="10"/>
    <s v="CUMPLIMIENTO"/>
    <s v="MODERADO "/>
  </r>
  <r>
    <x v="0"/>
    <s v="Estrategico"/>
    <x v="10"/>
    <s v="OPERATIVO"/>
    <s v="MODERADO "/>
  </r>
  <r>
    <x v="0"/>
    <s v="Estrategico"/>
    <x v="11"/>
    <s v="DE IMAGEN"/>
    <s v="MODERADO "/>
  </r>
  <r>
    <x v="0"/>
    <s v="Estrategico"/>
    <x v="11"/>
    <s v="OPERATIVO"/>
    <s v="ALTO"/>
  </r>
  <r>
    <x v="0"/>
    <s v="Estrategico"/>
    <x v="11"/>
    <s v="DE IMAGEN"/>
    <s v="BAJO "/>
  </r>
  <r>
    <x v="0"/>
    <s v="Evaluación"/>
    <x v="12"/>
    <s v="OPERATIVO"/>
    <s v="BAJO "/>
  </r>
  <r>
    <x v="0"/>
    <s v="Misional"/>
    <x v="13"/>
    <s v="CUMPLIMIENTO"/>
    <s v="MODERADO "/>
  </r>
  <r>
    <x v="0"/>
    <s v="Misional"/>
    <x v="13"/>
    <s v="CUMPLIMIENTO"/>
    <s v="ALTO"/>
  </r>
  <r>
    <x v="0"/>
    <s v="Misional"/>
    <x v="13"/>
    <s v="CUMPLIMIENTO"/>
    <s v="ALTO"/>
  </r>
  <r>
    <x v="0"/>
    <s v="Misional"/>
    <x v="14"/>
    <s v="OPERATIVO"/>
    <s v="BAJO "/>
  </r>
  <r>
    <x v="0"/>
    <s v="Misional"/>
    <x v="14"/>
    <s v="CUMPLIMIENTO"/>
    <s v="ALTO"/>
  </r>
  <r>
    <x v="0"/>
    <s v="Misional"/>
    <x v="14"/>
    <s v="OPERATIVO"/>
    <s v="EXTREMO"/>
  </r>
  <r>
    <x v="0"/>
    <s v="Misional"/>
    <x v="15"/>
    <s v="ESTRATÉGICOS"/>
    <s v="EXTREMO"/>
  </r>
  <r>
    <x v="0"/>
    <s v="Misional"/>
    <x v="15"/>
    <s v="CUMPLIMIENTO"/>
    <s v="BAJO "/>
  </r>
  <r>
    <x v="0"/>
    <s v="Misional"/>
    <x v="15"/>
    <s v="CORRUPCIÓN"/>
    <s v="MODERADO "/>
  </r>
  <r>
    <x v="0"/>
    <s v="Misional"/>
    <x v="15"/>
    <s v="CUMPLIMIENTO"/>
    <s v="MODERADO "/>
  </r>
  <r>
    <x v="0"/>
    <s v="Misional"/>
    <x v="16"/>
    <s v="OPERATIVO"/>
    <s v="BAJO "/>
  </r>
  <r>
    <x v="0"/>
    <s v="Misional"/>
    <x v="16"/>
    <s v="ESTRATÉGICOS"/>
    <s v="BAJO "/>
  </r>
  <r>
    <x v="0"/>
    <s v="Misional"/>
    <x v="16"/>
    <s v="CORRUPCIÓN"/>
    <s v="MODERADO "/>
  </r>
  <r>
    <x v="0"/>
    <s v="Misional"/>
    <x v="16"/>
    <s v="OPERATIVO"/>
    <s v="BAJO "/>
  </r>
  <r>
    <x v="0"/>
    <s v="Misional"/>
    <x v="17"/>
    <s v="CUMPLIMIENTO"/>
    <s v="ALTO"/>
  </r>
  <r>
    <x v="0"/>
    <s v="Misional"/>
    <x v="17"/>
    <s v="OPERATIVO"/>
    <s v="EXTREMO"/>
  </r>
  <r>
    <x v="0"/>
    <s v="Misional"/>
    <x v="18"/>
    <s v="CUMPLIMIENTO"/>
    <s v="MODERADO "/>
  </r>
  <r>
    <x v="0"/>
    <s v="Misional"/>
    <x v="18"/>
    <s v="OPERATIVO"/>
    <s v="MODERADO "/>
  </r>
  <r>
    <x v="0"/>
    <s v="Misional"/>
    <x v="19"/>
    <s v="OPERATIVO"/>
    <s v="BAJO "/>
  </r>
  <r>
    <x v="0"/>
    <s v="Misional"/>
    <x v="19"/>
    <s v="CORRUPCIÓN"/>
    <s v="BAJO "/>
  </r>
  <r>
    <x v="0"/>
    <s v="Misional"/>
    <x v="19"/>
    <s v="OPERATIVO"/>
    <s v="EXTREMO"/>
  </r>
  <r>
    <x v="1"/>
    <s v="Estrategico"/>
    <x v="10"/>
    <s v="OPERATIVO"/>
    <s v="RIESGO EXTREMO"/>
  </r>
  <r>
    <x v="1"/>
    <s v="Estrategico"/>
    <x v="10"/>
    <s v="TECNOLOGÍA"/>
    <s v="RIESGO EXTREMO"/>
  </r>
  <r>
    <x v="1"/>
    <s v="Estrategico"/>
    <x v="10"/>
    <s v="ESTRATÉGICOS"/>
    <s v="RIESGO ALTO"/>
  </r>
  <r>
    <x v="1"/>
    <s v="Estrategico"/>
    <x v="10"/>
    <s v="CORRUPCIÓN"/>
    <s v="RIESGO MODERADO"/>
  </r>
  <r>
    <x v="1"/>
    <s v="Estrategico"/>
    <x v="10"/>
    <s v="FINANCIERO"/>
    <s v="RIESGO EXTREMO"/>
  </r>
  <r>
    <x v="1"/>
    <s v="Estrategico"/>
    <x v="9"/>
    <s v="ESTRATÉGICOS"/>
    <s v="RIESGO EXTREMO"/>
  </r>
  <r>
    <x v="1"/>
    <s v="Estrategico"/>
    <x v="9"/>
    <s v="CUMPLIMIENTO"/>
    <s v="RIESGO ALTO"/>
  </r>
  <r>
    <x v="1"/>
    <s v="Estrategico"/>
    <x v="9"/>
    <s v="CORRUPCIÓN"/>
    <s v="RIESGO ALTO"/>
  </r>
  <r>
    <x v="1"/>
    <s v="Estrategico"/>
    <x v="9"/>
    <s v="TECNOLOGÍA"/>
    <s v="RIESGO ALTO"/>
  </r>
  <r>
    <x v="1"/>
    <s v="Estrategico"/>
    <x v="9"/>
    <s v="OPERATIVO"/>
    <s v="RIESGO EXTREMO"/>
  </r>
  <r>
    <x v="1"/>
    <s v="Estrategico"/>
    <x v="11"/>
    <s v="IMAGEN"/>
    <s v="RIESGO EXTREMO"/>
  </r>
  <r>
    <x v="1"/>
    <s v="Estrategico"/>
    <x v="11"/>
    <s v="TECNOLOGÍA"/>
    <s v="RIESGO EXTREMO"/>
  </r>
  <r>
    <x v="1"/>
    <s v="Estrategico"/>
    <x v="11"/>
    <s v="IMAGEN"/>
    <s v="RIESGO EXTREMO"/>
  </r>
  <r>
    <x v="1"/>
    <s v="Estrategico"/>
    <x v="11"/>
    <s v="CORRUPCIÓN"/>
    <s v="RIESGO ALTO"/>
  </r>
  <r>
    <x v="1"/>
    <s v="Misional"/>
    <x v="16"/>
    <s v="TECNOLOGÍA"/>
    <s v="RIESGO MODERADO"/>
  </r>
  <r>
    <x v="1"/>
    <s v="Misional"/>
    <x v="16"/>
    <s v="OPERATIVO"/>
    <s v="RIESGO ALTO"/>
  </r>
  <r>
    <x v="1"/>
    <s v="Misional"/>
    <x v="16"/>
    <s v="CORRUPCIÓN"/>
    <s v="RIESGO MODERADO"/>
  </r>
  <r>
    <x v="1"/>
    <s v="Misional"/>
    <x v="20"/>
    <s v="OPERATIVO"/>
    <s v="RIESGO BAJO"/>
  </r>
  <r>
    <x v="1"/>
    <s v="Misional"/>
    <x v="20"/>
    <s v="CORRUPCIÓN"/>
    <s v="RIESGO BAJO"/>
  </r>
  <r>
    <x v="1"/>
    <s v="Misional"/>
    <x v="13"/>
    <s v="CUMPLIMIENTO"/>
    <s v="RIESGO EXTREMO"/>
  </r>
  <r>
    <x v="1"/>
    <s v="Misional"/>
    <x v="13"/>
    <s v="CUMPLIMIENTO"/>
    <s v="RIESGO EXTREMO"/>
  </r>
  <r>
    <x v="1"/>
    <s v="Misional"/>
    <x v="13"/>
    <s v="CUMPLIMIENTO"/>
    <s v="RIESGO ALTO"/>
  </r>
  <r>
    <x v="1"/>
    <s v="Misional"/>
    <x v="14"/>
    <s v="ESTRATÉGICOS"/>
    <s v="RIESGO MODERADO"/>
  </r>
  <r>
    <x v="1"/>
    <s v="Misional"/>
    <x v="14"/>
    <s v="ESTRATÉGICOS"/>
    <s v="RIESGO MODERADO"/>
  </r>
  <r>
    <x v="1"/>
    <s v="Misional"/>
    <x v="14"/>
    <s v="CUMPLIMIENTO"/>
    <s v="RIESGO EXTREMO"/>
  </r>
  <r>
    <x v="1"/>
    <s v="Misional"/>
    <x v="14"/>
    <s v="OPERATIVO"/>
    <s v="RIESGO EXTREMO"/>
  </r>
  <r>
    <x v="1"/>
    <s v="Misional"/>
    <x v="15"/>
    <s v="CUMPLIMIENTO"/>
    <s v="RIESGO ALTO"/>
  </r>
  <r>
    <x v="1"/>
    <s v="Misional"/>
    <x v="15"/>
    <s v="TECNOLOGÍA"/>
    <s v="RIESGO EXTREMO"/>
  </r>
  <r>
    <x v="1"/>
    <s v="Misional"/>
    <x v="15"/>
    <s v="ESTRATÉGICOS"/>
    <s v="RIESGO EXTREMO"/>
  </r>
  <r>
    <x v="1"/>
    <s v="Misional"/>
    <x v="15"/>
    <s v="ESTRATÉGICOS"/>
    <s v="RIESGO MODERADO"/>
  </r>
  <r>
    <x v="1"/>
    <s v="Misional"/>
    <x v="15"/>
    <s v="AMBIENTALES "/>
    <s v="RIESGO ALTO"/>
  </r>
  <r>
    <x v="1"/>
    <s v="Misional"/>
    <x v="15"/>
    <s v="CUMPLIMIENTO"/>
    <s v="RIESGO ALTO"/>
  </r>
  <r>
    <x v="1"/>
    <s v="Misional"/>
    <x v="15"/>
    <s v="OPERATIVO"/>
    <s v="RIESGO ALTO"/>
  </r>
  <r>
    <x v="1"/>
    <s v="Misional"/>
    <x v="15"/>
    <s v="OPERATIVO"/>
    <s v="RIESGO ALTO"/>
  </r>
  <r>
    <x v="1"/>
    <s v="Misional"/>
    <x v="19"/>
    <s v="CORRUPCIÓN"/>
    <s v="RIESGO MODERADO"/>
  </r>
  <r>
    <x v="1"/>
    <s v="Misional"/>
    <x v="19"/>
    <s v="OPERATIVO"/>
    <s v="RIESGO ALTO"/>
  </r>
  <r>
    <x v="1"/>
    <s v="Misional"/>
    <x v="19"/>
    <s v="OPERATIVO"/>
    <s v="RIESGO EXTREMO"/>
  </r>
  <r>
    <x v="1"/>
    <s v="Misional"/>
    <x v="19"/>
    <s v="OPERATIVO"/>
    <s v="RIESGO EXTREMO"/>
  </r>
  <r>
    <x v="1"/>
    <s v="Misional"/>
    <x v="19"/>
    <s v="OPERATIVO"/>
    <s v="RIESGO EXTREMO"/>
  </r>
  <r>
    <x v="1"/>
    <s v="Misional"/>
    <x v="18"/>
    <s v="OPERATIVO"/>
    <s v="RIESGO EXTREMO"/>
  </r>
  <r>
    <x v="1"/>
    <s v="Misional"/>
    <x v="18"/>
    <s v="AMBIENTALES "/>
    <s v="RIESGO ALTO"/>
  </r>
  <r>
    <x v="1"/>
    <s v="Misional"/>
    <x v="18"/>
    <s v="AMBIENTALES "/>
    <s v="RIESGO EXTREMO"/>
  </r>
  <r>
    <x v="1"/>
    <s v="Misional"/>
    <x v="18"/>
    <s v="CORRUPCIÓN"/>
    <s v="RIESGO MODERADO"/>
  </r>
  <r>
    <x v="1"/>
    <s v="Apoyo"/>
    <x v="1"/>
    <s v="OPERATIVO"/>
    <s v="RIESGO ALTO"/>
  </r>
  <r>
    <x v="1"/>
    <s v="Apoyo"/>
    <x v="1"/>
    <s v="CUMPLIMIENTO"/>
    <s v="RIESGO EXTREMO"/>
  </r>
  <r>
    <x v="1"/>
    <s v="Apoyo"/>
    <x v="1"/>
    <s v="OPERATIVO"/>
    <s v="RIESGO EXTREMO"/>
  </r>
  <r>
    <x v="1"/>
    <s v="Apoyo"/>
    <x v="1"/>
    <s v="TECNOLOGÍA"/>
    <s v="RIESGO EXTREMO"/>
  </r>
  <r>
    <x v="1"/>
    <s v="Apoyo"/>
    <x v="6"/>
    <s v="OPERATIVO"/>
    <s v="RIESGO MODERADO"/>
  </r>
  <r>
    <x v="1"/>
    <s v="Apoyo"/>
    <x v="6"/>
    <s v="OPERATIVO"/>
    <s v="RIESGO ALTO"/>
  </r>
  <r>
    <x v="1"/>
    <s v="Apoyo"/>
    <x v="6"/>
    <s v="FINANCIERO"/>
    <s v="RIESGO EXTREMO"/>
  </r>
  <r>
    <x v="1"/>
    <s v="Apoyo"/>
    <x v="6"/>
    <s v="OPERATIVO"/>
    <s v="RIESGO EXTREMO"/>
  </r>
  <r>
    <x v="1"/>
    <s v="Apoyo"/>
    <x v="6"/>
    <s v="CORRUPCIÓN"/>
    <s v="RIESGO MODERADO"/>
  </r>
  <r>
    <x v="1"/>
    <s v="Apoyo"/>
    <x v="6"/>
    <s v="CORRUPCIÓN"/>
    <s v="RIESGO ALTO"/>
  </r>
  <r>
    <x v="1"/>
    <s v="Apoyo"/>
    <x v="4"/>
    <s v="CUMPLIMIENTO"/>
    <s v="RIESGO MODERADO"/>
  </r>
  <r>
    <x v="1"/>
    <s v="Apoyo"/>
    <x v="4"/>
    <s v="OPERATIVO"/>
    <s v="RIESGO MODERADO"/>
  </r>
  <r>
    <x v="1"/>
    <s v="Apoyo"/>
    <x v="4"/>
    <s v="CUMPLIMIENTO"/>
    <s v="RIESGO EXTREMO"/>
  </r>
  <r>
    <x v="1"/>
    <s v="Apoyo"/>
    <x v="4"/>
    <s v="CUMPLIMIENTO"/>
    <s v="RIESGO ALTO"/>
  </r>
  <r>
    <x v="1"/>
    <s v="Apoyo"/>
    <x v="4"/>
    <s v="CUMPLIMIENTO"/>
    <s v="RIESGO ALTO"/>
  </r>
  <r>
    <x v="1"/>
    <s v="Apoyo"/>
    <x v="4"/>
    <s v="CUMPLIMIENTO"/>
    <s v="RIESGO ALTO"/>
  </r>
  <r>
    <x v="1"/>
    <s v="Apoyo"/>
    <x v="4"/>
    <s v="CORRUPCIÓN"/>
    <s v="RIESGO ALTO"/>
  </r>
  <r>
    <x v="1"/>
    <s v="Apoyo"/>
    <x v="4"/>
    <s v="CORRUPCIÓN"/>
    <s v="RIESGO ALTO"/>
  </r>
  <r>
    <x v="1"/>
    <s v="Apoyo"/>
    <x v="5"/>
    <s v="ESTRATÉGICOS"/>
    <s v="RIESGO MODERADO"/>
  </r>
  <r>
    <x v="1"/>
    <s v="Apoyo"/>
    <x v="5"/>
    <s v="CUMPLIMIENTO"/>
    <s v="RIESGO ALTO"/>
  </r>
  <r>
    <x v="1"/>
    <s v="Apoyo"/>
    <x v="5"/>
    <s v="OPERATIVO"/>
    <s v="RIESGO ALTO"/>
  </r>
  <r>
    <x v="1"/>
    <s v="Apoyo"/>
    <x v="5"/>
    <s v="OPERATIVO"/>
    <s v="RIESGO ALTO"/>
  </r>
  <r>
    <x v="1"/>
    <s v="Apoyo"/>
    <x v="5"/>
    <s v="OPERATIVO"/>
    <s v="RIESGO ALTO"/>
  </r>
  <r>
    <x v="1"/>
    <s v="Apoyo"/>
    <x v="5"/>
    <s v="OPERATIVO"/>
    <s v="RIESGO ALTO"/>
  </r>
  <r>
    <x v="1"/>
    <s v="Apoyo"/>
    <x v="5"/>
    <s v="OPERATIVO"/>
    <s v="RIESGO ALTO"/>
  </r>
  <r>
    <x v="1"/>
    <s v="Apoyo"/>
    <x v="3"/>
    <s v="OPERATIVO"/>
    <s v="RIESGO EXTREMO"/>
  </r>
  <r>
    <x v="1"/>
    <s v="Apoyo"/>
    <x v="3"/>
    <s v="FINANCIERO"/>
    <s v="RIESGO MODERADO"/>
  </r>
  <r>
    <x v="1"/>
    <s v="Apoyo"/>
    <x v="3"/>
    <s v="OPERATIVO"/>
    <s v="RIESGO ALTO"/>
  </r>
  <r>
    <x v="1"/>
    <s v="Apoyo"/>
    <x v="3"/>
    <s v="CORRUPCIÓN"/>
    <s v="RIESGO MODERADO"/>
  </r>
  <r>
    <x v="1"/>
    <s v="Apoyo"/>
    <x v="7"/>
    <s v="OPERATIVO"/>
    <s v="RIESGO ALTO"/>
  </r>
  <r>
    <x v="1"/>
    <s v="Apoyo"/>
    <x v="7"/>
    <s v="OPERATIVO"/>
    <s v="RIESGO ALTO"/>
  </r>
  <r>
    <x v="1"/>
    <s v="Apoyo"/>
    <x v="7"/>
    <s v="OPERATIVO"/>
    <s v="RIESGO ALTO"/>
  </r>
  <r>
    <x v="1"/>
    <s v="Apoyo"/>
    <x v="7"/>
    <s v="CORRUPCIÓN"/>
    <s v="RIESGO MODERADO"/>
  </r>
  <r>
    <x v="1"/>
    <s v="Apoyo"/>
    <x v="7"/>
    <s v="CORRUPCIÓN"/>
    <s v="RIESGO ALTO"/>
  </r>
  <r>
    <x v="1"/>
    <s v="Apoyo"/>
    <x v="7"/>
    <s v="OPERATIVO"/>
    <s v="RIESGO EXTREMO"/>
  </r>
  <r>
    <x v="1"/>
    <s v="Apoyo"/>
    <x v="7"/>
    <s v="OPERATIVO"/>
    <s v="RIESGO ALTO"/>
  </r>
  <r>
    <x v="1"/>
    <s v="Apoyo"/>
    <x v="7"/>
    <s v="TECNOLOGÍA"/>
    <s v="RIESGO ALTO"/>
  </r>
  <r>
    <x v="1"/>
    <s v="Apoyo"/>
    <x v="0"/>
    <s v="OPERATIVO"/>
    <s v="RIESGO ALTO"/>
  </r>
  <r>
    <x v="1"/>
    <s v="Apoyo"/>
    <x v="0"/>
    <s v="TECNOLOGÍA"/>
    <s v="RIESGO MODERADO"/>
  </r>
  <r>
    <x v="1"/>
    <s v="Apoyo"/>
    <x v="0"/>
    <s v="OPERATIVO"/>
    <s v="RIESGO EXTREMO"/>
  </r>
  <r>
    <x v="1"/>
    <s v="Apoyo"/>
    <x v="0"/>
    <s v="OPERATIVO"/>
    <s v="RIESGO ALTO"/>
  </r>
  <r>
    <x v="1"/>
    <s v="Apoyo"/>
    <x v="8"/>
    <s v="CUMPLIMIENTO"/>
    <s v="RIESGO ALTO"/>
  </r>
  <r>
    <x v="1"/>
    <s v="Apoyo"/>
    <x v="8"/>
    <s v="CUMPLIMIENTO"/>
    <s v="RIESGO ALTO"/>
  </r>
  <r>
    <x v="1"/>
    <s v="Apoyo"/>
    <x v="2"/>
    <s v="CUMPLIMIENTO"/>
    <s v="RIESGO ALTO"/>
  </r>
  <r>
    <x v="1"/>
    <s v="Apoyo"/>
    <x v="2"/>
    <s v="TECNOLOGÍA"/>
    <s v="RIESGO ALTO"/>
  </r>
  <r>
    <x v="1"/>
    <s v="Apoyo"/>
    <x v="2"/>
    <s v="FINANCIERO"/>
    <s v="RIESGO EXTREMO"/>
  </r>
  <r>
    <x v="1"/>
    <s v="Apoyo"/>
    <x v="2"/>
    <s v="TECNOLOGÍA"/>
    <s v="RIESGO EXTREMO"/>
  </r>
  <r>
    <x v="1"/>
    <s v="Apoyo"/>
    <x v="2"/>
    <s v="FINANCIERO"/>
    <s v="RIESGO MODERADO"/>
  </r>
  <r>
    <x v="1"/>
    <s v="Apoyo"/>
    <x v="2"/>
    <s v="CORRUPCIÓN"/>
    <s v="RIESGO MODERADO"/>
  </r>
  <r>
    <x v="1"/>
    <s v="Apoyo"/>
    <x v="2"/>
    <s v="OPERATIVO"/>
    <s v="RIESGO BAJO"/>
  </r>
  <r>
    <x v="1"/>
    <s v="Apoyo"/>
    <x v="2"/>
    <s v="OPERATIVO"/>
    <s v="RIESGO MODERADO"/>
  </r>
  <r>
    <x v="1"/>
    <s v="Apoyo"/>
    <x v="2"/>
    <s v="OPERATIVO"/>
    <s v="RIESGO ALTO"/>
  </r>
  <r>
    <x v="1"/>
    <s v="Evaluación"/>
    <x v="12"/>
    <s v="ESTRATÉGICOS"/>
    <s v="RIESGO EXTREMO"/>
  </r>
  <r>
    <x v="1"/>
    <s v="Evaluación"/>
    <x v="12"/>
    <s v="ESTRATÉGICOS"/>
    <s v="RIESGO EXTREMO"/>
  </r>
  <r>
    <x v="1"/>
    <s v="Evaluación"/>
    <x v="12"/>
    <s v="TECNOLOGÍA"/>
    <s v="RIESGO ALTO"/>
  </r>
  <r>
    <x v="1"/>
    <s v="Evaluación"/>
    <x v="12"/>
    <s v="CORRUPCIÓN"/>
    <s v="RIESGO MODERADO"/>
  </r>
  <r>
    <x v="1"/>
    <s v="Evaluación"/>
    <x v="12"/>
    <s v="OPERATIVO"/>
    <s v="RIESGO ALTO"/>
  </r>
  <r>
    <x v="1"/>
    <s v="Evaluación"/>
    <x v="12"/>
    <s v="CUMPLIMIENTO"/>
    <s v="RIESGO BAJO"/>
  </r>
  <r>
    <x v="1"/>
    <s v="Evaluación"/>
    <x v="12"/>
    <s v="CORRUPCIÓN"/>
    <s v="RIESGO MODERADO"/>
  </r>
  <r>
    <x v="1"/>
    <s v="Evaluación"/>
    <x v="12"/>
    <s v="OPERATIVO"/>
    <s v="RIESGO MODERADO"/>
  </r>
  <r>
    <x v="2"/>
    <s v="Estrategico"/>
    <x v="10"/>
    <s v="TECNOLOGÍA"/>
    <s v="RIESGO EXTREMO"/>
  </r>
  <r>
    <x v="2"/>
    <s v="Estrategico"/>
    <x v="10"/>
    <s v="FINANCIERO"/>
    <s v="RIESGO MODERADO"/>
  </r>
  <r>
    <x v="2"/>
    <s v="Estrategico"/>
    <x v="10"/>
    <s v="FINANCIERO"/>
    <s v="RIESGO ALTO"/>
  </r>
  <r>
    <x v="2"/>
    <s v="Estrategico"/>
    <x v="10"/>
    <s v="CUMPLIMIENTO"/>
    <s v="RIESGO EXTREMO"/>
  </r>
  <r>
    <x v="2"/>
    <s v="Estrategico"/>
    <x v="9"/>
    <s v="ESTRATÉGICOS"/>
    <s v="RIESGO EXTREMO"/>
  </r>
  <r>
    <x v="2"/>
    <s v="Estrategico"/>
    <x v="9"/>
    <s v="CUMPLIMIENTO"/>
    <s v="RIESGO ALTO"/>
  </r>
  <r>
    <x v="2"/>
    <s v="Estrategico"/>
    <x v="9"/>
    <s v="CORRUPCIÓN"/>
    <s v="RIESGO ALTO"/>
  </r>
  <r>
    <x v="2"/>
    <s v="Estrategico"/>
    <x v="9"/>
    <s v="TECNOLOGÍA"/>
    <s v="RIESGO ALTO"/>
  </r>
  <r>
    <x v="2"/>
    <s v="Estrategico"/>
    <x v="9"/>
    <s v="OPERATIVO"/>
    <s v="RIESGO EXTREMO"/>
  </r>
  <r>
    <x v="2"/>
    <s v="Estrategico"/>
    <x v="9"/>
    <s v="ESTRATÉGICOS"/>
    <s v="RIESGO EXTREMO"/>
  </r>
  <r>
    <x v="2"/>
    <s v="Estrategico"/>
    <x v="11"/>
    <s v="IMAGEN"/>
    <s v="RIESGO ALTO"/>
  </r>
  <r>
    <x v="2"/>
    <s v="Estrategico"/>
    <x v="11"/>
    <s v="TECNOLOGÍA"/>
    <s v="RIESGO EXTREMO"/>
  </r>
  <r>
    <x v="2"/>
    <s v="Estrategico"/>
    <x v="11"/>
    <s v="CUMPLIMIENTO"/>
    <s v="RIESGO EXTREMO"/>
  </r>
  <r>
    <x v="2"/>
    <s v="Estrategico"/>
    <x v="11"/>
    <s v="OPERATIVO"/>
    <s v="RIESGO EXTREMO"/>
  </r>
  <r>
    <x v="2"/>
    <s v="Estrategico"/>
    <x v="11"/>
    <s v="CORRUPCIÓN"/>
    <s v="RIESGO ALTO"/>
  </r>
  <r>
    <x v="2"/>
    <s v="Misional"/>
    <x v="16"/>
    <s v="TECNOLOGÍA"/>
    <s v="RIESGO MODERADO"/>
  </r>
  <r>
    <x v="2"/>
    <s v="Misional"/>
    <x v="16"/>
    <s v="OPERATIVO"/>
    <s v="RIESGO ALTO"/>
  </r>
  <r>
    <x v="2"/>
    <s v="Misional"/>
    <x v="16"/>
    <s v="CORRUPCIÓN"/>
    <s v="RIESGO MODERADO"/>
  </r>
  <r>
    <x v="2"/>
    <s v="Misional"/>
    <x v="13"/>
    <s v="CUMPLIMIENTO"/>
    <s v="RIESGO EXTREMO"/>
  </r>
  <r>
    <x v="2"/>
    <s v="Misional"/>
    <x v="13"/>
    <s v="CUMPLIMIENTO"/>
    <s v="RIESGO EXTREMO"/>
  </r>
  <r>
    <x v="2"/>
    <s v="Misional"/>
    <x v="13"/>
    <s v="CUMPLIMIENTO"/>
    <s v="RIESGO ALTO"/>
  </r>
  <r>
    <x v="2"/>
    <s v="Misional"/>
    <x v="20"/>
    <s v="OPERATIVO"/>
    <s v="RIESGO BAJO"/>
  </r>
  <r>
    <x v="2"/>
    <s v="Misional"/>
    <x v="15"/>
    <s v="ESTRATÉGICOS"/>
    <s v="RIESGO EXTREMO"/>
  </r>
  <r>
    <x v="2"/>
    <s v="Misional"/>
    <x v="15"/>
    <s v="CORRUPCIÓN"/>
    <s v="RIESGO MODERADO"/>
  </r>
  <r>
    <x v="2"/>
    <s v="Misional"/>
    <x v="15"/>
    <s v="OPERATIVO"/>
    <s v="RIESGO ALTO"/>
  </r>
  <r>
    <x v="2"/>
    <s v="Misional"/>
    <x v="15"/>
    <s v="AMBIENTALES "/>
    <s v="RIESGO BAJO"/>
  </r>
  <r>
    <x v="2"/>
    <s v="Misional"/>
    <x v="19"/>
    <s v="OPERATIVO"/>
    <s v="RIESGO MODERADO"/>
  </r>
  <r>
    <x v="2"/>
    <s v="Misional"/>
    <x v="19"/>
    <s v="OPERATIVO"/>
    <s v="RIESGO MODERADO"/>
  </r>
  <r>
    <x v="2"/>
    <s v="Misional"/>
    <x v="19"/>
    <s v="OPERATIVO"/>
    <s v="RIESGO MODERADO"/>
  </r>
  <r>
    <x v="2"/>
    <s v="Misional"/>
    <x v="19"/>
    <s v="CORRUPCIÓN"/>
    <s v="RIESGO ALTO"/>
  </r>
  <r>
    <x v="2"/>
    <s v="Misional"/>
    <x v="19"/>
    <s v="OPERATIVO"/>
    <s v="RIESGO ALTO"/>
  </r>
  <r>
    <x v="2"/>
    <s v="Misional"/>
    <x v="19"/>
    <s v="OPERATIVO"/>
    <s v="RIESGO ALTO"/>
  </r>
  <r>
    <x v="2"/>
    <s v="Misional"/>
    <x v="14"/>
    <s v="ESTRATÉGICOS"/>
    <s v="RIESGO ALTO"/>
  </r>
  <r>
    <x v="2"/>
    <s v="Misional"/>
    <x v="14"/>
    <s v="ESTRATÉGICOS"/>
    <s v="RIESGO ALTO"/>
  </r>
  <r>
    <x v="2"/>
    <s v="Misional"/>
    <x v="14"/>
    <s v="CUMPLIMIENTO"/>
    <s v="RIESGO EXTREMO"/>
  </r>
  <r>
    <x v="2"/>
    <s v="Misional"/>
    <x v="18"/>
    <s v="CUMPLIMIENTO"/>
    <s v="RIESGO ALTO"/>
  </r>
  <r>
    <x v="2"/>
    <s v="Misional"/>
    <x v="18"/>
    <s v="OPERATIVO"/>
    <s v="RIESGO EXTREMO"/>
  </r>
  <r>
    <x v="2"/>
    <s v="Misional"/>
    <x v="17"/>
    <s v="AMBIENTALES "/>
    <s v="RIESGO ALTO"/>
  </r>
  <r>
    <x v="2"/>
    <s v="Misional"/>
    <x v="17"/>
    <s v="CUMPLIMIENTO"/>
    <s v="RIESGO EXTREMO"/>
  </r>
  <r>
    <x v="2"/>
    <s v="Misional"/>
    <x v="17"/>
    <s v="AMBIENTALES "/>
    <s v="RIESGO EXTREMO"/>
  </r>
  <r>
    <x v="2"/>
    <s v="Misional"/>
    <x v="17"/>
    <s v="CORRUPCIÓN"/>
    <s v="RIESGO EXTREMO"/>
  </r>
  <r>
    <x v="2"/>
    <s v="Misional"/>
    <x v="17"/>
    <s v="CUMPLIMIENTO"/>
    <s v="RIESGO EXTREMO"/>
  </r>
  <r>
    <x v="2"/>
    <s v="Apoyo"/>
    <x v="1"/>
    <s v="OPERATIVO"/>
    <s v="RIESGO ALTO"/>
  </r>
  <r>
    <x v="2"/>
    <s v="Apoyo"/>
    <x v="1"/>
    <s v="CUMPLIMIENTO"/>
    <s v="RIESGO EXTREMO"/>
  </r>
  <r>
    <x v="2"/>
    <s v="Apoyo"/>
    <x v="1"/>
    <s v="OPERATIVO"/>
    <s v="RIESGO EXTREMO"/>
  </r>
  <r>
    <x v="2"/>
    <s v="Apoyo"/>
    <x v="1"/>
    <s v="TECNOLOGÍA"/>
    <s v="RIESGO EXTREMO"/>
  </r>
  <r>
    <x v="2"/>
    <s v="Apoyo"/>
    <x v="1"/>
    <s v="CORRUPCIÓN"/>
    <s v="RIESGO ALTO"/>
  </r>
  <r>
    <x v="2"/>
    <s v="Apoyo"/>
    <x v="6"/>
    <s v="OPERATIVO"/>
    <s v="RIESGO ALTO"/>
  </r>
  <r>
    <x v="2"/>
    <s v="Apoyo"/>
    <x v="6"/>
    <s v="OPERATIVO"/>
    <s v="RIESGO ALTO"/>
  </r>
  <r>
    <x v="2"/>
    <s v="Apoyo"/>
    <x v="6"/>
    <s v="OPERATIVO"/>
    <s v="RIESGO EXTREMO"/>
  </r>
  <r>
    <x v="2"/>
    <s v="Apoyo"/>
    <x v="6"/>
    <s v="CORRUPCIÓN"/>
    <s v="RIESGO ALTO"/>
  </r>
  <r>
    <x v="2"/>
    <s v="Apoyo"/>
    <x v="4"/>
    <s v="CUMPLIMIENTO"/>
    <s v="RIESGO MODERADO"/>
  </r>
  <r>
    <x v="2"/>
    <s v="Apoyo"/>
    <x v="4"/>
    <s v="OPERATIVO"/>
    <s v="RIESGO MODERADO"/>
  </r>
  <r>
    <x v="2"/>
    <s v="Apoyo"/>
    <x v="4"/>
    <s v="CUMPLIMIENTO"/>
    <s v="RIESGO EXTREMO"/>
  </r>
  <r>
    <x v="2"/>
    <s v="Apoyo"/>
    <x v="4"/>
    <s v="CUMPLIMIENTO"/>
    <s v="RIESGO ALTO"/>
  </r>
  <r>
    <x v="2"/>
    <s v="Apoyo"/>
    <x v="4"/>
    <s v="CUMPLIMIENTO"/>
    <s v="RIESGO ALTO"/>
  </r>
  <r>
    <x v="2"/>
    <s v="Apoyo"/>
    <x v="4"/>
    <s v="CORRUPCIÓN"/>
    <s v="RIESGO ALTO"/>
  </r>
  <r>
    <x v="2"/>
    <s v="Apoyo"/>
    <x v="4"/>
    <s v="CORRUPCIÓN"/>
    <s v="RIESGO ALTO"/>
  </r>
  <r>
    <x v="2"/>
    <s v="Apoyo"/>
    <x v="5"/>
    <s v="CORRUPCIÓN"/>
    <s v="RIESGO ALTO"/>
  </r>
  <r>
    <x v="2"/>
    <s v="Apoyo"/>
    <x v="5"/>
    <s v="CUMPLIMIENTO"/>
    <s v="RIESGO ALTO"/>
  </r>
  <r>
    <x v="2"/>
    <s v="Apoyo"/>
    <x v="5"/>
    <s v="OPERATIVO"/>
    <s v="RIESGO ALTO"/>
  </r>
  <r>
    <x v="2"/>
    <s v="Apoyo"/>
    <x v="5"/>
    <s v="CORRUPCIÓN"/>
    <s v="RIESGO EXTREMO"/>
  </r>
  <r>
    <x v="2"/>
    <s v="Apoyo"/>
    <x v="5"/>
    <s v="OPERATIVO"/>
    <s v="RIESGO ALTO"/>
  </r>
  <r>
    <x v="2"/>
    <s v="Apoyo"/>
    <x v="5"/>
    <s v="OPERATIVO"/>
    <s v="RIESGO ALTO"/>
  </r>
  <r>
    <x v="2"/>
    <s v="Apoyo"/>
    <x v="5"/>
    <s v="OPERATIVO"/>
    <s v="RIESGO ALTO"/>
  </r>
  <r>
    <x v="2"/>
    <s v="Apoyo"/>
    <x v="3"/>
    <s v="OPERATIVO"/>
    <s v="RIESGO EXTREMO"/>
  </r>
  <r>
    <x v="2"/>
    <s v="Apoyo"/>
    <x v="3"/>
    <s v="FINANCIERO"/>
    <s v="RIESGO MODERADO"/>
  </r>
  <r>
    <x v="2"/>
    <s v="Apoyo"/>
    <x v="3"/>
    <s v="OPERATIVO"/>
    <s v="RIESGO ALTO"/>
  </r>
  <r>
    <x v="2"/>
    <s v="Apoyo"/>
    <x v="3"/>
    <s v="OPERATIVO"/>
    <s v="RIESGO ALTO"/>
  </r>
  <r>
    <x v="2"/>
    <s v="Apoyo"/>
    <x v="3"/>
    <s v="CORRUPCIÓN"/>
    <s v="RIESGO MODERADO"/>
  </r>
  <r>
    <x v="2"/>
    <s v="Apoyo"/>
    <x v="7"/>
    <s v="CORRUPCIÓN"/>
    <s v="RIESGO EXTREMO"/>
  </r>
  <r>
    <x v="2"/>
    <s v="Apoyo"/>
    <x v="7"/>
    <s v="OPERATIVO"/>
    <s v="RIESGO ALTO"/>
  </r>
  <r>
    <x v="2"/>
    <s v="Apoyo"/>
    <x v="7"/>
    <s v="OPERATIVO"/>
    <s v="RIESGO ALTO"/>
  </r>
  <r>
    <x v="2"/>
    <s v="Apoyo"/>
    <x v="7"/>
    <s v="OPERATIVO"/>
    <s v="RIESGO ALTO"/>
  </r>
  <r>
    <x v="2"/>
    <s v="Apoyo"/>
    <x v="7"/>
    <s v="CORRUPCIÓN"/>
    <s v="RIESGO EXTREMO"/>
  </r>
  <r>
    <x v="2"/>
    <s v="Apoyo"/>
    <x v="0"/>
    <s v="OPERATIVO"/>
    <s v="RIESGO EXTREMO"/>
  </r>
  <r>
    <x v="2"/>
    <s v="Apoyo"/>
    <x v="0"/>
    <s v="OPERATIVO"/>
    <s v="RIESGO EXTREMO"/>
  </r>
  <r>
    <x v="2"/>
    <s v="Apoyo"/>
    <x v="0"/>
    <s v="OPERATIVO"/>
    <s v="RIESGO EXTREMO"/>
  </r>
  <r>
    <x v="2"/>
    <s v="Apoyo"/>
    <x v="0"/>
    <s v="CORRUPCIÓN"/>
    <s v="RIESGO MODERADO"/>
  </r>
  <r>
    <x v="2"/>
    <s v="Apoyo"/>
    <x v="8"/>
    <s v="CUMPLIMIENTO"/>
    <s v="RIESGO ALTO"/>
  </r>
  <r>
    <x v="2"/>
    <s v="Apoyo"/>
    <x v="8"/>
    <s v="OPERATIVO"/>
    <s v="RIESGO MODERADO"/>
  </r>
  <r>
    <x v="2"/>
    <s v="Apoyo"/>
    <x v="8"/>
    <s v="CUMPLIMIENTO"/>
    <s v="RIESGO ALTO"/>
  </r>
  <r>
    <x v="2"/>
    <s v="Apoyo"/>
    <x v="2"/>
    <s v="FINANCIERO"/>
    <s v="RIESGO ALTO"/>
  </r>
  <r>
    <x v="2"/>
    <s v="Apoyo"/>
    <x v="2"/>
    <s v="TECNOLOGÍA"/>
    <s v="RIESGO ALTO"/>
  </r>
  <r>
    <x v="2"/>
    <s v="Apoyo"/>
    <x v="2"/>
    <s v="FINANCIERO"/>
    <s v="RIESGO EXTREMO"/>
  </r>
  <r>
    <x v="2"/>
    <s v="Apoyo"/>
    <x v="2"/>
    <s v="TECNOLOGÍA"/>
    <s v="RIESGO EXTREMO"/>
  </r>
  <r>
    <x v="2"/>
    <s v="Apoyo"/>
    <x v="2"/>
    <s v="FINANCIERO"/>
    <s v="RIESGO MODERADO"/>
  </r>
  <r>
    <x v="2"/>
    <s v="Apoyo"/>
    <x v="2"/>
    <s v="CORRUPCIÓN"/>
    <s v="RIESGO MODERADO"/>
  </r>
  <r>
    <x v="2"/>
    <s v="Apoyo"/>
    <x v="2"/>
    <s v="OPERATIVO"/>
    <s v="RIESGO MODERADO"/>
  </r>
  <r>
    <x v="2"/>
    <s v="Evaluación"/>
    <x v="12"/>
    <s v="FINANCIERO"/>
    <s v="RIESGO EXTREMO"/>
  </r>
  <r>
    <x v="2"/>
    <s v="Evaluación"/>
    <x v="12"/>
    <s v="TECNOLOGÍA"/>
    <s v="RIESGO MODERADO"/>
  </r>
  <r>
    <x v="2"/>
    <s v="Evaluación"/>
    <x v="12"/>
    <s v="OPERATIVO"/>
    <s v="RIESGO ALTO"/>
  </r>
  <r>
    <x v="2"/>
    <s v="Evaluación"/>
    <x v="12"/>
    <s v="OPERATIVO"/>
    <s v="RIESGO EXTREMO"/>
  </r>
  <r>
    <x v="2"/>
    <s v="Evaluación"/>
    <x v="12"/>
    <s v="OPERATIVO"/>
    <s v="RIESGO ALT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B2:C7" firstHeaderRow="1" firstDataRow="1" firstDataCol="1"/>
  <pivotFields count="4">
    <pivotField axis="axisRow" dataField="1" showAll="0">
      <items count="5">
        <item x="0"/>
        <item x="1"/>
        <item x="2"/>
        <item x="3"/>
        <item t="default"/>
      </items>
    </pivotField>
    <pivotField showAll="0"/>
    <pivotField showAll="0"/>
    <pivotField showAll="0" defaultSubtotal="0"/>
  </pivotFields>
  <rowFields count="1">
    <field x="0"/>
  </rowFields>
  <rowItems count="5">
    <i>
      <x/>
    </i>
    <i>
      <x v="1"/>
    </i>
    <i>
      <x v="2"/>
    </i>
    <i>
      <x v="3"/>
    </i>
    <i t="grand">
      <x/>
    </i>
  </rowItems>
  <colItems count="1">
    <i/>
  </colItems>
  <dataFields count="1">
    <dataField name="Cuenta de TIPO DE PROCES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B24:C29" firstHeaderRow="1" firstDataRow="1" firstDataCol="1"/>
  <pivotFields count="4">
    <pivotField showAll="0"/>
    <pivotField showAll="0"/>
    <pivotField showAll="0"/>
    <pivotField axis="axisRow" dataField="1" showAll="0" defaultSubtotal="0">
      <items count="4">
        <item x="3"/>
        <item x="2"/>
        <item x="0"/>
        <item x="1"/>
      </items>
    </pivotField>
  </pivotFields>
  <rowFields count="1">
    <field x="3"/>
  </rowFields>
  <rowItems count="5">
    <i>
      <x/>
    </i>
    <i>
      <x v="1"/>
    </i>
    <i>
      <x v="2"/>
    </i>
    <i>
      <x v="3"/>
    </i>
    <i t="grand">
      <x/>
    </i>
  </rowItems>
  <colItems count="1">
    <i/>
  </colItems>
  <dataFields count="1">
    <dataField name="Cuenta de TIPO DE RIESG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B11:C19" firstHeaderRow="1" firstDataRow="1" firstDataCol="1"/>
  <pivotFields count="4">
    <pivotField showAll="0"/>
    <pivotField showAll="0"/>
    <pivotField axis="axisRow" dataField="1" showAll="0">
      <items count="9">
        <item x="1"/>
        <item x="2"/>
        <item x="6"/>
        <item x="5"/>
        <item x="3"/>
        <item x="0"/>
        <item x="4"/>
        <item m="1" x="7"/>
        <item t="default"/>
      </items>
    </pivotField>
    <pivotField showAll="0" defaultSubtotal="0"/>
  </pivotFields>
  <rowFields count="1">
    <field x="2"/>
  </rowFields>
  <rowItems count="8">
    <i>
      <x/>
    </i>
    <i>
      <x v="1"/>
    </i>
    <i>
      <x v="2"/>
    </i>
    <i>
      <x v="3"/>
    </i>
    <i>
      <x v="4"/>
    </i>
    <i>
      <x v="5"/>
    </i>
    <i>
      <x v="6"/>
    </i>
    <i t="grand">
      <x/>
    </i>
  </rowItems>
  <colItems count="1">
    <i/>
  </colItems>
  <dataFields count="1">
    <dataField name="Cuenta de CLASIFICACIÓN"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6" firstHeaderRow="1" firstDataRow="2" firstDataCol="1"/>
  <pivotFields count="5">
    <pivotField axis="axisCol" multipleItemSelectionAllowed="1" showAll="0">
      <items count="4">
        <item x="1"/>
        <item x="2"/>
        <item x="0"/>
        <item t="default"/>
      </items>
    </pivotField>
    <pivotField showAll="0"/>
    <pivotField axis="axisRow" showAll="0">
      <items count="36">
        <item x="7"/>
        <item m="1" x="33"/>
        <item x="14"/>
        <item m="1" x="31"/>
        <item x="13"/>
        <item m="1" x="27"/>
        <item x="20"/>
        <item x="11"/>
        <item m="1" x="28"/>
        <item x="5"/>
        <item m="1" x="22"/>
        <item m="1" x="25"/>
        <item x="8"/>
        <item x="12"/>
        <item x="2"/>
        <item m="1" x="29"/>
        <item x="17"/>
        <item m="1" x="34"/>
        <item x="1"/>
        <item m="1" x="30"/>
        <item x="18"/>
        <item m="1" x="23"/>
        <item x="19"/>
        <item x="4"/>
        <item m="1" x="26"/>
        <item x="0"/>
        <item x="10"/>
        <item x="16"/>
        <item x="15"/>
        <item m="1" x="21"/>
        <item x="9"/>
        <item m="1" x="24"/>
        <item x="6"/>
        <item x="3"/>
        <item m="1" x="32"/>
        <item t="default"/>
      </items>
    </pivotField>
    <pivotField showAll="0"/>
    <pivotField dataField="1" showAll="0"/>
  </pivotFields>
  <rowFields count="1">
    <field x="2"/>
  </rowFields>
  <rowItems count="22">
    <i>
      <x/>
    </i>
    <i>
      <x v="2"/>
    </i>
    <i>
      <x v="4"/>
    </i>
    <i>
      <x v="6"/>
    </i>
    <i>
      <x v="7"/>
    </i>
    <i>
      <x v="9"/>
    </i>
    <i>
      <x v="12"/>
    </i>
    <i>
      <x v="13"/>
    </i>
    <i>
      <x v="14"/>
    </i>
    <i>
      <x v="16"/>
    </i>
    <i>
      <x v="18"/>
    </i>
    <i>
      <x v="20"/>
    </i>
    <i>
      <x v="22"/>
    </i>
    <i>
      <x v="23"/>
    </i>
    <i>
      <x v="25"/>
    </i>
    <i>
      <x v="26"/>
    </i>
    <i>
      <x v="27"/>
    </i>
    <i>
      <x v="28"/>
    </i>
    <i>
      <x v="30"/>
    </i>
    <i>
      <x v="32"/>
    </i>
    <i>
      <x v="33"/>
    </i>
    <i t="grand">
      <x/>
    </i>
  </rowItems>
  <colFields count="1">
    <field x="0"/>
  </colFields>
  <colItems count="4">
    <i>
      <x/>
    </i>
    <i>
      <x v="1"/>
    </i>
    <i>
      <x v="2"/>
    </i>
    <i t="grand">
      <x/>
    </i>
  </colItems>
  <dataFields count="1">
    <dataField name="Cuenta de TIPO DE RIESG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2" displayName="Tabla2" ref="J3:L6" totalsRowShown="0" headerRowDxfId="6" headerRowBorderDxfId="5" tableBorderDxfId="4" totalsRowBorderDxfId="3">
  <autoFilter ref="J3:L6"/>
  <tableColumns count="3">
    <tableColumn id="1" name="CRITERIO" dataDxfId="2"/>
    <tableColumn id="3" name="Rangos de calificación de_x000a_los controles2" dataDxfId="1"/>
    <tableColumn id="2" name="CALIFICACIÓN"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AA305"/>
  <sheetViews>
    <sheetView tabSelected="1" zoomScale="50" zoomScaleNormal="50" zoomScaleSheetLayoutView="30" workbookViewId="0">
      <pane xSplit="2" ySplit="7" topLeftCell="C8" activePane="bottomRight" state="frozen"/>
      <selection pane="topRight" activeCell="C1" sqref="C1"/>
      <selection pane="bottomLeft" activeCell="A8" sqref="A8"/>
      <selection pane="bottomRight" activeCell="P9" sqref="P9"/>
    </sheetView>
  </sheetViews>
  <sheetFormatPr baseColWidth="10" defaultColWidth="11.42578125" defaultRowHeight="18" x14ac:dyDescent="0.25"/>
  <cols>
    <col min="1" max="1" width="2.85546875" style="9" customWidth="1"/>
    <col min="2" max="2" width="9.7109375" style="154" customWidth="1"/>
    <col min="3" max="3" width="23" style="155" customWidth="1"/>
    <col min="4" max="4" width="40.85546875" style="156" customWidth="1"/>
    <col min="5" max="5" width="22.85546875" style="157" customWidth="1"/>
    <col min="6" max="6" width="50.140625" style="156" customWidth="1"/>
    <col min="7" max="7" width="43.7109375" style="156" customWidth="1"/>
    <col min="8" max="9" width="7.42578125" style="158" customWidth="1"/>
    <col min="10" max="10" width="7.42578125" style="117" customWidth="1"/>
    <col min="11" max="11" width="38.7109375" style="157" customWidth="1"/>
    <col min="12" max="13" width="7.140625" style="158" customWidth="1"/>
    <col min="14" max="14" width="7.140625" style="116" customWidth="1"/>
    <col min="15" max="15" width="20.28515625" style="158" customWidth="1"/>
    <col min="16" max="16" width="44.85546875" style="157" customWidth="1"/>
    <col min="17" max="17" width="15" style="107" customWidth="1"/>
    <col min="18" max="18" width="24.140625" style="107" customWidth="1"/>
    <col min="19" max="19" width="26.42578125" style="107" customWidth="1"/>
    <col min="20" max="20" width="17.28515625" style="107" customWidth="1"/>
    <col min="21" max="21" width="21.140625" style="107" customWidth="1"/>
    <col min="22" max="22" width="43.28515625" style="106" customWidth="1"/>
    <col min="23" max="23" width="2.85546875" style="9" customWidth="1"/>
    <col min="24" max="25" width="29.7109375" style="8" hidden="1" customWidth="1"/>
    <col min="26" max="26" width="11.140625" style="9" hidden="1" customWidth="1"/>
    <col min="27" max="27" width="19.140625" style="9" hidden="1" customWidth="1"/>
    <col min="28" max="28" width="0" style="9" hidden="1" customWidth="1"/>
    <col min="29" max="16384" width="11.42578125" style="9"/>
  </cols>
  <sheetData>
    <row r="1" spans="2:27" ht="21.75" customHeight="1" x14ac:dyDescent="0.25"/>
    <row r="2" spans="2:27" ht="53.25" customHeight="1" x14ac:dyDescent="0.2">
      <c r="B2" s="290"/>
      <c r="C2" s="290"/>
      <c r="D2" s="290"/>
      <c r="E2" s="306" t="s">
        <v>930</v>
      </c>
      <c r="F2" s="306"/>
      <c r="G2" s="306"/>
      <c r="H2" s="306"/>
      <c r="I2" s="306"/>
      <c r="J2" s="306"/>
      <c r="K2" s="306"/>
      <c r="L2" s="306"/>
      <c r="M2" s="306"/>
      <c r="N2" s="306"/>
      <c r="O2" s="306"/>
      <c r="P2" s="306"/>
      <c r="Q2" s="306"/>
      <c r="R2" s="306"/>
      <c r="S2" s="306"/>
      <c r="T2" s="306"/>
      <c r="U2" s="306"/>
      <c r="V2" s="306"/>
    </row>
    <row r="3" spans="2:27" s="19" customFormat="1" ht="33.75" customHeight="1" x14ac:dyDescent="0.25">
      <c r="B3" s="290"/>
      <c r="C3" s="290"/>
      <c r="D3" s="290"/>
      <c r="E3" s="308" t="s">
        <v>0</v>
      </c>
      <c r="F3" s="308"/>
      <c r="G3" s="308"/>
      <c r="H3" s="308"/>
      <c r="I3" s="308"/>
      <c r="J3" s="308"/>
      <c r="K3" s="308"/>
      <c r="L3" s="308"/>
      <c r="M3" s="308"/>
      <c r="N3" s="308"/>
      <c r="O3" s="308"/>
      <c r="P3" s="308" t="s">
        <v>928</v>
      </c>
      <c r="Q3" s="308"/>
      <c r="R3" s="308"/>
      <c r="S3" s="308"/>
      <c r="T3" s="308"/>
      <c r="U3" s="308"/>
      <c r="V3" s="308"/>
      <c r="X3" s="18"/>
      <c r="Y3" s="18"/>
    </row>
    <row r="4" spans="2:27" s="19" customFormat="1" ht="33.75" customHeight="1" x14ac:dyDescent="0.25">
      <c r="B4" s="290"/>
      <c r="C4" s="290"/>
      <c r="D4" s="290"/>
      <c r="E4" s="307" t="s">
        <v>929</v>
      </c>
      <c r="F4" s="307"/>
      <c r="G4" s="307"/>
      <c r="H4" s="307"/>
      <c r="I4" s="307"/>
      <c r="J4" s="307"/>
      <c r="K4" s="307"/>
      <c r="L4" s="307"/>
      <c r="M4" s="307"/>
      <c r="N4" s="307"/>
      <c r="O4" s="307"/>
      <c r="P4" s="307"/>
      <c r="Q4" s="307"/>
      <c r="R4" s="307"/>
      <c r="S4" s="307"/>
      <c r="T4" s="307"/>
      <c r="U4" s="307"/>
      <c r="V4" s="307"/>
      <c r="X4" s="18"/>
      <c r="Y4" s="18"/>
    </row>
    <row r="5" spans="2:27" ht="92.25" hidden="1" customHeight="1" x14ac:dyDescent="0.2">
      <c r="B5" s="296" t="s">
        <v>251</v>
      </c>
      <c r="C5" s="296"/>
      <c r="D5" s="296"/>
      <c r="E5" s="297"/>
      <c r="F5" s="297"/>
      <c r="G5" s="297"/>
      <c r="H5" s="297"/>
      <c r="I5" s="297"/>
      <c r="J5" s="297"/>
      <c r="K5" s="297"/>
      <c r="L5" s="297"/>
      <c r="M5" s="297"/>
      <c r="N5" s="297"/>
      <c r="O5" s="297"/>
      <c r="P5" s="297"/>
      <c r="Q5" s="297"/>
      <c r="R5" s="297"/>
      <c r="S5" s="297"/>
      <c r="T5" s="297"/>
      <c r="U5" s="297"/>
      <c r="V5" s="297"/>
    </row>
    <row r="6" spans="2:27" s="22" customFormat="1" ht="40.5" customHeight="1" x14ac:dyDescent="0.25">
      <c r="B6" s="298" t="s">
        <v>193</v>
      </c>
      <c r="C6" s="302" t="s">
        <v>1</v>
      </c>
      <c r="D6" s="302" t="s">
        <v>2</v>
      </c>
      <c r="E6" s="302" t="s">
        <v>3</v>
      </c>
      <c r="F6" s="304" t="s">
        <v>226</v>
      </c>
      <c r="G6" s="304" t="s">
        <v>4</v>
      </c>
      <c r="H6" s="293" t="s">
        <v>5</v>
      </c>
      <c r="I6" s="294"/>
      <c r="J6" s="295"/>
      <c r="K6" s="304" t="s">
        <v>6</v>
      </c>
      <c r="L6" s="293" t="s">
        <v>7</v>
      </c>
      <c r="M6" s="294"/>
      <c r="N6" s="295"/>
      <c r="O6" s="304" t="s">
        <v>8</v>
      </c>
      <c r="P6" s="304" t="s">
        <v>225</v>
      </c>
      <c r="Q6" s="291" t="s">
        <v>9</v>
      </c>
      <c r="R6" s="291" t="s">
        <v>10</v>
      </c>
      <c r="S6" s="291" t="s">
        <v>11</v>
      </c>
      <c r="T6" s="291" t="s">
        <v>12</v>
      </c>
      <c r="U6" s="291" t="s">
        <v>13</v>
      </c>
      <c r="V6" s="300" t="s">
        <v>14</v>
      </c>
      <c r="X6" s="21"/>
      <c r="Y6" s="21"/>
    </row>
    <row r="7" spans="2:27" s="22" customFormat="1" ht="114.75" customHeight="1" x14ac:dyDescent="0.25">
      <c r="B7" s="299"/>
      <c r="C7" s="303"/>
      <c r="D7" s="303"/>
      <c r="E7" s="303"/>
      <c r="F7" s="305"/>
      <c r="G7" s="305"/>
      <c r="H7" s="23" t="s">
        <v>15</v>
      </c>
      <c r="I7" s="23" t="s">
        <v>16</v>
      </c>
      <c r="J7" s="23" t="s">
        <v>17</v>
      </c>
      <c r="K7" s="305"/>
      <c r="L7" s="23" t="s">
        <v>15</v>
      </c>
      <c r="M7" s="23" t="s">
        <v>16</v>
      </c>
      <c r="N7" s="23" t="s">
        <v>17</v>
      </c>
      <c r="O7" s="305"/>
      <c r="P7" s="305"/>
      <c r="Q7" s="292"/>
      <c r="R7" s="292"/>
      <c r="S7" s="292"/>
      <c r="T7" s="292"/>
      <c r="U7" s="292"/>
      <c r="V7" s="301"/>
      <c r="X7" s="10"/>
      <c r="Y7" s="10" t="s">
        <v>3</v>
      </c>
    </row>
    <row r="8" spans="2:27" s="12" customFormat="1" ht="104.25" customHeight="1" x14ac:dyDescent="0.2">
      <c r="B8" s="227">
        <v>1</v>
      </c>
      <c r="C8" s="230" t="s">
        <v>203</v>
      </c>
      <c r="D8" s="212" t="s">
        <v>252</v>
      </c>
      <c r="E8" s="212" t="s">
        <v>21</v>
      </c>
      <c r="F8" s="159" t="s">
        <v>255</v>
      </c>
      <c r="G8" s="159" t="s">
        <v>262</v>
      </c>
      <c r="H8" s="212">
        <v>2</v>
      </c>
      <c r="I8" s="212">
        <v>3</v>
      </c>
      <c r="J8" s="224" t="s">
        <v>72</v>
      </c>
      <c r="K8" s="160" t="s">
        <v>266</v>
      </c>
      <c r="L8" s="212">
        <v>1</v>
      </c>
      <c r="M8" s="212">
        <v>3</v>
      </c>
      <c r="N8" s="224" t="s">
        <v>72</v>
      </c>
      <c r="O8" s="218" t="str">
        <f t="shared" ref="O8:O14" si="0">IF(N8="BAJO","ASUMIR EL RIESGO",IF(N8="MODERADO","REDUCIR EL RIESGO",IF(N8="ALTO","EVITAR EL RIESGO",IF(N8="EXTREMO","COMPARTIR O TRANSFERIR EL RIESGO",""))))</f>
        <v>REDUCIR EL RIESGO</v>
      </c>
      <c r="P8" s="159" t="s">
        <v>269</v>
      </c>
      <c r="Q8" s="118">
        <v>0.5</v>
      </c>
      <c r="R8" s="119" t="s">
        <v>270</v>
      </c>
      <c r="S8" s="119" t="s">
        <v>271</v>
      </c>
      <c r="T8" s="120">
        <v>43101</v>
      </c>
      <c r="U8" s="120">
        <v>43220</v>
      </c>
      <c r="V8" s="239" t="s">
        <v>281</v>
      </c>
      <c r="X8" s="20" t="s">
        <v>194</v>
      </c>
      <c r="Y8" s="20" t="s">
        <v>18</v>
      </c>
      <c r="Z8" s="11">
        <v>1</v>
      </c>
      <c r="AA8" s="7" t="s">
        <v>182</v>
      </c>
    </row>
    <row r="9" spans="2:27" s="12" customFormat="1" ht="118.5" customHeight="1" x14ac:dyDescent="0.2">
      <c r="B9" s="228"/>
      <c r="C9" s="231"/>
      <c r="D9" s="213"/>
      <c r="E9" s="213"/>
      <c r="F9" s="161" t="s">
        <v>256</v>
      </c>
      <c r="G9" s="161" t="s">
        <v>263</v>
      </c>
      <c r="H9" s="213"/>
      <c r="I9" s="213"/>
      <c r="J9" s="225"/>
      <c r="K9" s="162" t="s">
        <v>267</v>
      </c>
      <c r="L9" s="213"/>
      <c r="M9" s="213"/>
      <c r="N9" s="225"/>
      <c r="O9" s="219"/>
      <c r="P9" s="161" t="s">
        <v>272</v>
      </c>
      <c r="Q9" s="121">
        <v>0.5</v>
      </c>
      <c r="R9" s="122" t="s">
        <v>270</v>
      </c>
      <c r="S9" s="122" t="s">
        <v>271</v>
      </c>
      <c r="T9" s="123">
        <v>43132</v>
      </c>
      <c r="U9" s="123">
        <v>43434</v>
      </c>
      <c r="V9" s="240"/>
      <c r="X9" s="20" t="s">
        <v>195</v>
      </c>
      <c r="Y9" s="20" t="s">
        <v>19</v>
      </c>
      <c r="Z9" s="11">
        <v>2</v>
      </c>
      <c r="AA9" s="7" t="s">
        <v>185</v>
      </c>
    </row>
    <row r="10" spans="2:27" s="12" customFormat="1" ht="69.75" customHeight="1" x14ac:dyDescent="0.25">
      <c r="B10" s="229"/>
      <c r="C10" s="232"/>
      <c r="D10" s="214"/>
      <c r="E10" s="214"/>
      <c r="F10" s="163"/>
      <c r="G10" s="163"/>
      <c r="H10" s="214"/>
      <c r="I10" s="214"/>
      <c r="J10" s="226"/>
      <c r="K10" s="164"/>
      <c r="L10" s="214"/>
      <c r="M10" s="214"/>
      <c r="N10" s="226"/>
      <c r="O10" s="220"/>
      <c r="P10" s="163"/>
      <c r="Q10" s="124"/>
      <c r="R10" s="125"/>
      <c r="S10" s="125"/>
      <c r="T10" s="126"/>
      <c r="U10" s="126"/>
      <c r="V10" s="241"/>
      <c r="X10" s="20" t="s">
        <v>196</v>
      </c>
      <c r="Y10" s="20" t="s">
        <v>20</v>
      </c>
      <c r="Z10" s="11">
        <v>3</v>
      </c>
      <c r="AA10" s="7" t="s">
        <v>188</v>
      </c>
    </row>
    <row r="11" spans="2:27" s="12" customFormat="1" ht="69.75" customHeight="1" x14ac:dyDescent="0.2">
      <c r="B11" s="227">
        <v>2</v>
      </c>
      <c r="C11" s="230" t="s">
        <v>203</v>
      </c>
      <c r="D11" s="212" t="s">
        <v>253</v>
      </c>
      <c r="E11" s="212" t="s">
        <v>21</v>
      </c>
      <c r="F11" s="159" t="s">
        <v>257</v>
      </c>
      <c r="G11" s="212" t="s">
        <v>877</v>
      </c>
      <c r="H11" s="212">
        <v>5</v>
      </c>
      <c r="I11" s="212">
        <v>3</v>
      </c>
      <c r="J11" s="289" t="s">
        <v>280</v>
      </c>
      <c r="K11" s="165" t="s">
        <v>168</v>
      </c>
      <c r="L11" s="212">
        <v>4</v>
      </c>
      <c r="M11" s="212">
        <v>3</v>
      </c>
      <c r="N11" s="224" t="s">
        <v>284</v>
      </c>
      <c r="O11" s="218" t="str">
        <f t="shared" si="0"/>
        <v>EVITAR EL RIESGO</v>
      </c>
      <c r="P11" s="159" t="s">
        <v>273</v>
      </c>
      <c r="Q11" s="118">
        <v>0.3</v>
      </c>
      <c r="R11" s="119" t="s">
        <v>274</v>
      </c>
      <c r="S11" s="119" t="s">
        <v>275</v>
      </c>
      <c r="T11" s="120">
        <v>43101</v>
      </c>
      <c r="U11" s="120">
        <v>43465</v>
      </c>
      <c r="V11" s="239" t="s">
        <v>282</v>
      </c>
      <c r="X11" s="20" t="s">
        <v>197</v>
      </c>
      <c r="Y11" s="20" t="s">
        <v>21</v>
      </c>
      <c r="Z11" s="11">
        <v>4</v>
      </c>
      <c r="AA11" s="7" t="s">
        <v>191</v>
      </c>
    </row>
    <row r="12" spans="2:27" s="12" customFormat="1" ht="69.75" customHeight="1" x14ac:dyDescent="0.2">
      <c r="B12" s="228"/>
      <c r="C12" s="231"/>
      <c r="D12" s="213"/>
      <c r="E12" s="213"/>
      <c r="F12" s="161" t="s">
        <v>258</v>
      </c>
      <c r="G12" s="213"/>
      <c r="H12" s="213"/>
      <c r="I12" s="213"/>
      <c r="J12" s="287"/>
      <c r="K12" s="166" t="s">
        <v>267</v>
      </c>
      <c r="L12" s="213"/>
      <c r="M12" s="213"/>
      <c r="N12" s="225"/>
      <c r="O12" s="219"/>
      <c r="P12" s="161" t="s">
        <v>276</v>
      </c>
      <c r="Q12" s="121">
        <v>0.7</v>
      </c>
      <c r="R12" s="122" t="s">
        <v>270</v>
      </c>
      <c r="S12" s="122" t="s">
        <v>271</v>
      </c>
      <c r="T12" s="123">
        <v>43101</v>
      </c>
      <c r="U12" s="123">
        <v>43465</v>
      </c>
      <c r="V12" s="240"/>
      <c r="X12" s="20" t="s">
        <v>198</v>
      </c>
      <c r="Y12" s="20" t="s">
        <v>22</v>
      </c>
      <c r="Z12" s="11">
        <v>5</v>
      </c>
    </row>
    <row r="13" spans="2:27" s="12" customFormat="1" ht="69.75" customHeight="1" x14ac:dyDescent="0.2">
      <c r="B13" s="229"/>
      <c r="C13" s="232"/>
      <c r="D13" s="214"/>
      <c r="E13" s="214"/>
      <c r="F13" s="163" t="s">
        <v>259</v>
      </c>
      <c r="G13" s="214"/>
      <c r="H13" s="214"/>
      <c r="I13" s="214"/>
      <c r="J13" s="288"/>
      <c r="K13" s="167"/>
      <c r="L13" s="214"/>
      <c r="M13" s="214"/>
      <c r="N13" s="226"/>
      <c r="O13" s="220"/>
      <c r="P13" s="163"/>
      <c r="Q13" s="124"/>
      <c r="R13" s="125"/>
      <c r="S13" s="125"/>
      <c r="T13" s="126"/>
      <c r="U13" s="126"/>
      <c r="V13" s="241"/>
      <c r="X13" s="20" t="s">
        <v>199</v>
      </c>
      <c r="Y13" s="20" t="s">
        <v>23</v>
      </c>
    </row>
    <row r="14" spans="2:27" s="12" customFormat="1" ht="69.75" customHeight="1" x14ac:dyDescent="0.2">
      <c r="B14" s="227">
        <v>3</v>
      </c>
      <c r="C14" s="230" t="s">
        <v>203</v>
      </c>
      <c r="D14" s="212" t="s">
        <v>254</v>
      </c>
      <c r="E14" s="212" t="s">
        <v>21</v>
      </c>
      <c r="F14" s="159" t="s">
        <v>260</v>
      </c>
      <c r="G14" s="159" t="s">
        <v>264</v>
      </c>
      <c r="H14" s="212">
        <v>5</v>
      </c>
      <c r="I14" s="212">
        <v>3</v>
      </c>
      <c r="J14" s="289" t="s">
        <v>280</v>
      </c>
      <c r="K14" s="165" t="s">
        <v>268</v>
      </c>
      <c r="L14" s="212">
        <v>4</v>
      </c>
      <c r="M14" s="212">
        <v>3</v>
      </c>
      <c r="N14" s="224" t="s">
        <v>284</v>
      </c>
      <c r="O14" s="218" t="str">
        <f t="shared" si="0"/>
        <v>EVITAR EL RIESGO</v>
      </c>
      <c r="P14" s="159" t="s">
        <v>277</v>
      </c>
      <c r="Q14" s="118">
        <v>0.4</v>
      </c>
      <c r="R14" s="119" t="s">
        <v>270</v>
      </c>
      <c r="S14" s="119" t="s">
        <v>278</v>
      </c>
      <c r="T14" s="120">
        <v>43221</v>
      </c>
      <c r="U14" s="120">
        <v>43281</v>
      </c>
      <c r="V14" s="239" t="s">
        <v>283</v>
      </c>
      <c r="X14" s="20" t="s">
        <v>200</v>
      </c>
      <c r="Y14" s="20" t="s">
        <v>24</v>
      </c>
    </row>
    <row r="15" spans="2:27" s="12" customFormat="1" ht="69.75" customHeight="1" x14ac:dyDescent="0.2">
      <c r="B15" s="228"/>
      <c r="C15" s="231"/>
      <c r="D15" s="213"/>
      <c r="E15" s="213"/>
      <c r="F15" s="161" t="s">
        <v>261</v>
      </c>
      <c r="G15" s="161" t="s">
        <v>265</v>
      </c>
      <c r="H15" s="213"/>
      <c r="I15" s="213"/>
      <c r="J15" s="287"/>
      <c r="K15" s="166" t="s">
        <v>169</v>
      </c>
      <c r="L15" s="213"/>
      <c r="M15" s="213"/>
      <c r="N15" s="225"/>
      <c r="O15" s="219"/>
      <c r="P15" s="161" t="s">
        <v>279</v>
      </c>
      <c r="Q15" s="121">
        <v>0.4</v>
      </c>
      <c r="R15" s="122" t="s">
        <v>270</v>
      </c>
      <c r="S15" s="122" t="s">
        <v>278</v>
      </c>
      <c r="T15" s="123">
        <v>43221</v>
      </c>
      <c r="U15" s="123">
        <v>43281</v>
      </c>
      <c r="V15" s="240"/>
      <c r="X15" s="20" t="s">
        <v>201</v>
      </c>
      <c r="Y15" s="13"/>
    </row>
    <row r="16" spans="2:27" s="12" customFormat="1" ht="69.75" customHeight="1" x14ac:dyDescent="0.2">
      <c r="B16" s="229"/>
      <c r="C16" s="232"/>
      <c r="D16" s="214"/>
      <c r="E16" s="214"/>
      <c r="F16" s="163" t="s">
        <v>259</v>
      </c>
      <c r="G16" s="161" t="s">
        <v>265</v>
      </c>
      <c r="H16" s="214"/>
      <c r="I16" s="214"/>
      <c r="J16" s="288"/>
      <c r="K16" s="167"/>
      <c r="L16" s="214"/>
      <c r="M16" s="214"/>
      <c r="N16" s="226"/>
      <c r="O16" s="220"/>
      <c r="P16" s="163" t="s">
        <v>273</v>
      </c>
      <c r="Q16" s="124">
        <v>0.2</v>
      </c>
      <c r="R16" s="125" t="s">
        <v>274</v>
      </c>
      <c r="S16" s="125" t="s">
        <v>275</v>
      </c>
      <c r="T16" s="126">
        <v>43101</v>
      </c>
      <c r="U16" s="126">
        <v>43465</v>
      </c>
      <c r="V16" s="241"/>
      <c r="X16" s="20" t="s">
        <v>202</v>
      </c>
      <c r="Y16" s="13"/>
    </row>
    <row r="17" spans="2:27" s="12" customFormat="1" ht="91.5" customHeight="1" x14ac:dyDescent="0.2">
      <c r="B17" s="227">
        <v>4</v>
      </c>
      <c r="C17" s="230" t="s">
        <v>198</v>
      </c>
      <c r="D17" s="212" t="s">
        <v>285</v>
      </c>
      <c r="E17" s="212" t="s">
        <v>19</v>
      </c>
      <c r="F17" s="159" t="s">
        <v>286</v>
      </c>
      <c r="G17" s="159" t="s">
        <v>288</v>
      </c>
      <c r="H17" s="212">
        <v>2</v>
      </c>
      <c r="I17" s="212">
        <v>3</v>
      </c>
      <c r="J17" s="289" t="s">
        <v>72</v>
      </c>
      <c r="K17" s="165" t="s">
        <v>289</v>
      </c>
      <c r="L17" s="221">
        <v>2</v>
      </c>
      <c r="M17" s="221">
        <v>1</v>
      </c>
      <c r="N17" s="224" t="s">
        <v>290</v>
      </c>
      <c r="O17" s="218" t="str">
        <f t="shared" ref="O17" si="1">IF(N17="BAJO","ASUMIR EL RIESGO",IF(N17="MODERADO","REDUCIR EL RIESGO",IF(N17="ALTO","EVITAR EL RIESGO",IF(N17="EXTREMO","COMPARTIR O TRANSFERIR EL RIESGO",""))))</f>
        <v>ASUMIR EL RIESGO</v>
      </c>
      <c r="P17" s="159" t="s">
        <v>291</v>
      </c>
      <c r="Q17" s="118">
        <v>0.5</v>
      </c>
      <c r="R17" s="119" t="s">
        <v>296</v>
      </c>
      <c r="S17" s="119" t="s">
        <v>293</v>
      </c>
      <c r="T17" s="120">
        <v>43101</v>
      </c>
      <c r="U17" s="120">
        <v>43190</v>
      </c>
      <c r="V17" s="239" t="s">
        <v>295</v>
      </c>
      <c r="X17" s="105" t="s">
        <v>203</v>
      </c>
      <c r="Y17" s="13"/>
    </row>
    <row r="18" spans="2:27" s="12" customFormat="1" ht="69.75" customHeight="1" x14ac:dyDescent="0.2">
      <c r="B18" s="228"/>
      <c r="C18" s="231"/>
      <c r="D18" s="213"/>
      <c r="E18" s="213"/>
      <c r="F18" s="161" t="s">
        <v>287</v>
      </c>
      <c r="G18" s="161"/>
      <c r="H18" s="213"/>
      <c r="I18" s="213"/>
      <c r="J18" s="287"/>
      <c r="K18" s="166"/>
      <c r="L18" s="222"/>
      <c r="M18" s="222"/>
      <c r="N18" s="225"/>
      <c r="O18" s="219"/>
      <c r="P18" s="161" t="s">
        <v>297</v>
      </c>
      <c r="Q18" s="121">
        <v>0.5</v>
      </c>
      <c r="R18" s="122" t="s">
        <v>292</v>
      </c>
      <c r="S18" s="122" t="s">
        <v>294</v>
      </c>
      <c r="T18" s="123">
        <v>43101</v>
      </c>
      <c r="U18" s="123">
        <v>43190</v>
      </c>
      <c r="V18" s="240"/>
      <c r="X18" s="105" t="s">
        <v>204</v>
      </c>
      <c r="Y18" s="13"/>
    </row>
    <row r="19" spans="2:27" s="12" customFormat="1" ht="69.75" customHeight="1" x14ac:dyDescent="0.2">
      <c r="B19" s="229"/>
      <c r="C19" s="232"/>
      <c r="D19" s="214"/>
      <c r="E19" s="214"/>
      <c r="F19" s="163"/>
      <c r="G19" s="163"/>
      <c r="H19" s="214"/>
      <c r="I19" s="214"/>
      <c r="J19" s="288"/>
      <c r="K19" s="167"/>
      <c r="L19" s="223"/>
      <c r="M19" s="223"/>
      <c r="N19" s="226"/>
      <c r="O19" s="220"/>
      <c r="P19" s="163"/>
      <c r="Q19" s="124"/>
      <c r="R19" s="125"/>
      <c r="S19" s="125"/>
      <c r="T19" s="126"/>
      <c r="U19" s="126"/>
      <c r="V19" s="241"/>
      <c r="X19" s="105" t="s">
        <v>205</v>
      </c>
      <c r="Y19" s="13"/>
    </row>
    <row r="20" spans="2:27" s="12" customFormat="1" ht="69.75" customHeight="1" x14ac:dyDescent="0.2">
      <c r="B20" s="227">
        <v>5</v>
      </c>
      <c r="C20" s="230" t="s">
        <v>198</v>
      </c>
      <c r="D20" s="212" t="s">
        <v>298</v>
      </c>
      <c r="E20" s="212" t="s">
        <v>21</v>
      </c>
      <c r="F20" s="159" t="s">
        <v>299</v>
      </c>
      <c r="G20" s="212" t="s">
        <v>301</v>
      </c>
      <c r="H20" s="212">
        <v>4</v>
      </c>
      <c r="I20" s="212">
        <v>3</v>
      </c>
      <c r="J20" s="289" t="s">
        <v>284</v>
      </c>
      <c r="K20" s="165"/>
      <c r="L20" s="221">
        <v>4</v>
      </c>
      <c r="M20" s="221">
        <v>3</v>
      </c>
      <c r="N20" s="224" t="s">
        <v>284</v>
      </c>
      <c r="O20" s="218" t="str">
        <f t="shared" ref="O20" si="2">IF(N20="BAJO","ASUMIR EL RIESGO",IF(N20="MODERADO","REDUCIR EL RIESGO",IF(N20="ALTO","EVITAR EL RIESGO",IF(N20="EXTREMO","COMPARTIR O TRANSFERIR EL RIESGO",""))))</f>
        <v>EVITAR EL RIESGO</v>
      </c>
      <c r="P20" s="159" t="s">
        <v>302</v>
      </c>
      <c r="Q20" s="118">
        <v>0.5</v>
      </c>
      <c r="R20" s="119" t="s">
        <v>304</v>
      </c>
      <c r="S20" s="119" t="s">
        <v>294</v>
      </c>
      <c r="T20" s="120">
        <v>43101</v>
      </c>
      <c r="U20" s="120">
        <v>43465</v>
      </c>
      <c r="V20" s="239" t="s">
        <v>777</v>
      </c>
      <c r="X20" s="20" t="s">
        <v>206</v>
      </c>
      <c r="Y20" s="13"/>
    </row>
    <row r="21" spans="2:27" s="12" customFormat="1" ht="69.75" customHeight="1" x14ac:dyDescent="0.2">
      <c r="B21" s="228"/>
      <c r="C21" s="231"/>
      <c r="D21" s="213"/>
      <c r="E21" s="213"/>
      <c r="F21" s="161" t="s">
        <v>300</v>
      </c>
      <c r="G21" s="213"/>
      <c r="H21" s="213"/>
      <c r="I21" s="213"/>
      <c r="J21" s="287"/>
      <c r="K21" s="166"/>
      <c r="L21" s="222"/>
      <c r="M21" s="222"/>
      <c r="N21" s="225"/>
      <c r="O21" s="219"/>
      <c r="P21" s="161" t="s">
        <v>303</v>
      </c>
      <c r="Q21" s="121">
        <v>0.5</v>
      </c>
      <c r="R21" s="122" t="s">
        <v>305</v>
      </c>
      <c r="S21" s="122" t="s">
        <v>294</v>
      </c>
      <c r="T21" s="123">
        <v>43101</v>
      </c>
      <c r="U21" s="123">
        <v>43465</v>
      </c>
      <c r="V21" s="240"/>
      <c r="X21" s="20" t="s">
        <v>207</v>
      </c>
      <c r="Y21" s="13"/>
    </row>
    <row r="22" spans="2:27" s="12" customFormat="1" ht="69.75" customHeight="1" x14ac:dyDescent="0.2">
      <c r="B22" s="229"/>
      <c r="C22" s="232"/>
      <c r="D22" s="214"/>
      <c r="E22" s="214"/>
      <c r="F22" s="163"/>
      <c r="G22" s="214"/>
      <c r="H22" s="214"/>
      <c r="I22" s="214"/>
      <c r="J22" s="288"/>
      <c r="K22" s="167"/>
      <c r="L22" s="223"/>
      <c r="M22" s="223"/>
      <c r="N22" s="226"/>
      <c r="O22" s="220"/>
      <c r="P22" s="163"/>
      <c r="Q22" s="124"/>
      <c r="R22" s="125"/>
      <c r="S22" s="125"/>
      <c r="T22" s="126"/>
      <c r="U22" s="126"/>
      <c r="V22" s="241"/>
      <c r="X22" s="20" t="s">
        <v>208</v>
      </c>
      <c r="Y22" s="13"/>
    </row>
    <row r="23" spans="2:27" s="12" customFormat="1" ht="69.75" customHeight="1" x14ac:dyDescent="0.2">
      <c r="B23" s="227">
        <v>6</v>
      </c>
      <c r="C23" s="230" t="s">
        <v>198</v>
      </c>
      <c r="D23" s="212" t="s">
        <v>306</v>
      </c>
      <c r="E23" s="212" t="s">
        <v>19</v>
      </c>
      <c r="F23" s="159" t="s">
        <v>307</v>
      </c>
      <c r="G23" s="159" t="s">
        <v>308</v>
      </c>
      <c r="H23" s="212">
        <v>2</v>
      </c>
      <c r="I23" s="212">
        <v>5</v>
      </c>
      <c r="J23" s="289" t="s">
        <v>280</v>
      </c>
      <c r="K23" s="165" t="s">
        <v>312</v>
      </c>
      <c r="L23" s="221">
        <v>2</v>
      </c>
      <c r="M23" s="221">
        <v>5</v>
      </c>
      <c r="N23" s="224" t="s">
        <v>280</v>
      </c>
      <c r="O23" s="218" t="str">
        <f t="shared" ref="O23" si="3">IF(N23="BAJO","ASUMIR EL RIESGO",IF(N23="MODERADO","REDUCIR EL RIESGO",IF(N23="ALTO","EVITAR EL RIESGO",IF(N23="EXTREMO","COMPARTIR O TRANSFERIR EL RIESGO",""))))</f>
        <v>COMPARTIR O TRANSFERIR EL RIESGO</v>
      </c>
      <c r="P23" s="159" t="s">
        <v>778</v>
      </c>
      <c r="Q23" s="118">
        <v>0.2</v>
      </c>
      <c r="R23" s="119" t="s">
        <v>318</v>
      </c>
      <c r="S23" s="119"/>
      <c r="T23" s="120">
        <v>43101</v>
      </c>
      <c r="U23" s="120">
        <v>43281</v>
      </c>
      <c r="V23" s="239" t="s">
        <v>779</v>
      </c>
      <c r="X23" s="20" t="s">
        <v>209</v>
      </c>
      <c r="Y23" s="13"/>
    </row>
    <row r="24" spans="2:27" s="12" customFormat="1" ht="140.25" customHeight="1" x14ac:dyDescent="0.2">
      <c r="B24" s="228"/>
      <c r="C24" s="231"/>
      <c r="D24" s="213"/>
      <c r="E24" s="213"/>
      <c r="F24" s="161" t="s">
        <v>309</v>
      </c>
      <c r="G24" s="161" t="s">
        <v>310</v>
      </c>
      <c r="H24" s="213"/>
      <c r="I24" s="213"/>
      <c r="J24" s="287"/>
      <c r="K24" s="166"/>
      <c r="L24" s="222"/>
      <c r="M24" s="222"/>
      <c r="N24" s="225"/>
      <c r="O24" s="219"/>
      <c r="P24" s="161" t="s">
        <v>313</v>
      </c>
      <c r="Q24" s="121">
        <v>0.4</v>
      </c>
      <c r="R24" s="122" t="s">
        <v>314</v>
      </c>
      <c r="S24" s="122" t="s">
        <v>294</v>
      </c>
      <c r="T24" s="123">
        <v>43101</v>
      </c>
      <c r="U24" s="123">
        <v>43465</v>
      </c>
      <c r="V24" s="240"/>
      <c r="X24" s="20" t="s">
        <v>210</v>
      </c>
      <c r="Y24" s="13"/>
    </row>
    <row r="25" spans="2:27" s="12" customFormat="1" ht="134.25" customHeight="1" x14ac:dyDescent="0.2">
      <c r="B25" s="229"/>
      <c r="C25" s="232"/>
      <c r="D25" s="214"/>
      <c r="E25" s="214"/>
      <c r="F25" s="163" t="s">
        <v>311</v>
      </c>
      <c r="G25" s="163"/>
      <c r="H25" s="214"/>
      <c r="I25" s="214"/>
      <c r="J25" s="288"/>
      <c r="K25" s="167"/>
      <c r="L25" s="223"/>
      <c r="M25" s="223"/>
      <c r="N25" s="226"/>
      <c r="O25" s="220"/>
      <c r="P25" s="163" t="s">
        <v>315</v>
      </c>
      <c r="Q25" s="124">
        <v>0.4</v>
      </c>
      <c r="R25" s="125" t="s">
        <v>316</v>
      </c>
      <c r="S25" s="125" t="s">
        <v>317</v>
      </c>
      <c r="T25" s="126">
        <v>43101</v>
      </c>
      <c r="U25" s="126">
        <v>43465</v>
      </c>
      <c r="V25" s="241"/>
      <c r="X25" s="20" t="s">
        <v>211</v>
      </c>
      <c r="Y25" s="13"/>
    </row>
    <row r="26" spans="2:27" s="12" customFormat="1" ht="93.75" customHeight="1" x14ac:dyDescent="0.2">
      <c r="B26" s="228">
        <v>7</v>
      </c>
      <c r="C26" s="231" t="s">
        <v>212</v>
      </c>
      <c r="D26" s="212" t="s">
        <v>319</v>
      </c>
      <c r="E26" s="212" t="s">
        <v>19</v>
      </c>
      <c r="F26" s="159" t="s">
        <v>320</v>
      </c>
      <c r="G26" s="159" t="s">
        <v>902</v>
      </c>
      <c r="H26" s="213">
        <v>4</v>
      </c>
      <c r="I26" s="213">
        <v>4</v>
      </c>
      <c r="J26" s="287" t="s">
        <v>280</v>
      </c>
      <c r="K26" s="165" t="s">
        <v>323</v>
      </c>
      <c r="L26" s="222">
        <v>3</v>
      </c>
      <c r="M26" s="222">
        <v>4</v>
      </c>
      <c r="N26" s="225" t="s">
        <v>280</v>
      </c>
      <c r="O26" s="218" t="str">
        <f t="shared" ref="O26" si="4">IF(N26="BAJO","ASUMIR EL RIESGO",IF(N26="MODERADO","REDUCIR EL RIESGO",IF(N26="ALTO","EVITAR EL RIESGO",IF(N26="EXTREMO","COMPARTIR O TRANSFERIR EL RIESGO",""))))</f>
        <v>COMPARTIR O TRANSFERIR EL RIESGO</v>
      </c>
      <c r="P26" s="159" t="s">
        <v>325</v>
      </c>
      <c r="Q26" s="118">
        <v>0.33</v>
      </c>
      <c r="R26" s="119" t="s">
        <v>326</v>
      </c>
      <c r="S26" s="119" t="s">
        <v>275</v>
      </c>
      <c r="T26" s="120">
        <v>43101</v>
      </c>
      <c r="U26" s="120">
        <v>43465</v>
      </c>
      <c r="V26" s="239" t="s">
        <v>327</v>
      </c>
      <c r="X26" s="20" t="s">
        <v>212</v>
      </c>
      <c r="Y26" s="13"/>
    </row>
    <row r="27" spans="2:27" s="12" customFormat="1" ht="129.75" customHeight="1" x14ac:dyDescent="0.2">
      <c r="B27" s="228"/>
      <c r="C27" s="231"/>
      <c r="D27" s="213"/>
      <c r="E27" s="213"/>
      <c r="F27" s="161" t="s">
        <v>321</v>
      </c>
      <c r="G27" s="161" t="s">
        <v>903</v>
      </c>
      <c r="H27" s="213"/>
      <c r="I27" s="213"/>
      <c r="J27" s="287"/>
      <c r="K27" s="166" t="s">
        <v>324</v>
      </c>
      <c r="L27" s="222"/>
      <c r="M27" s="222"/>
      <c r="N27" s="225"/>
      <c r="O27" s="219"/>
      <c r="P27" s="161" t="s">
        <v>328</v>
      </c>
      <c r="Q27" s="121">
        <v>0.33</v>
      </c>
      <c r="R27" s="122" t="s">
        <v>329</v>
      </c>
      <c r="S27" s="122" t="s">
        <v>275</v>
      </c>
      <c r="T27" s="123">
        <v>43101</v>
      </c>
      <c r="U27" s="123">
        <v>43465</v>
      </c>
      <c r="V27" s="240"/>
      <c r="X27" s="20" t="s">
        <v>213</v>
      </c>
      <c r="Y27" s="13"/>
    </row>
    <row r="28" spans="2:27" s="12" customFormat="1" ht="69.75" customHeight="1" x14ac:dyDescent="0.2">
      <c r="B28" s="229"/>
      <c r="C28" s="232"/>
      <c r="D28" s="214"/>
      <c r="E28" s="214"/>
      <c r="F28" s="163" t="s">
        <v>322</v>
      </c>
      <c r="G28" s="163"/>
      <c r="H28" s="214"/>
      <c r="I28" s="214"/>
      <c r="J28" s="288"/>
      <c r="K28" s="167" t="s">
        <v>904</v>
      </c>
      <c r="L28" s="223"/>
      <c r="M28" s="223"/>
      <c r="N28" s="226"/>
      <c r="O28" s="220"/>
      <c r="P28" s="163" t="s">
        <v>330</v>
      </c>
      <c r="Q28" s="124">
        <v>0.34</v>
      </c>
      <c r="R28" s="125" t="s">
        <v>329</v>
      </c>
      <c r="S28" s="125" t="s">
        <v>317</v>
      </c>
      <c r="T28" s="126">
        <v>43101</v>
      </c>
      <c r="U28" s="126">
        <v>43465</v>
      </c>
      <c r="V28" s="241"/>
      <c r="X28" s="20"/>
      <c r="Y28" s="13"/>
    </row>
    <row r="29" spans="2:27" s="12" customFormat="1" ht="69.75" customHeight="1" x14ac:dyDescent="0.2">
      <c r="B29" s="227">
        <v>8</v>
      </c>
      <c r="C29" s="231" t="s">
        <v>212</v>
      </c>
      <c r="D29" s="212" t="s">
        <v>331</v>
      </c>
      <c r="E29" s="212" t="s">
        <v>19</v>
      </c>
      <c r="F29" s="159" t="s">
        <v>332</v>
      </c>
      <c r="G29" s="212" t="s">
        <v>905</v>
      </c>
      <c r="H29" s="212">
        <v>3</v>
      </c>
      <c r="I29" s="212">
        <v>3</v>
      </c>
      <c r="J29" s="224" t="s">
        <v>284</v>
      </c>
      <c r="K29" s="165" t="s">
        <v>335</v>
      </c>
      <c r="L29" s="212">
        <v>1</v>
      </c>
      <c r="M29" s="212">
        <v>3</v>
      </c>
      <c r="N29" s="224" t="s">
        <v>72</v>
      </c>
      <c r="O29" s="218" t="str">
        <f t="shared" ref="O29:O58" si="5">IF(N29="BAJO","ASUMIR EL RIESGO",IF(N29="MODERADO","REDUCIR EL RIESGO",IF(N29="ALTO","EVITAR EL RIESGO",IF(N29="EXTREMO","COMPARTIR O TRANSFERIR EL RIESGO",""))))</f>
        <v>REDUCIR EL RIESGO</v>
      </c>
      <c r="P29" s="159" t="s">
        <v>906</v>
      </c>
      <c r="Q29" s="118">
        <v>0.5</v>
      </c>
      <c r="R29" s="119" t="s">
        <v>329</v>
      </c>
      <c r="S29" s="119" t="s">
        <v>294</v>
      </c>
      <c r="T29" s="120">
        <v>43101</v>
      </c>
      <c r="U29" s="120">
        <v>43465</v>
      </c>
      <c r="V29" s="239" t="s">
        <v>337</v>
      </c>
      <c r="X29" s="20"/>
      <c r="Y29" s="20"/>
      <c r="Z29" s="11"/>
      <c r="AA29" s="7"/>
    </row>
    <row r="30" spans="2:27" s="12" customFormat="1" ht="86.25" customHeight="1" x14ac:dyDescent="0.2">
      <c r="B30" s="228"/>
      <c r="C30" s="231"/>
      <c r="D30" s="213"/>
      <c r="E30" s="213"/>
      <c r="F30" s="161" t="s">
        <v>333</v>
      </c>
      <c r="G30" s="213"/>
      <c r="H30" s="213"/>
      <c r="I30" s="213"/>
      <c r="J30" s="225"/>
      <c r="K30" s="166" t="s">
        <v>336</v>
      </c>
      <c r="L30" s="213"/>
      <c r="M30" s="213"/>
      <c r="N30" s="225"/>
      <c r="O30" s="219"/>
      <c r="P30" s="161" t="s">
        <v>338</v>
      </c>
      <c r="Q30" s="121">
        <v>0.5</v>
      </c>
      <c r="R30" s="122" t="s">
        <v>339</v>
      </c>
      <c r="S30" s="122" t="s">
        <v>294</v>
      </c>
      <c r="T30" s="123">
        <v>43101</v>
      </c>
      <c r="U30" s="123">
        <v>43465</v>
      </c>
      <c r="V30" s="240"/>
      <c r="X30" s="20"/>
      <c r="Y30" s="20"/>
      <c r="Z30" s="11"/>
      <c r="AA30" s="7"/>
    </row>
    <row r="31" spans="2:27" s="12" customFormat="1" ht="69.75" customHeight="1" x14ac:dyDescent="0.2">
      <c r="B31" s="229"/>
      <c r="C31" s="232"/>
      <c r="D31" s="214"/>
      <c r="E31" s="214"/>
      <c r="F31" s="163" t="s">
        <v>334</v>
      </c>
      <c r="G31" s="214"/>
      <c r="H31" s="214"/>
      <c r="I31" s="214"/>
      <c r="J31" s="226"/>
      <c r="K31" s="167" t="s">
        <v>780</v>
      </c>
      <c r="L31" s="214"/>
      <c r="M31" s="214"/>
      <c r="N31" s="226"/>
      <c r="O31" s="220"/>
      <c r="P31" s="163"/>
      <c r="Q31" s="124"/>
      <c r="R31" s="125"/>
      <c r="S31" s="125"/>
      <c r="T31" s="126"/>
      <c r="U31" s="126"/>
      <c r="V31" s="241"/>
      <c r="X31" s="20"/>
      <c r="Y31" s="20"/>
      <c r="Z31" s="11"/>
      <c r="AA31" s="7"/>
    </row>
    <row r="32" spans="2:27" s="12" customFormat="1" ht="69.75" customHeight="1" x14ac:dyDescent="0.2">
      <c r="B32" s="227">
        <v>9</v>
      </c>
      <c r="C32" s="231" t="s">
        <v>212</v>
      </c>
      <c r="D32" s="212" t="s">
        <v>340</v>
      </c>
      <c r="E32" s="212" t="s">
        <v>19</v>
      </c>
      <c r="F32" s="159" t="s">
        <v>342</v>
      </c>
      <c r="G32" s="236" t="s">
        <v>346</v>
      </c>
      <c r="H32" s="212">
        <v>2</v>
      </c>
      <c r="I32" s="212">
        <v>3</v>
      </c>
      <c r="J32" s="224" t="s">
        <v>72</v>
      </c>
      <c r="K32" s="165" t="s">
        <v>347</v>
      </c>
      <c r="L32" s="212">
        <v>2</v>
      </c>
      <c r="M32" s="212">
        <v>1</v>
      </c>
      <c r="N32" s="224" t="s">
        <v>290</v>
      </c>
      <c r="O32" s="218" t="str">
        <f t="shared" si="5"/>
        <v>ASUMIR EL RIESGO</v>
      </c>
      <c r="P32" s="159" t="s">
        <v>907</v>
      </c>
      <c r="Q32" s="118">
        <v>0.5</v>
      </c>
      <c r="R32" s="119" t="s">
        <v>329</v>
      </c>
      <c r="S32" s="119" t="s">
        <v>294</v>
      </c>
      <c r="T32" s="120">
        <v>43101</v>
      </c>
      <c r="U32" s="120">
        <v>43465</v>
      </c>
      <c r="V32" s="239" t="s">
        <v>351</v>
      </c>
      <c r="X32" s="20"/>
      <c r="Y32" s="20"/>
      <c r="Z32" s="11"/>
      <c r="AA32" s="7"/>
    </row>
    <row r="33" spans="2:27" s="12" customFormat="1" ht="69.75" customHeight="1" x14ac:dyDescent="0.2">
      <c r="B33" s="228"/>
      <c r="C33" s="231"/>
      <c r="D33" s="213"/>
      <c r="E33" s="213"/>
      <c r="F33" s="161" t="s">
        <v>343</v>
      </c>
      <c r="G33" s="237"/>
      <c r="H33" s="213"/>
      <c r="I33" s="213"/>
      <c r="J33" s="225"/>
      <c r="K33" s="166" t="s">
        <v>348</v>
      </c>
      <c r="L33" s="213"/>
      <c r="M33" s="213"/>
      <c r="N33" s="225"/>
      <c r="O33" s="219"/>
      <c r="P33" s="161" t="s">
        <v>349</v>
      </c>
      <c r="Q33" s="121">
        <v>0.5</v>
      </c>
      <c r="R33" s="122" t="s">
        <v>329</v>
      </c>
      <c r="S33" s="122" t="s">
        <v>275</v>
      </c>
      <c r="T33" s="123">
        <v>43101</v>
      </c>
      <c r="U33" s="123">
        <v>43465</v>
      </c>
      <c r="V33" s="240"/>
      <c r="X33" s="20"/>
      <c r="Y33" s="20"/>
      <c r="Z33" s="11"/>
      <c r="AA33" s="7"/>
    </row>
    <row r="34" spans="2:27" s="12" customFormat="1" ht="69.75" customHeight="1" x14ac:dyDescent="0.2">
      <c r="B34" s="229"/>
      <c r="C34" s="232"/>
      <c r="D34" s="214"/>
      <c r="E34" s="214"/>
      <c r="F34" s="163"/>
      <c r="G34" s="238"/>
      <c r="H34" s="214"/>
      <c r="I34" s="214"/>
      <c r="J34" s="226"/>
      <c r="K34" s="167"/>
      <c r="L34" s="214"/>
      <c r="M34" s="214"/>
      <c r="N34" s="226"/>
      <c r="O34" s="220"/>
      <c r="P34" s="163"/>
      <c r="Q34" s="124"/>
      <c r="R34" s="125"/>
      <c r="S34" s="125"/>
      <c r="T34" s="126"/>
      <c r="U34" s="126"/>
      <c r="V34" s="241"/>
      <c r="X34" s="20"/>
      <c r="Y34" s="20"/>
      <c r="Z34" s="11"/>
      <c r="AA34" s="7"/>
    </row>
    <row r="35" spans="2:27" s="12" customFormat="1" ht="69.75" customHeight="1" x14ac:dyDescent="0.2">
      <c r="B35" s="227">
        <v>10</v>
      </c>
      <c r="C35" s="231" t="s">
        <v>212</v>
      </c>
      <c r="D35" s="212" t="s">
        <v>341</v>
      </c>
      <c r="E35" s="212" t="s">
        <v>23</v>
      </c>
      <c r="F35" s="159" t="s">
        <v>344</v>
      </c>
      <c r="G35" s="236" t="s">
        <v>346</v>
      </c>
      <c r="H35" s="212">
        <v>2</v>
      </c>
      <c r="I35" s="212">
        <v>3</v>
      </c>
      <c r="J35" s="224" t="s">
        <v>72</v>
      </c>
      <c r="K35" s="165" t="s">
        <v>348</v>
      </c>
      <c r="L35" s="212">
        <v>2</v>
      </c>
      <c r="M35" s="212">
        <v>1</v>
      </c>
      <c r="N35" s="224" t="s">
        <v>290</v>
      </c>
      <c r="O35" s="218" t="str">
        <f t="shared" si="5"/>
        <v>ASUMIR EL RIESGO</v>
      </c>
      <c r="P35" s="159" t="s">
        <v>350</v>
      </c>
      <c r="Q35" s="118">
        <v>0.5</v>
      </c>
      <c r="R35" s="119" t="s">
        <v>329</v>
      </c>
      <c r="S35" s="119" t="s">
        <v>294</v>
      </c>
      <c r="T35" s="120">
        <v>43101</v>
      </c>
      <c r="U35" s="120">
        <v>43465</v>
      </c>
      <c r="V35" s="239" t="s">
        <v>352</v>
      </c>
      <c r="X35" s="20"/>
      <c r="Y35" s="20"/>
      <c r="Z35" s="11"/>
      <c r="AA35" s="7"/>
    </row>
    <row r="36" spans="2:27" s="12" customFormat="1" ht="69.75" customHeight="1" x14ac:dyDescent="0.2">
      <c r="B36" s="228"/>
      <c r="C36" s="231"/>
      <c r="D36" s="213"/>
      <c r="E36" s="213"/>
      <c r="F36" s="161" t="s">
        <v>345</v>
      </c>
      <c r="G36" s="237"/>
      <c r="H36" s="213"/>
      <c r="I36" s="213"/>
      <c r="J36" s="225"/>
      <c r="K36" s="166"/>
      <c r="L36" s="213"/>
      <c r="M36" s="213"/>
      <c r="N36" s="225"/>
      <c r="O36" s="219"/>
      <c r="P36" s="161" t="s">
        <v>907</v>
      </c>
      <c r="Q36" s="121">
        <v>0.5</v>
      </c>
      <c r="R36" s="122" t="s">
        <v>329</v>
      </c>
      <c r="S36" s="122" t="s">
        <v>275</v>
      </c>
      <c r="T36" s="123">
        <v>43101</v>
      </c>
      <c r="U36" s="123">
        <v>43465</v>
      </c>
      <c r="V36" s="240"/>
      <c r="X36" s="20"/>
      <c r="Y36" s="20"/>
      <c r="Z36" s="11"/>
      <c r="AA36" s="7"/>
    </row>
    <row r="37" spans="2:27" s="12" customFormat="1" ht="69.75" customHeight="1" x14ac:dyDescent="0.2">
      <c r="B37" s="229"/>
      <c r="C37" s="232"/>
      <c r="D37" s="214"/>
      <c r="E37" s="214"/>
      <c r="F37" s="163"/>
      <c r="G37" s="238"/>
      <c r="H37" s="214"/>
      <c r="I37" s="214"/>
      <c r="J37" s="226"/>
      <c r="K37" s="167"/>
      <c r="L37" s="214"/>
      <c r="M37" s="214"/>
      <c r="N37" s="226"/>
      <c r="O37" s="220"/>
      <c r="P37" s="163"/>
      <c r="Q37" s="124"/>
      <c r="R37" s="125"/>
      <c r="S37" s="125"/>
      <c r="T37" s="126"/>
      <c r="U37" s="126"/>
      <c r="V37" s="241"/>
      <c r="X37" s="20"/>
      <c r="Y37" s="20"/>
      <c r="Z37" s="11"/>
      <c r="AA37" s="7"/>
    </row>
    <row r="38" spans="2:27" s="12" customFormat="1" ht="176.25" customHeight="1" x14ac:dyDescent="0.2">
      <c r="B38" s="227">
        <v>11</v>
      </c>
      <c r="C38" s="231" t="s">
        <v>199</v>
      </c>
      <c r="D38" s="212" t="s">
        <v>357</v>
      </c>
      <c r="E38" s="212" t="s">
        <v>18</v>
      </c>
      <c r="F38" s="159" t="s">
        <v>358</v>
      </c>
      <c r="G38" s="236" t="s">
        <v>360</v>
      </c>
      <c r="H38" s="212">
        <v>4</v>
      </c>
      <c r="I38" s="212">
        <v>5</v>
      </c>
      <c r="J38" s="224" t="s">
        <v>280</v>
      </c>
      <c r="K38" s="165" t="s">
        <v>361</v>
      </c>
      <c r="L38" s="212">
        <v>3</v>
      </c>
      <c r="M38" s="212">
        <v>5</v>
      </c>
      <c r="N38" s="224" t="s">
        <v>280</v>
      </c>
      <c r="O38" s="218" t="str">
        <f t="shared" si="5"/>
        <v>COMPARTIR O TRANSFERIR EL RIESGO</v>
      </c>
      <c r="P38" s="159" t="s">
        <v>876</v>
      </c>
      <c r="Q38" s="208">
        <v>0.4</v>
      </c>
      <c r="R38" s="119" t="s">
        <v>326</v>
      </c>
      <c r="S38" s="119" t="s">
        <v>275</v>
      </c>
      <c r="T38" s="120">
        <v>43131</v>
      </c>
      <c r="U38" s="120">
        <v>43465</v>
      </c>
      <c r="V38" s="284" t="s">
        <v>365</v>
      </c>
      <c r="X38" s="20"/>
      <c r="Y38" s="20"/>
      <c r="Z38" s="11"/>
      <c r="AA38" s="7"/>
    </row>
    <row r="39" spans="2:27" s="12" customFormat="1" ht="126.75" customHeight="1" x14ac:dyDescent="0.2">
      <c r="B39" s="228"/>
      <c r="C39" s="231"/>
      <c r="D39" s="213"/>
      <c r="E39" s="213"/>
      <c r="F39" s="168" t="s">
        <v>908</v>
      </c>
      <c r="G39" s="237"/>
      <c r="H39" s="213"/>
      <c r="I39" s="213"/>
      <c r="J39" s="225"/>
      <c r="K39" s="166" t="s">
        <v>362</v>
      </c>
      <c r="L39" s="213"/>
      <c r="M39" s="213"/>
      <c r="N39" s="225"/>
      <c r="O39" s="219"/>
      <c r="P39" s="166" t="s">
        <v>911</v>
      </c>
      <c r="Q39" s="209">
        <v>0.2</v>
      </c>
      <c r="R39" s="122" t="s">
        <v>366</v>
      </c>
      <c r="S39" s="122" t="s">
        <v>294</v>
      </c>
      <c r="T39" s="123">
        <v>43131</v>
      </c>
      <c r="U39" s="123">
        <v>43465</v>
      </c>
      <c r="V39" s="285"/>
      <c r="X39" s="20"/>
      <c r="Y39" s="20"/>
      <c r="Z39" s="11"/>
      <c r="AA39" s="7"/>
    </row>
    <row r="40" spans="2:27" s="12" customFormat="1" ht="92.25" customHeight="1" x14ac:dyDescent="0.2">
      <c r="B40" s="228"/>
      <c r="C40" s="231"/>
      <c r="D40" s="213"/>
      <c r="E40" s="213"/>
      <c r="F40" s="161" t="s">
        <v>909</v>
      </c>
      <c r="G40" s="237"/>
      <c r="H40" s="213"/>
      <c r="I40" s="213"/>
      <c r="J40" s="225"/>
      <c r="K40" s="166" t="s">
        <v>363</v>
      </c>
      <c r="L40" s="213"/>
      <c r="M40" s="213"/>
      <c r="N40" s="225"/>
      <c r="O40" s="219"/>
      <c r="P40" s="166" t="s">
        <v>367</v>
      </c>
      <c r="Q40" s="209">
        <v>0.2</v>
      </c>
      <c r="R40" s="122" t="s">
        <v>366</v>
      </c>
      <c r="S40" s="122" t="s">
        <v>275</v>
      </c>
      <c r="T40" s="123">
        <v>43131</v>
      </c>
      <c r="U40" s="123">
        <v>43465</v>
      </c>
      <c r="V40" s="285"/>
      <c r="X40" s="20"/>
      <c r="Y40" s="20"/>
      <c r="Z40" s="11"/>
      <c r="AA40" s="7"/>
    </row>
    <row r="41" spans="2:27" s="12" customFormat="1" ht="69.75" customHeight="1" x14ac:dyDescent="0.2">
      <c r="B41" s="228"/>
      <c r="C41" s="231"/>
      <c r="D41" s="213"/>
      <c r="E41" s="213"/>
      <c r="F41" s="161" t="s">
        <v>359</v>
      </c>
      <c r="G41" s="237"/>
      <c r="H41" s="213"/>
      <c r="I41" s="213"/>
      <c r="J41" s="225"/>
      <c r="K41" s="166" t="s">
        <v>910</v>
      </c>
      <c r="L41" s="213"/>
      <c r="M41" s="213"/>
      <c r="N41" s="225"/>
      <c r="O41" s="219"/>
      <c r="P41" s="166" t="s">
        <v>912</v>
      </c>
      <c r="Q41" s="209">
        <v>0.15</v>
      </c>
      <c r="R41" s="122" t="s">
        <v>366</v>
      </c>
      <c r="S41" s="122" t="s">
        <v>275</v>
      </c>
      <c r="T41" s="123">
        <v>43131</v>
      </c>
      <c r="U41" s="123">
        <v>43465</v>
      </c>
      <c r="V41" s="285"/>
      <c r="X41" s="20"/>
      <c r="Y41" s="20"/>
      <c r="Z41" s="11"/>
      <c r="AA41" s="7"/>
    </row>
    <row r="42" spans="2:27" s="12" customFormat="1" ht="69.75" customHeight="1" x14ac:dyDescent="0.2">
      <c r="B42" s="229"/>
      <c r="C42" s="232"/>
      <c r="D42" s="214"/>
      <c r="E42" s="214"/>
      <c r="F42" s="163"/>
      <c r="G42" s="238"/>
      <c r="H42" s="214"/>
      <c r="I42" s="214"/>
      <c r="J42" s="226"/>
      <c r="K42" s="167" t="s">
        <v>364</v>
      </c>
      <c r="L42" s="214"/>
      <c r="M42" s="214"/>
      <c r="N42" s="226"/>
      <c r="O42" s="220"/>
      <c r="P42" s="163" t="s">
        <v>913</v>
      </c>
      <c r="Q42" s="210">
        <v>0.05</v>
      </c>
      <c r="R42" s="125" t="s">
        <v>366</v>
      </c>
      <c r="S42" s="125" t="s">
        <v>275</v>
      </c>
      <c r="T42" s="126">
        <v>43131</v>
      </c>
      <c r="U42" s="126">
        <v>43465</v>
      </c>
      <c r="V42" s="286"/>
      <c r="X42" s="20"/>
      <c r="Y42" s="20"/>
      <c r="Z42" s="11"/>
      <c r="AA42" s="7"/>
    </row>
    <row r="43" spans="2:27" s="12" customFormat="1" ht="116.25" customHeight="1" x14ac:dyDescent="0.2">
      <c r="B43" s="227">
        <v>12</v>
      </c>
      <c r="C43" s="231" t="s">
        <v>199</v>
      </c>
      <c r="D43" s="212" t="s">
        <v>368</v>
      </c>
      <c r="E43" s="212" t="s">
        <v>21</v>
      </c>
      <c r="F43" s="159" t="s">
        <v>914</v>
      </c>
      <c r="G43" s="236" t="s">
        <v>915</v>
      </c>
      <c r="H43" s="212">
        <v>3</v>
      </c>
      <c r="I43" s="212">
        <v>2</v>
      </c>
      <c r="J43" s="224" t="s">
        <v>72</v>
      </c>
      <c r="K43" s="165" t="s">
        <v>916</v>
      </c>
      <c r="L43" s="212">
        <v>3</v>
      </c>
      <c r="M43" s="212">
        <v>1</v>
      </c>
      <c r="N43" s="224" t="s">
        <v>290</v>
      </c>
      <c r="O43" s="218" t="str">
        <f t="shared" si="5"/>
        <v>ASUMIR EL RIESGO</v>
      </c>
      <c r="P43" s="159" t="s">
        <v>918</v>
      </c>
      <c r="Q43" s="118">
        <v>0.6</v>
      </c>
      <c r="R43" s="119" t="s">
        <v>366</v>
      </c>
      <c r="S43" s="119" t="s">
        <v>294</v>
      </c>
      <c r="T43" s="120">
        <v>43101</v>
      </c>
      <c r="U43" s="120">
        <v>43465</v>
      </c>
      <c r="V43" s="239" t="s">
        <v>920</v>
      </c>
      <c r="X43" s="20"/>
      <c r="Y43" s="20"/>
      <c r="Z43" s="11"/>
      <c r="AA43" s="7"/>
    </row>
    <row r="44" spans="2:27" s="12" customFormat="1" ht="140.25" customHeight="1" x14ac:dyDescent="0.2">
      <c r="B44" s="228"/>
      <c r="C44" s="231"/>
      <c r="D44" s="213"/>
      <c r="E44" s="213"/>
      <c r="F44" s="161" t="s">
        <v>781</v>
      </c>
      <c r="G44" s="237"/>
      <c r="H44" s="213"/>
      <c r="I44" s="213"/>
      <c r="J44" s="225"/>
      <c r="K44" s="166" t="s">
        <v>917</v>
      </c>
      <c r="L44" s="213"/>
      <c r="M44" s="213"/>
      <c r="N44" s="225"/>
      <c r="O44" s="219"/>
      <c r="P44" s="161" t="s">
        <v>369</v>
      </c>
      <c r="Q44" s="121">
        <v>0.4</v>
      </c>
      <c r="R44" s="122" t="s">
        <v>366</v>
      </c>
      <c r="S44" s="122" t="s">
        <v>919</v>
      </c>
      <c r="T44" s="123">
        <v>43101</v>
      </c>
      <c r="U44" s="123">
        <v>43465</v>
      </c>
      <c r="V44" s="240"/>
      <c r="X44" s="20"/>
      <c r="Y44" s="20"/>
      <c r="Z44" s="11"/>
      <c r="AA44" s="7"/>
    </row>
    <row r="45" spans="2:27" s="12" customFormat="1" ht="69.75" customHeight="1" x14ac:dyDescent="0.2">
      <c r="B45" s="229"/>
      <c r="C45" s="232"/>
      <c r="D45" s="214"/>
      <c r="E45" s="214"/>
      <c r="F45" s="163"/>
      <c r="G45" s="238"/>
      <c r="H45" s="214"/>
      <c r="I45" s="214"/>
      <c r="J45" s="226"/>
      <c r="K45" s="167"/>
      <c r="L45" s="214"/>
      <c r="M45" s="214"/>
      <c r="N45" s="226"/>
      <c r="O45" s="220"/>
      <c r="P45" s="163"/>
      <c r="Q45" s="124"/>
      <c r="R45" s="125"/>
      <c r="S45" s="125"/>
      <c r="T45" s="126"/>
      <c r="U45" s="126"/>
      <c r="V45" s="241"/>
      <c r="X45" s="20"/>
      <c r="Y45" s="20"/>
      <c r="Z45" s="11"/>
      <c r="AA45" s="7"/>
    </row>
    <row r="46" spans="2:27" s="12" customFormat="1" ht="86.25" customHeight="1" x14ac:dyDescent="0.2">
      <c r="B46" s="227">
        <v>13</v>
      </c>
      <c r="C46" s="231" t="s">
        <v>199</v>
      </c>
      <c r="D46" s="212" t="s">
        <v>370</v>
      </c>
      <c r="E46" s="212" t="s">
        <v>23</v>
      </c>
      <c r="F46" s="159" t="s">
        <v>921</v>
      </c>
      <c r="G46" s="236" t="s">
        <v>371</v>
      </c>
      <c r="H46" s="212">
        <v>1</v>
      </c>
      <c r="I46" s="212">
        <v>3</v>
      </c>
      <c r="J46" s="224" t="s">
        <v>72</v>
      </c>
      <c r="K46" s="165" t="s">
        <v>372</v>
      </c>
      <c r="L46" s="212">
        <v>1</v>
      </c>
      <c r="M46" s="212">
        <v>3</v>
      </c>
      <c r="N46" s="224" t="s">
        <v>72</v>
      </c>
      <c r="O46" s="218" t="str">
        <f t="shared" si="5"/>
        <v>REDUCIR EL RIESGO</v>
      </c>
      <c r="P46" s="159" t="s">
        <v>374</v>
      </c>
      <c r="Q46" s="118">
        <v>1</v>
      </c>
      <c r="R46" s="119" t="s">
        <v>366</v>
      </c>
      <c r="S46" s="119" t="s">
        <v>275</v>
      </c>
      <c r="T46" s="120">
        <v>43101</v>
      </c>
      <c r="U46" s="120">
        <v>43465</v>
      </c>
      <c r="V46" s="239" t="s">
        <v>375</v>
      </c>
      <c r="X46" s="20"/>
      <c r="Y46" s="20"/>
      <c r="Z46" s="11"/>
      <c r="AA46" s="7"/>
    </row>
    <row r="47" spans="2:27" s="12" customFormat="1" ht="69.75" customHeight="1" x14ac:dyDescent="0.2">
      <c r="B47" s="228"/>
      <c r="C47" s="231"/>
      <c r="D47" s="213"/>
      <c r="E47" s="213"/>
      <c r="F47" s="161" t="s">
        <v>922</v>
      </c>
      <c r="G47" s="237"/>
      <c r="H47" s="213"/>
      <c r="I47" s="213"/>
      <c r="J47" s="225"/>
      <c r="K47" s="166" t="s">
        <v>373</v>
      </c>
      <c r="L47" s="213"/>
      <c r="M47" s="213"/>
      <c r="N47" s="225"/>
      <c r="O47" s="219"/>
      <c r="P47" s="161"/>
      <c r="Q47" s="121"/>
      <c r="R47" s="122"/>
      <c r="S47" s="122"/>
      <c r="T47" s="123"/>
      <c r="U47" s="123"/>
      <c r="V47" s="240"/>
      <c r="X47" s="20"/>
      <c r="Y47" s="20"/>
      <c r="Z47" s="11"/>
      <c r="AA47" s="7"/>
    </row>
    <row r="48" spans="2:27" s="12" customFormat="1" ht="69.75" customHeight="1" x14ac:dyDescent="0.2">
      <c r="B48" s="229"/>
      <c r="C48" s="232"/>
      <c r="D48" s="214"/>
      <c r="E48" s="214"/>
      <c r="F48" s="163"/>
      <c r="G48" s="238"/>
      <c r="H48" s="214"/>
      <c r="I48" s="214"/>
      <c r="J48" s="226"/>
      <c r="K48" s="167"/>
      <c r="L48" s="214"/>
      <c r="M48" s="214"/>
      <c r="N48" s="226"/>
      <c r="O48" s="220"/>
      <c r="P48" s="163"/>
      <c r="Q48" s="124"/>
      <c r="R48" s="125"/>
      <c r="S48" s="125"/>
      <c r="T48" s="126"/>
      <c r="U48" s="126"/>
      <c r="V48" s="241"/>
      <c r="X48" s="20"/>
      <c r="Y48" s="20"/>
      <c r="Z48" s="11"/>
      <c r="AA48" s="7"/>
    </row>
    <row r="49" spans="2:27" s="12" customFormat="1" ht="69.75" customHeight="1" x14ac:dyDescent="0.2">
      <c r="B49" s="227">
        <v>14</v>
      </c>
      <c r="C49" s="231" t="s">
        <v>199</v>
      </c>
      <c r="D49" s="212" t="s">
        <v>376</v>
      </c>
      <c r="E49" s="212" t="s">
        <v>21</v>
      </c>
      <c r="F49" s="159" t="s">
        <v>923</v>
      </c>
      <c r="G49" s="236" t="s">
        <v>378</v>
      </c>
      <c r="H49" s="212">
        <v>3</v>
      </c>
      <c r="I49" s="212">
        <v>2</v>
      </c>
      <c r="J49" s="224" t="s">
        <v>72</v>
      </c>
      <c r="K49" s="165" t="s">
        <v>379</v>
      </c>
      <c r="L49" s="212">
        <v>3</v>
      </c>
      <c r="M49" s="212">
        <v>2</v>
      </c>
      <c r="N49" s="224" t="s">
        <v>72</v>
      </c>
      <c r="O49" s="218" t="str">
        <f t="shared" si="5"/>
        <v>REDUCIR EL RIESGO</v>
      </c>
      <c r="P49" s="159" t="s">
        <v>924</v>
      </c>
      <c r="Q49" s="118">
        <v>0.5</v>
      </c>
      <c r="R49" s="119" t="s">
        <v>380</v>
      </c>
      <c r="S49" s="119" t="s">
        <v>294</v>
      </c>
      <c r="T49" s="120">
        <v>43101</v>
      </c>
      <c r="U49" s="120">
        <v>43435</v>
      </c>
      <c r="V49" s="239" t="s">
        <v>925</v>
      </c>
      <c r="X49" s="20"/>
      <c r="Y49" s="20"/>
      <c r="Z49" s="11"/>
      <c r="AA49" s="7"/>
    </row>
    <row r="50" spans="2:27" s="12" customFormat="1" ht="69.75" customHeight="1" x14ac:dyDescent="0.2">
      <c r="B50" s="228"/>
      <c r="C50" s="231"/>
      <c r="D50" s="213"/>
      <c r="E50" s="213"/>
      <c r="F50" s="161" t="s">
        <v>377</v>
      </c>
      <c r="G50" s="237"/>
      <c r="H50" s="213"/>
      <c r="I50" s="213"/>
      <c r="J50" s="225"/>
      <c r="K50" s="166"/>
      <c r="L50" s="213"/>
      <c r="M50" s="213"/>
      <c r="N50" s="225"/>
      <c r="O50" s="219"/>
      <c r="P50" s="161" t="s">
        <v>913</v>
      </c>
      <c r="Q50" s="121">
        <v>0.5</v>
      </c>
      <c r="R50" s="122" t="s">
        <v>381</v>
      </c>
      <c r="S50" s="122" t="s">
        <v>294</v>
      </c>
      <c r="T50" s="123">
        <v>43101</v>
      </c>
      <c r="U50" s="123">
        <v>43435</v>
      </c>
      <c r="V50" s="240"/>
      <c r="X50" s="20"/>
      <c r="Y50" s="20"/>
      <c r="Z50" s="11"/>
      <c r="AA50" s="7"/>
    </row>
    <row r="51" spans="2:27" s="12" customFormat="1" ht="69.75" customHeight="1" x14ac:dyDescent="0.2">
      <c r="B51" s="229"/>
      <c r="C51" s="232"/>
      <c r="D51" s="214"/>
      <c r="E51" s="214"/>
      <c r="F51" s="163"/>
      <c r="G51" s="238"/>
      <c r="H51" s="214"/>
      <c r="I51" s="214"/>
      <c r="J51" s="226"/>
      <c r="K51" s="167"/>
      <c r="L51" s="214"/>
      <c r="M51" s="214"/>
      <c r="N51" s="226"/>
      <c r="O51" s="220"/>
      <c r="P51" s="163"/>
      <c r="Q51" s="124"/>
      <c r="R51" s="125"/>
      <c r="S51" s="125"/>
      <c r="T51" s="126"/>
      <c r="U51" s="126"/>
      <c r="V51" s="241"/>
      <c r="X51" s="20"/>
      <c r="Y51" s="20"/>
      <c r="Z51" s="11"/>
      <c r="AA51" s="7"/>
    </row>
    <row r="52" spans="2:27" s="12" customFormat="1" ht="81.75" customHeight="1" x14ac:dyDescent="0.2">
      <c r="B52" s="227">
        <v>15</v>
      </c>
      <c r="C52" s="231" t="s">
        <v>206</v>
      </c>
      <c r="D52" s="212" t="s">
        <v>382</v>
      </c>
      <c r="E52" s="212" t="s">
        <v>23</v>
      </c>
      <c r="F52" s="159" t="s">
        <v>383</v>
      </c>
      <c r="G52" s="236" t="s">
        <v>384</v>
      </c>
      <c r="H52" s="212">
        <v>3</v>
      </c>
      <c r="I52" s="212">
        <v>3</v>
      </c>
      <c r="J52" s="224" t="s">
        <v>284</v>
      </c>
      <c r="K52" s="165" t="s">
        <v>175</v>
      </c>
      <c r="L52" s="212">
        <v>1</v>
      </c>
      <c r="M52" s="212">
        <v>3</v>
      </c>
      <c r="N52" s="224" t="s">
        <v>72</v>
      </c>
      <c r="O52" s="218" t="str">
        <f t="shared" si="5"/>
        <v>REDUCIR EL RIESGO</v>
      </c>
      <c r="P52" s="159" t="s">
        <v>386</v>
      </c>
      <c r="Q52" s="118">
        <v>0.3</v>
      </c>
      <c r="R52" s="119" t="s">
        <v>387</v>
      </c>
      <c r="S52" s="119" t="s">
        <v>275</v>
      </c>
      <c r="T52" s="120">
        <v>43313</v>
      </c>
      <c r="U52" s="120">
        <v>43449</v>
      </c>
      <c r="V52" s="239" t="s">
        <v>927</v>
      </c>
      <c r="X52" s="20"/>
      <c r="Y52" s="20"/>
      <c r="Z52" s="11"/>
      <c r="AA52" s="7"/>
    </row>
    <row r="53" spans="2:27" s="12" customFormat="1" ht="69.75" customHeight="1" x14ac:dyDescent="0.2">
      <c r="B53" s="228"/>
      <c r="C53" s="231"/>
      <c r="D53" s="213"/>
      <c r="E53" s="213"/>
      <c r="F53" s="161" t="s">
        <v>385</v>
      </c>
      <c r="G53" s="237"/>
      <c r="H53" s="213"/>
      <c r="I53" s="213"/>
      <c r="J53" s="225"/>
      <c r="K53" s="166" t="s">
        <v>170</v>
      </c>
      <c r="L53" s="213"/>
      <c r="M53" s="213"/>
      <c r="N53" s="225"/>
      <c r="O53" s="219"/>
      <c r="P53" s="161" t="s">
        <v>388</v>
      </c>
      <c r="Q53" s="121">
        <v>0.3</v>
      </c>
      <c r="R53" s="122" t="s">
        <v>387</v>
      </c>
      <c r="S53" s="122" t="s">
        <v>275</v>
      </c>
      <c r="T53" s="123">
        <v>43191</v>
      </c>
      <c r="U53" s="123">
        <v>43449</v>
      </c>
      <c r="V53" s="240"/>
      <c r="X53" s="20"/>
      <c r="Y53" s="20"/>
      <c r="Z53" s="11"/>
      <c r="AA53" s="7"/>
    </row>
    <row r="54" spans="2:27" s="12" customFormat="1" ht="69.75" customHeight="1" x14ac:dyDescent="0.2">
      <c r="B54" s="229"/>
      <c r="C54" s="232"/>
      <c r="D54" s="214"/>
      <c r="E54" s="214"/>
      <c r="F54" s="163"/>
      <c r="G54" s="238"/>
      <c r="H54" s="214"/>
      <c r="I54" s="214"/>
      <c r="J54" s="226"/>
      <c r="K54" s="167" t="s">
        <v>171</v>
      </c>
      <c r="L54" s="214"/>
      <c r="M54" s="214"/>
      <c r="N54" s="226"/>
      <c r="O54" s="220"/>
      <c r="P54" s="163" t="s">
        <v>389</v>
      </c>
      <c r="Q54" s="124">
        <v>0.4</v>
      </c>
      <c r="R54" s="125" t="s">
        <v>387</v>
      </c>
      <c r="S54" s="125" t="s">
        <v>294</v>
      </c>
      <c r="T54" s="126">
        <v>43132</v>
      </c>
      <c r="U54" s="126">
        <v>43449</v>
      </c>
      <c r="V54" s="241"/>
      <c r="X54" s="20"/>
      <c r="Y54" s="20"/>
      <c r="Z54" s="11"/>
      <c r="AA54" s="7"/>
    </row>
    <row r="55" spans="2:27" s="12" customFormat="1" ht="69.75" customHeight="1" x14ac:dyDescent="0.2">
      <c r="B55" s="227">
        <v>16</v>
      </c>
      <c r="C55" s="231" t="s">
        <v>206</v>
      </c>
      <c r="D55" s="212" t="s">
        <v>390</v>
      </c>
      <c r="E55" s="212" t="s">
        <v>21</v>
      </c>
      <c r="F55" s="159" t="s">
        <v>391</v>
      </c>
      <c r="G55" s="236" t="s">
        <v>392</v>
      </c>
      <c r="H55" s="212">
        <v>3</v>
      </c>
      <c r="I55" s="212">
        <v>3</v>
      </c>
      <c r="J55" s="224" t="s">
        <v>284</v>
      </c>
      <c r="K55" s="165" t="s">
        <v>170</v>
      </c>
      <c r="L55" s="212">
        <v>1</v>
      </c>
      <c r="M55" s="212">
        <v>3</v>
      </c>
      <c r="N55" s="224" t="s">
        <v>72</v>
      </c>
      <c r="O55" s="218" t="str">
        <f t="shared" si="5"/>
        <v>REDUCIR EL RIESGO</v>
      </c>
      <c r="P55" s="159" t="s">
        <v>396</v>
      </c>
      <c r="Q55" s="118">
        <v>0.25</v>
      </c>
      <c r="R55" s="119" t="s">
        <v>387</v>
      </c>
      <c r="S55" s="119" t="s">
        <v>275</v>
      </c>
      <c r="T55" s="120">
        <v>43132</v>
      </c>
      <c r="U55" s="120">
        <v>43449</v>
      </c>
      <c r="V55" s="239" t="s">
        <v>397</v>
      </c>
      <c r="X55" s="20"/>
      <c r="Y55" s="20"/>
      <c r="Z55" s="11"/>
      <c r="AA55" s="7"/>
    </row>
    <row r="56" spans="2:27" s="12" customFormat="1" ht="69.75" customHeight="1" x14ac:dyDescent="0.2">
      <c r="B56" s="228"/>
      <c r="C56" s="231"/>
      <c r="D56" s="213"/>
      <c r="E56" s="213"/>
      <c r="F56" s="161" t="s">
        <v>393</v>
      </c>
      <c r="G56" s="237"/>
      <c r="H56" s="213"/>
      <c r="I56" s="213"/>
      <c r="J56" s="225"/>
      <c r="K56" s="166" t="s">
        <v>395</v>
      </c>
      <c r="L56" s="213"/>
      <c r="M56" s="213"/>
      <c r="N56" s="225"/>
      <c r="O56" s="219"/>
      <c r="P56" s="161" t="s">
        <v>398</v>
      </c>
      <c r="Q56" s="121">
        <v>0.25</v>
      </c>
      <c r="R56" s="122" t="s">
        <v>387</v>
      </c>
      <c r="S56" s="122" t="s">
        <v>275</v>
      </c>
      <c r="T56" s="123">
        <v>43132</v>
      </c>
      <c r="U56" s="123">
        <v>43449</v>
      </c>
      <c r="V56" s="240"/>
      <c r="X56" s="20"/>
      <c r="Y56" s="20"/>
      <c r="Z56" s="11"/>
      <c r="AA56" s="7"/>
    </row>
    <row r="57" spans="2:27" s="12" customFormat="1" ht="69.75" customHeight="1" x14ac:dyDescent="0.2">
      <c r="B57" s="229"/>
      <c r="C57" s="232"/>
      <c r="D57" s="214"/>
      <c r="E57" s="214"/>
      <c r="F57" s="163" t="s">
        <v>394</v>
      </c>
      <c r="G57" s="238"/>
      <c r="H57" s="214"/>
      <c r="I57" s="214"/>
      <c r="J57" s="226"/>
      <c r="K57" s="167"/>
      <c r="L57" s="214"/>
      <c r="M57" s="214"/>
      <c r="N57" s="226"/>
      <c r="O57" s="220"/>
      <c r="P57" s="163" t="s">
        <v>399</v>
      </c>
      <c r="Q57" s="124">
        <v>0.5</v>
      </c>
      <c r="R57" s="125" t="s">
        <v>400</v>
      </c>
      <c r="S57" s="125" t="s">
        <v>275</v>
      </c>
      <c r="T57" s="126">
        <v>43221</v>
      </c>
      <c r="U57" s="126">
        <v>43404</v>
      </c>
      <c r="V57" s="241"/>
      <c r="X57" s="20"/>
      <c r="Y57" s="20"/>
      <c r="Z57" s="11"/>
      <c r="AA57" s="7"/>
    </row>
    <row r="58" spans="2:27" s="12" customFormat="1" ht="134.25" customHeight="1" x14ac:dyDescent="0.2">
      <c r="B58" s="227">
        <v>17</v>
      </c>
      <c r="C58" s="231" t="s">
        <v>206</v>
      </c>
      <c r="D58" s="212" t="s">
        <v>401</v>
      </c>
      <c r="E58" s="212" t="s">
        <v>19</v>
      </c>
      <c r="F58" s="159" t="s">
        <v>402</v>
      </c>
      <c r="G58" s="236" t="s">
        <v>403</v>
      </c>
      <c r="H58" s="212">
        <v>4</v>
      </c>
      <c r="I58" s="212">
        <v>3</v>
      </c>
      <c r="J58" s="224" t="s">
        <v>284</v>
      </c>
      <c r="K58" s="165" t="s">
        <v>171</v>
      </c>
      <c r="L58" s="212">
        <v>2</v>
      </c>
      <c r="M58" s="212">
        <v>3</v>
      </c>
      <c r="N58" s="224" t="s">
        <v>72</v>
      </c>
      <c r="O58" s="218" t="str">
        <f t="shared" si="5"/>
        <v>REDUCIR EL RIESGO</v>
      </c>
      <c r="P58" s="159" t="s">
        <v>406</v>
      </c>
      <c r="Q58" s="118">
        <v>0.2</v>
      </c>
      <c r="R58" s="119" t="s">
        <v>387</v>
      </c>
      <c r="S58" s="119" t="s">
        <v>294</v>
      </c>
      <c r="T58" s="120">
        <v>43160</v>
      </c>
      <c r="U58" s="120">
        <v>43449</v>
      </c>
      <c r="V58" s="239" t="s">
        <v>407</v>
      </c>
      <c r="X58" s="20"/>
      <c r="Y58" s="20"/>
      <c r="Z58" s="11"/>
      <c r="AA58" s="7"/>
    </row>
    <row r="59" spans="2:27" s="12" customFormat="1" ht="69.75" customHeight="1" x14ac:dyDescent="0.2">
      <c r="B59" s="228"/>
      <c r="C59" s="231"/>
      <c r="D59" s="213"/>
      <c r="E59" s="213"/>
      <c r="F59" s="161" t="s">
        <v>404</v>
      </c>
      <c r="G59" s="237"/>
      <c r="H59" s="213"/>
      <c r="I59" s="213"/>
      <c r="J59" s="225"/>
      <c r="K59" s="166" t="s">
        <v>173</v>
      </c>
      <c r="L59" s="213"/>
      <c r="M59" s="213"/>
      <c r="N59" s="225"/>
      <c r="O59" s="219"/>
      <c r="P59" s="161" t="s">
        <v>408</v>
      </c>
      <c r="Q59" s="121">
        <v>0.5</v>
      </c>
      <c r="R59" s="122" t="s">
        <v>387</v>
      </c>
      <c r="S59" s="122" t="s">
        <v>275</v>
      </c>
      <c r="T59" s="123">
        <v>43221</v>
      </c>
      <c r="U59" s="123">
        <v>43404</v>
      </c>
      <c r="V59" s="240"/>
      <c r="X59" s="20"/>
      <c r="Y59" s="20"/>
      <c r="Z59" s="11"/>
      <c r="AA59" s="7"/>
    </row>
    <row r="60" spans="2:27" s="12" customFormat="1" ht="69.75" customHeight="1" x14ac:dyDescent="0.2">
      <c r="B60" s="229"/>
      <c r="C60" s="232"/>
      <c r="D60" s="214"/>
      <c r="E60" s="214"/>
      <c r="F60" s="163" t="s">
        <v>405</v>
      </c>
      <c r="G60" s="238"/>
      <c r="H60" s="214"/>
      <c r="I60" s="214"/>
      <c r="J60" s="226"/>
      <c r="K60" s="167"/>
      <c r="L60" s="214"/>
      <c r="M60" s="214"/>
      <c r="N60" s="226"/>
      <c r="O60" s="220"/>
      <c r="P60" s="163" t="s">
        <v>409</v>
      </c>
      <c r="Q60" s="124">
        <v>0.3</v>
      </c>
      <c r="R60" s="125" t="s">
        <v>387</v>
      </c>
      <c r="S60" s="125" t="s">
        <v>275</v>
      </c>
      <c r="T60" s="126">
        <v>43221</v>
      </c>
      <c r="U60" s="126">
        <v>43404</v>
      </c>
      <c r="V60" s="241"/>
      <c r="X60" s="20"/>
      <c r="Y60" s="20"/>
      <c r="Z60" s="11"/>
      <c r="AA60" s="7"/>
    </row>
    <row r="61" spans="2:27" s="12" customFormat="1" ht="69.75" customHeight="1" x14ac:dyDescent="0.2">
      <c r="B61" s="227">
        <v>18</v>
      </c>
      <c r="C61" s="231" t="s">
        <v>194</v>
      </c>
      <c r="D61" s="212" t="s">
        <v>410</v>
      </c>
      <c r="E61" s="212" t="s">
        <v>19</v>
      </c>
      <c r="F61" s="159" t="s">
        <v>411</v>
      </c>
      <c r="G61" s="212" t="s">
        <v>412</v>
      </c>
      <c r="H61" s="212">
        <v>4</v>
      </c>
      <c r="I61" s="212">
        <v>3</v>
      </c>
      <c r="J61" s="224" t="s">
        <v>284</v>
      </c>
      <c r="K61" s="165" t="s">
        <v>782</v>
      </c>
      <c r="L61" s="212">
        <v>2</v>
      </c>
      <c r="M61" s="212">
        <v>3</v>
      </c>
      <c r="N61" s="224" t="s">
        <v>72</v>
      </c>
      <c r="O61" s="218" t="str">
        <f t="shared" ref="O61:O64" si="6">IF(N61="BAJO","ASUMIR EL RIESGO",IF(N61="MODERADO","REDUCIR EL RIESGO",IF(N61="ALTO","EVITAR EL RIESGO",IF(N61="EXTREMO","COMPARTIR O TRANSFERIR EL RIESGO",""))))</f>
        <v>REDUCIR EL RIESGO</v>
      </c>
      <c r="P61" s="159" t="s">
        <v>415</v>
      </c>
      <c r="Q61" s="118">
        <v>0.5</v>
      </c>
      <c r="R61" s="119" t="s">
        <v>416</v>
      </c>
      <c r="S61" s="119"/>
      <c r="T61" s="120">
        <v>43132</v>
      </c>
      <c r="U61" s="120">
        <v>43449</v>
      </c>
      <c r="V61" s="239" t="s">
        <v>417</v>
      </c>
      <c r="X61" s="20"/>
      <c r="Y61" s="20"/>
      <c r="Z61" s="11"/>
      <c r="AA61" s="7"/>
    </row>
    <row r="62" spans="2:27" s="12" customFormat="1" ht="95.25" customHeight="1" x14ac:dyDescent="0.2">
      <c r="B62" s="228"/>
      <c r="C62" s="231"/>
      <c r="D62" s="213"/>
      <c r="E62" s="213"/>
      <c r="F62" s="161" t="s">
        <v>413</v>
      </c>
      <c r="G62" s="213"/>
      <c r="H62" s="213"/>
      <c r="I62" s="213"/>
      <c r="J62" s="225"/>
      <c r="K62" s="166" t="s">
        <v>414</v>
      </c>
      <c r="L62" s="213"/>
      <c r="M62" s="213"/>
      <c r="N62" s="225"/>
      <c r="O62" s="219"/>
      <c r="P62" s="161" t="s">
        <v>418</v>
      </c>
      <c r="Q62" s="121">
        <v>0.5</v>
      </c>
      <c r="R62" s="122" t="s">
        <v>416</v>
      </c>
      <c r="S62" s="122"/>
      <c r="T62" s="123">
        <v>43132</v>
      </c>
      <c r="U62" s="123">
        <v>43449</v>
      </c>
      <c r="V62" s="240"/>
      <c r="X62" s="20"/>
      <c r="Y62" s="20"/>
      <c r="Z62" s="11"/>
      <c r="AA62" s="7"/>
    </row>
    <row r="63" spans="2:27" s="12" customFormat="1" ht="69.75" customHeight="1" x14ac:dyDescent="0.2">
      <c r="B63" s="229"/>
      <c r="C63" s="232"/>
      <c r="D63" s="214"/>
      <c r="E63" s="214"/>
      <c r="F63" s="161" t="s">
        <v>783</v>
      </c>
      <c r="G63" s="214"/>
      <c r="H63" s="214"/>
      <c r="I63" s="214"/>
      <c r="J63" s="226"/>
      <c r="K63" s="167"/>
      <c r="L63" s="214"/>
      <c r="M63" s="214"/>
      <c r="N63" s="226"/>
      <c r="O63" s="220"/>
      <c r="P63" s="163"/>
      <c r="Q63" s="124"/>
      <c r="R63" s="125"/>
      <c r="S63" s="125"/>
      <c r="T63" s="126"/>
      <c r="U63" s="126"/>
      <c r="V63" s="241"/>
      <c r="X63" s="20"/>
      <c r="Y63" s="20"/>
      <c r="Z63" s="11"/>
      <c r="AA63" s="7"/>
    </row>
    <row r="64" spans="2:27" s="12" customFormat="1" ht="69.75" customHeight="1" x14ac:dyDescent="0.2">
      <c r="B64" s="227">
        <v>19</v>
      </c>
      <c r="C64" s="231" t="s">
        <v>194</v>
      </c>
      <c r="D64" s="212" t="s">
        <v>752</v>
      </c>
      <c r="E64" s="212" t="s">
        <v>18</v>
      </c>
      <c r="F64" s="159" t="s">
        <v>753</v>
      </c>
      <c r="G64" s="212" t="s">
        <v>754</v>
      </c>
      <c r="H64" s="212">
        <v>3</v>
      </c>
      <c r="I64" s="212">
        <v>3</v>
      </c>
      <c r="J64" s="224" t="s">
        <v>284</v>
      </c>
      <c r="K64" s="159" t="s">
        <v>420</v>
      </c>
      <c r="L64" s="212">
        <v>2</v>
      </c>
      <c r="M64" s="212">
        <v>3</v>
      </c>
      <c r="N64" s="224" t="s">
        <v>72</v>
      </c>
      <c r="O64" s="218" t="str">
        <f t="shared" si="6"/>
        <v>REDUCIR EL RIESGO</v>
      </c>
      <c r="P64" s="159" t="s">
        <v>421</v>
      </c>
      <c r="Q64" s="118">
        <v>0.5</v>
      </c>
      <c r="R64" s="119" t="s">
        <v>416</v>
      </c>
      <c r="S64" s="119"/>
      <c r="T64" s="120">
        <v>43132</v>
      </c>
      <c r="U64" s="120">
        <v>43449</v>
      </c>
      <c r="V64" s="239" t="s">
        <v>422</v>
      </c>
      <c r="X64" s="20"/>
      <c r="Y64" s="20"/>
      <c r="Z64" s="11"/>
      <c r="AA64" s="7"/>
    </row>
    <row r="65" spans="2:27" s="12" customFormat="1" ht="69.75" customHeight="1" x14ac:dyDescent="0.2">
      <c r="B65" s="228"/>
      <c r="C65" s="231"/>
      <c r="D65" s="213"/>
      <c r="E65" s="213"/>
      <c r="F65" s="161" t="s">
        <v>419</v>
      </c>
      <c r="G65" s="213"/>
      <c r="H65" s="213"/>
      <c r="I65" s="213"/>
      <c r="J65" s="225"/>
      <c r="K65" s="161" t="s">
        <v>755</v>
      </c>
      <c r="L65" s="213"/>
      <c r="M65" s="213"/>
      <c r="N65" s="225"/>
      <c r="O65" s="219"/>
      <c r="P65" s="161" t="s">
        <v>423</v>
      </c>
      <c r="Q65" s="121">
        <v>0.5</v>
      </c>
      <c r="R65" s="122" t="s">
        <v>416</v>
      </c>
      <c r="S65" s="122"/>
      <c r="T65" s="123">
        <v>43132</v>
      </c>
      <c r="U65" s="123">
        <v>43449</v>
      </c>
      <c r="V65" s="240"/>
      <c r="X65" s="20"/>
      <c r="Y65" s="20"/>
      <c r="Z65" s="11"/>
      <c r="AA65" s="7"/>
    </row>
    <row r="66" spans="2:27" s="12" customFormat="1" ht="69.75" customHeight="1" x14ac:dyDescent="0.25">
      <c r="B66" s="229"/>
      <c r="C66" s="232"/>
      <c r="D66" s="214"/>
      <c r="E66" s="214"/>
      <c r="F66" s="169"/>
      <c r="G66" s="214"/>
      <c r="H66" s="214"/>
      <c r="I66" s="214"/>
      <c r="J66" s="226"/>
      <c r="K66" s="163"/>
      <c r="L66" s="214"/>
      <c r="M66" s="214"/>
      <c r="N66" s="226"/>
      <c r="O66" s="220"/>
      <c r="P66" s="163"/>
      <c r="Q66" s="124"/>
      <c r="R66" s="125"/>
      <c r="S66" s="125"/>
      <c r="T66" s="126"/>
      <c r="U66" s="126"/>
      <c r="V66" s="241"/>
      <c r="X66" s="20"/>
      <c r="Y66" s="20"/>
      <c r="Z66" s="11"/>
      <c r="AA66" s="7"/>
    </row>
    <row r="67" spans="2:27" s="12" customFormat="1" ht="92.25" customHeight="1" x14ac:dyDescent="0.2">
      <c r="B67" s="227">
        <v>20</v>
      </c>
      <c r="C67" s="231" t="s">
        <v>194</v>
      </c>
      <c r="D67" s="212" t="s">
        <v>424</v>
      </c>
      <c r="E67" s="212" t="s">
        <v>23</v>
      </c>
      <c r="F67" s="159" t="s">
        <v>756</v>
      </c>
      <c r="G67" s="212" t="s">
        <v>784</v>
      </c>
      <c r="H67" s="212">
        <v>3</v>
      </c>
      <c r="I67" s="212">
        <v>3</v>
      </c>
      <c r="J67" s="224" t="s">
        <v>284</v>
      </c>
      <c r="K67" s="159" t="s">
        <v>757</v>
      </c>
      <c r="L67" s="212">
        <v>1</v>
      </c>
      <c r="M67" s="212">
        <v>3</v>
      </c>
      <c r="N67" s="224" t="s">
        <v>72</v>
      </c>
      <c r="O67" s="218" t="str">
        <f t="shared" ref="O67:O70" si="7">IF(N67="BAJO","ASUMIR EL RIESGO",IF(N67="MODERADO","REDUCIR EL RIESGO",IF(N67="ALTO","EVITAR EL RIESGO",IF(N67="EXTREMO","COMPARTIR O TRANSFERIR EL RIESGO",""))))</f>
        <v>REDUCIR EL RIESGO</v>
      </c>
      <c r="P67" s="159" t="s">
        <v>426</v>
      </c>
      <c r="Q67" s="118">
        <v>0.5</v>
      </c>
      <c r="R67" s="119" t="s">
        <v>416</v>
      </c>
      <c r="S67" s="119" t="s">
        <v>294</v>
      </c>
      <c r="T67" s="120">
        <v>43132</v>
      </c>
      <c r="U67" s="120">
        <v>43449</v>
      </c>
      <c r="V67" s="239" t="s">
        <v>427</v>
      </c>
      <c r="X67" s="20"/>
      <c r="Y67" s="20"/>
      <c r="Z67" s="11"/>
      <c r="AA67" s="7"/>
    </row>
    <row r="68" spans="2:27" s="12" customFormat="1" ht="99.75" customHeight="1" x14ac:dyDescent="0.2">
      <c r="B68" s="228"/>
      <c r="C68" s="231"/>
      <c r="D68" s="213"/>
      <c r="E68" s="213"/>
      <c r="F68" s="161" t="s">
        <v>425</v>
      </c>
      <c r="G68" s="213"/>
      <c r="H68" s="213"/>
      <c r="I68" s="213"/>
      <c r="J68" s="225"/>
      <c r="K68" s="161" t="s">
        <v>758</v>
      </c>
      <c r="L68" s="213"/>
      <c r="M68" s="213"/>
      <c r="N68" s="225"/>
      <c r="O68" s="219"/>
      <c r="P68" s="161" t="s">
        <v>428</v>
      </c>
      <c r="Q68" s="121">
        <v>0.5</v>
      </c>
      <c r="R68" s="122" t="s">
        <v>416</v>
      </c>
      <c r="S68" s="122" t="s">
        <v>275</v>
      </c>
      <c r="T68" s="123">
        <v>43132</v>
      </c>
      <c r="U68" s="123">
        <v>43449</v>
      </c>
      <c r="V68" s="240"/>
      <c r="X68" s="20"/>
      <c r="Y68" s="20"/>
      <c r="Z68" s="11"/>
      <c r="AA68" s="7"/>
    </row>
    <row r="69" spans="2:27" s="12" customFormat="1" ht="69.75" customHeight="1" x14ac:dyDescent="0.25">
      <c r="B69" s="229"/>
      <c r="C69" s="232"/>
      <c r="D69" s="214"/>
      <c r="E69" s="214"/>
      <c r="F69" s="169"/>
      <c r="G69" s="214"/>
      <c r="H69" s="214"/>
      <c r="I69" s="214"/>
      <c r="J69" s="226"/>
      <c r="K69" s="163"/>
      <c r="L69" s="214"/>
      <c r="M69" s="214"/>
      <c r="N69" s="226"/>
      <c r="O69" s="220"/>
      <c r="P69" s="163"/>
      <c r="Q69" s="124"/>
      <c r="R69" s="125"/>
      <c r="S69" s="125"/>
      <c r="T69" s="126"/>
      <c r="U69" s="126"/>
      <c r="V69" s="241"/>
      <c r="X69" s="20"/>
      <c r="Y69" s="20"/>
      <c r="Z69" s="11"/>
      <c r="AA69" s="7"/>
    </row>
    <row r="70" spans="2:27" s="12" customFormat="1" ht="69.75" customHeight="1" x14ac:dyDescent="0.2">
      <c r="B70" s="227">
        <v>21</v>
      </c>
      <c r="C70" s="230" t="s">
        <v>208</v>
      </c>
      <c r="D70" s="212" t="s">
        <v>429</v>
      </c>
      <c r="E70" s="212" t="s">
        <v>20</v>
      </c>
      <c r="F70" s="159" t="s">
        <v>430</v>
      </c>
      <c r="G70" s="236" t="s">
        <v>785</v>
      </c>
      <c r="H70" s="212">
        <v>3</v>
      </c>
      <c r="I70" s="212">
        <v>3</v>
      </c>
      <c r="J70" s="224" t="s">
        <v>284</v>
      </c>
      <c r="K70" s="165"/>
      <c r="L70" s="212">
        <v>1</v>
      </c>
      <c r="M70" s="212">
        <v>3</v>
      </c>
      <c r="N70" s="224" t="s">
        <v>72</v>
      </c>
      <c r="O70" s="218" t="str">
        <f t="shared" si="7"/>
        <v>REDUCIR EL RIESGO</v>
      </c>
      <c r="P70" s="159" t="s">
        <v>434</v>
      </c>
      <c r="Q70" s="118" t="s">
        <v>439</v>
      </c>
      <c r="R70" s="119" t="s">
        <v>435</v>
      </c>
      <c r="S70" s="127" t="s">
        <v>436</v>
      </c>
      <c r="T70" s="128">
        <v>43115</v>
      </c>
      <c r="U70" s="129">
        <v>43465</v>
      </c>
      <c r="V70" s="239" t="s">
        <v>437</v>
      </c>
      <c r="X70" s="20"/>
      <c r="Y70" s="20"/>
      <c r="Z70" s="11"/>
      <c r="AA70" s="7"/>
    </row>
    <row r="71" spans="2:27" s="12" customFormat="1" ht="122.25" customHeight="1" x14ac:dyDescent="0.2">
      <c r="B71" s="228"/>
      <c r="C71" s="231"/>
      <c r="D71" s="213"/>
      <c r="E71" s="213"/>
      <c r="F71" s="161" t="s">
        <v>431</v>
      </c>
      <c r="G71" s="237"/>
      <c r="H71" s="213"/>
      <c r="I71" s="213"/>
      <c r="J71" s="225"/>
      <c r="K71" s="166" t="s">
        <v>175</v>
      </c>
      <c r="L71" s="213"/>
      <c r="M71" s="213"/>
      <c r="N71" s="225"/>
      <c r="O71" s="219"/>
      <c r="P71" s="161" t="s">
        <v>878</v>
      </c>
      <c r="Q71" s="121">
        <v>0.25</v>
      </c>
      <c r="R71" s="122" t="s">
        <v>435</v>
      </c>
      <c r="S71" s="130" t="s">
        <v>317</v>
      </c>
      <c r="T71" s="131">
        <v>43070</v>
      </c>
      <c r="U71" s="131">
        <v>43465</v>
      </c>
      <c r="V71" s="240"/>
      <c r="X71" s="20"/>
      <c r="Y71" s="20"/>
      <c r="Z71" s="11"/>
      <c r="AA71" s="7"/>
    </row>
    <row r="72" spans="2:27" s="12" customFormat="1" ht="69.75" customHeight="1" x14ac:dyDescent="0.2">
      <c r="B72" s="229"/>
      <c r="C72" s="232"/>
      <c r="D72" s="214"/>
      <c r="E72" s="214"/>
      <c r="F72" s="163" t="s">
        <v>432</v>
      </c>
      <c r="G72" s="238"/>
      <c r="H72" s="214"/>
      <c r="I72" s="214"/>
      <c r="J72" s="226"/>
      <c r="K72" s="167" t="s">
        <v>433</v>
      </c>
      <c r="L72" s="214"/>
      <c r="M72" s="214"/>
      <c r="N72" s="226"/>
      <c r="O72" s="220"/>
      <c r="P72" s="163" t="s">
        <v>438</v>
      </c>
      <c r="Q72" s="124">
        <v>0.25</v>
      </c>
      <c r="R72" s="125" t="s">
        <v>435</v>
      </c>
      <c r="S72" s="125" t="s">
        <v>317</v>
      </c>
      <c r="T72" s="126">
        <v>43115</v>
      </c>
      <c r="U72" s="126">
        <v>43465</v>
      </c>
      <c r="V72" s="241"/>
      <c r="X72" s="20"/>
      <c r="Y72" s="20"/>
      <c r="Z72" s="11"/>
      <c r="AA72" s="7"/>
    </row>
    <row r="73" spans="2:27" s="12" customFormat="1" ht="114.75" customHeight="1" x14ac:dyDescent="0.2">
      <c r="B73" s="227">
        <v>22</v>
      </c>
      <c r="C73" s="230" t="s">
        <v>208</v>
      </c>
      <c r="D73" s="212" t="s">
        <v>440</v>
      </c>
      <c r="E73" s="212" t="s">
        <v>20</v>
      </c>
      <c r="F73" s="159" t="s">
        <v>441</v>
      </c>
      <c r="G73" s="236" t="s">
        <v>786</v>
      </c>
      <c r="H73" s="212">
        <v>5</v>
      </c>
      <c r="I73" s="212">
        <v>3</v>
      </c>
      <c r="J73" s="224" t="s">
        <v>280</v>
      </c>
      <c r="K73" s="162" t="s">
        <v>444</v>
      </c>
      <c r="L73" s="272">
        <v>4</v>
      </c>
      <c r="M73" s="272">
        <v>3</v>
      </c>
      <c r="N73" s="224" t="s">
        <v>284</v>
      </c>
      <c r="O73" s="218" t="str">
        <f t="shared" ref="O73:O76" si="8">IF(N73="BAJO","ASUMIR EL RIESGO",IF(N73="MODERADO","REDUCIR EL RIESGO",IF(N73="ALTO","EVITAR EL RIESGO",IF(N73="EXTREMO","COMPARTIR O TRANSFERIR EL RIESGO",""))))</f>
        <v>EVITAR EL RIESGO</v>
      </c>
      <c r="P73" s="159" t="s">
        <v>787</v>
      </c>
      <c r="Q73" s="118">
        <v>0.9</v>
      </c>
      <c r="R73" s="119" t="s">
        <v>435</v>
      </c>
      <c r="S73" s="277" t="s">
        <v>294</v>
      </c>
      <c r="T73" s="128">
        <v>43101</v>
      </c>
      <c r="U73" s="128">
        <v>43465</v>
      </c>
      <c r="V73" s="274" t="s">
        <v>447</v>
      </c>
      <c r="X73" s="20"/>
      <c r="Y73" s="20"/>
      <c r="Z73" s="11"/>
      <c r="AA73" s="7"/>
    </row>
    <row r="74" spans="2:27" s="12" customFormat="1" ht="114.75" customHeight="1" x14ac:dyDescent="0.2">
      <c r="B74" s="228"/>
      <c r="C74" s="231"/>
      <c r="D74" s="213"/>
      <c r="E74" s="213"/>
      <c r="F74" s="161" t="s">
        <v>442</v>
      </c>
      <c r="G74" s="237"/>
      <c r="H74" s="213"/>
      <c r="I74" s="213"/>
      <c r="J74" s="225"/>
      <c r="K74" s="162" t="s">
        <v>445</v>
      </c>
      <c r="L74" s="272"/>
      <c r="M74" s="272"/>
      <c r="N74" s="225"/>
      <c r="O74" s="219"/>
      <c r="P74" s="161"/>
      <c r="Q74" s="121"/>
      <c r="R74" s="122" t="s">
        <v>435</v>
      </c>
      <c r="S74" s="278"/>
      <c r="T74" s="128">
        <v>43101</v>
      </c>
      <c r="U74" s="128">
        <v>43465</v>
      </c>
      <c r="V74" s="274"/>
      <c r="X74" s="20"/>
      <c r="Y74" s="20"/>
      <c r="Z74" s="11"/>
      <c r="AA74" s="7"/>
    </row>
    <row r="75" spans="2:27" s="12" customFormat="1" ht="114.75" customHeight="1" x14ac:dyDescent="0.2">
      <c r="B75" s="229"/>
      <c r="C75" s="232"/>
      <c r="D75" s="214"/>
      <c r="E75" s="214"/>
      <c r="F75" s="163" t="s">
        <v>443</v>
      </c>
      <c r="G75" s="238"/>
      <c r="H75" s="214"/>
      <c r="I75" s="214"/>
      <c r="J75" s="226"/>
      <c r="K75" s="170" t="s">
        <v>446</v>
      </c>
      <c r="L75" s="273"/>
      <c r="M75" s="273"/>
      <c r="N75" s="226"/>
      <c r="O75" s="220"/>
      <c r="P75" s="163" t="s">
        <v>883</v>
      </c>
      <c r="Q75" s="124">
        <v>0.1</v>
      </c>
      <c r="R75" s="125" t="s">
        <v>435</v>
      </c>
      <c r="S75" s="132" t="s">
        <v>317</v>
      </c>
      <c r="T75" s="128">
        <v>43101</v>
      </c>
      <c r="U75" s="128">
        <v>43101</v>
      </c>
      <c r="V75" s="275"/>
      <c r="X75" s="20"/>
      <c r="Y75" s="20"/>
      <c r="Z75" s="11"/>
      <c r="AA75" s="7"/>
    </row>
    <row r="76" spans="2:27" s="12" customFormat="1" ht="69.75" customHeight="1" x14ac:dyDescent="0.2">
      <c r="B76" s="227">
        <v>23</v>
      </c>
      <c r="C76" s="230" t="s">
        <v>208</v>
      </c>
      <c r="D76" s="212" t="s">
        <v>448</v>
      </c>
      <c r="E76" s="212" t="s">
        <v>20</v>
      </c>
      <c r="F76" s="159" t="s">
        <v>449</v>
      </c>
      <c r="G76" s="236" t="s">
        <v>450</v>
      </c>
      <c r="H76" s="212">
        <v>2</v>
      </c>
      <c r="I76" s="212">
        <v>3</v>
      </c>
      <c r="J76" s="224" t="s">
        <v>72</v>
      </c>
      <c r="K76" s="171" t="s">
        <v>453</v>
      </c>
      <c r="L76" s="212">
        <v>1</v>
      </c>
      <c r="M76" s="212">
        <v>3</v>
      </c>
      <c r="N76" s="224" t="s">
        <v>72</v>
      </c>
      <c r="O76" s="218" t="str">
        <f t="shared" si="8"/>
        <v>REDUCIR EL RIESGO</v>
      </c>
      <c r="P76" s="172" t="s">
        <v>456</v>
      </c>
      <c r="Q76" s="134">
        <v>0.5</v>
      </c>
      <c r="R76" s="133" t="s">
        <v>435</v>
      </c>
      <c r="S76" s="133" t="s">
        <v>271</v>
      </c>
      <c r="T76" s="135">
        <v>43101</v>
      </c>
      <c r="U76" s="135">
        <v>43465</v>
      </c>
      <c r="V76" s="276" t="s">
        <v>457</v>
      </c>
      <c r="X76" s="20"/>
      <c r="Y76" s="20"/>
      <c r="Z76" s="11"/>
      <c r="AA76" s="7"/>
    </row>
    <row r="77" spans="2:27" s="12" customFormat="1" ht="69.75" customHeight="1" x14ac:dyDescent="0.2">
      <c r="B77" s="228"/>
      <c r="C77" s="231"/>
      <c r="D77" s="213"/>
      <c r="E77" s="213"/>
      <c r="F77" s="161" t="s">
        <v>451</v>
      </c>
      <c r="G77" s="237"/>
      <c r="H77" s="213"/>
      <c r="I77" s="213"/>
      <c r="J77" s="225"/>
      <c r="K77" s="162" t="s">
        <v>454</v>
      </c>
      <c r="L77" s="213"/>
      <c r="M77" s="213"/>
      <c r="N77" s="225"/>
      <c r="O77" s="219"/>
      <c r="P77" s="279" t="s">
        <v>458</v>
      </c>
      <c r="Q77" s="281">
        <v>0.5</v>
      </c>
      <c r="R77" s="136" t="s">
        <v>435</v>
      </c>
      <c r="S77" s="278" t="s">
        <v>275</v>
      </c>
      <c r="T77" s="242">
        <v>43115</v>
      </c>
      <c r="U77" s="242">
        <v>43465</v>
      </c>
      <c r="V77" s="274"/>
      <c r="X77" s="20"/>
      <c r="Y77" s="20"/>
      <c r="Z77" s="11"/>
      <c r="AA77" s="7"/>
    </row>
    <row r="78" spans="2:27" s="12" customFormat="1" ht="69.75" customHeight="1" x14ac:dyDescent="0.2">
      <c r="B78" s="229"/>
      <c r="C78" s="232"/>
      <c r="D78" s="214"/>
      <c r="E78" s="214"/>
      <c r="F78" s="163" t="s">
        <v>452</v>
      </c>
      <c r="G78" s="238"/>
      <c r="H78" s="214"/>
      <c r="I78" s="214"/>
      <c r="J78" s="226"/>
      <c r="K78" s="170" t="s">
        <v>455</v>
      </c>
      <c r="L78" s="214"/>
      <c r="M78" s="214"/>
      <c r="N78" s="226"/>
      <c r="O78" s="220"/>
      <c r="P78" s="280"/>
      <c r="Q78" s="282"/>
      <c r="R78" s="132" t="s">
        <v>435</v>
      </c>
      <c r="S78" s="283"/>
      <c r="T78" s="243"/>
      <c r="U78" s="243"/>
      <c r="V78" s="275"/>
      <c r="X78" s="20"/>
      <c r="Y78" s="20"/>
      <c r="Z78" s="11"/>
      <c r="AA78" s="7"/>
    </row>
    <row r="79" spans="2:27" s="12" customFormat="1" ht="69.75" customHeight="1" x14ac:dyDescent="0.2">
      <c r="B79" s="227">
        <v>24</v>
      </c>
      <c r="C79" s="230" t="s">
        <v>209</v>
      </c>
      <c r="D79" s="212" t="s">
        <v>926</v>
      </c>
      <c r="E79" s="212" t="s">
        <v>21</v>
      </c>
      <c r="F79" s="159" t="s">
        <v>461</v>
      </c>
      <c r="G79" s="236" t="s">
        <v>462</v>
      </c>
      <c r="H79" s="212">
        <v>4</v>
      </c>
      <c r="I79" s="212">
        <v>3</v>
      </c>
      <c r="J79" s="224" t="s">
        <v>284</v>
      </c>
      <c r="K79" s="165" t="s">
        <v>171</v>
      </c>
      <c r="L79" s="212">
        <v>4</v>
      </c>
      <c r="M79" s="212">
        <v>3</v>
      </c>
      <c r="N79" s="224" t="s">
        <v>284</v>
      </c>
      <c r="O79" s="218" t="str">
        <f t="shared" ref="O79:O82" si="9">IF(N79="BAJO","ASUMIR EL RIESGO",IF(N79="MODERADO","REDUCIR EL RIESGO",IF(N79="ALTO","EVITAR EL RIESGO",IF(N79="EXTREMO","COMPARTIR O TRANSFERIR EL RIESGO",""))))</f>
        <v>EVITAR EL RIESGO</v>
      </c>
      <c r="P79" s="159" t="s">
        <v>464</v>
      </c>
      <c r="Q79" s="118">
        <v>0.5</v>
      </c>
      <c r="R79" s="119" t="s">
        <v>465</v>
      </c>
      <c r="S79" s="119" t="s">
        <v>317</v>
      </c>
      <c r="T79" s="120">
        <v>43191</v>
      </c>
      <c r="U79" s="120">
        <v>43281</v>
      </c>
      <c r="V79" s="239" t="s">
        <v>466</v>
      </c>
      <c r="X79" s="20"/>
      <c r="Y79" s="20"/>
      <c r="Z79" s="11"/>
      <c r="AA79" s="7"/>
    </row>
    <row r="80" spans="2:27" s="12" customFormat="1" ht="69.75" customHeight="1" x14ac:dyDescent="0.2">
      <c r="B80" s="228"/>
      <c r="C80" s="231"/>
      <c r="D80" s="213"/>
      <c r="E80" s="213"/>
      <c r="F80" s="161" t="s">
        <v>463</v>
      </c>
      <c r="G80" s="237"/>
      <c r="H80" s="213"/>
      <c r="I80" s="213"/>
      <c r="J80" s="225"/>
      <c r="K80" s="166"/>
      <c r="L80" s="213"/>
      <c r="M80" s="213"/>
      <c r="N80" s="225"/>
      <c r="O80" s="219"/>
      <c r="P80" s="161" t="s">
        <v>467</v>
      </c>
      <c r="Q80" s="121">
        <v>0.3</v>
      </c>
      <c r="R80" s="122" t="s">
        <v>465</v>
      </c>
      <c r="S80" s="122" t="s">
        <v>317</v>
      </c>
      <c r="T80" s="123">
        <v>43282</v>
      </c>
      <c r="U80" s="123">
        <v>43312</v>
      </c>
      <c r="V80" s="240"/>
      <c r="X80" s="20"/>
      <c r="Y80" s="20"/>
      <c r="Z80" s="11"/>
      <c r="AA80" s="7"/>
    </row>
    <row r="81" spans="2:27" s="12" customFormat="1" ht="69.75" customHeight="1" x14ac:dyDescent="0.2">
      <c r="B81" s="229"/>
      <c r="C81" s="232"/>
      <c r="D81" s="214"/>
      <c r="E81" s="214"/>
      <c r="F81" s="163"/>
      <c r="G81" s="238"/>
      <c r="H81" s="214"/>
      <c r="I81" s="214"/>
      <c r="J81" s="226"/>
      <c r="K81" s="167"/>
      <c r="L81" s="214"/>
      <c r="M81" s="214"/>
      <c r="N81" s="226"/>
      <c r="O81" s="220"/>
      <c r="P81" s="163" t="s">
        <v>468</v>
      </c>
      <c r="Q81" s="124">
        <v>0.2</v>
      </c>
      <c r="R81" s="125" t="s">
        <v>465</v>
      </c>
      <c r="S81" s="125" t="s">
        <v>317</v>
      </c>
      <c r="T81" s="126">
        <v>43146</v>
      </c>
      <c r="U81" s="126">
        <v>43281</v>
      </c>
      <c r="V81" s="241"/>
      <c r="X81" s="20"/>
      <c r="Y81" s="20"/>
      <c r="Z81" s="11"/>
      <c r="AA81" s="7"/>
    </row>
    <row r="82" spans="2:27" s="12" customFormat="1" ht="110.25" customHeight="1" x14ac:dyDescent="0.2">
      <c r="B82" s="227">
        <v>25</v>
      </c>
      <c r="C82" s="230" t="s">
        <v>209</v>
      </c>
      <c r="D82" s="212" t="s">
        <v>469</v>
      </c>
      <c r="E82" s="212" t="s">
        <v>19</v>
      </c>
      <c r="F82" s="159" t="s">
        <v>470</v>
      </c>
      <c r="G82" s="236" t="s">
        <v>471</v>
      </c>
      <c r="H82" s="212">
        <v>5</v>
      </c>
      <c r="I82" s="212">
        <v>2</v>
      </c>
      <c r="J82" s="224" t="s">
        <v>284</v>
      </c>
      <c r="K82" s="165" t="s">
        <v>171</v>
      </c>
      <c r="L82" s="212">
        <v>5</v>
      </c>
      <c r="M82" s="212">
        <v>2</v>
      </c>
      <c r="N82" s="224" t="s">
        <v>284</v>
      </c>
      <c r="O82" s="218" t="str">
        <f t="shared" si="9"/>
        <v>EVITAR EL RIESGO</v>
      </c>
      <c r="P82" s="159" t="s">
        <v>474</v>
      </c>
      <c r="Q82" s="118">
        <v>0.1</v>
      </c>
      <c r="R82" s="119" t="s">
        <v>465</v>
      </c>
      <c r="S82" s="119" t="s">
        <v>317</v>
      </c>
      <c r="T82" s="120">
        <v>43101</v>
      </c>
      <c r="U82" s="120">
        <v>43281</v>
      </c>
      <c r="V82" s="269" t="s">
        <v>475</v>
      </c>
      <c r="X82" s="20"/>
      <c r="Y82" s="20"/>
      <c r="Z82" s="11"/>
      <c r="AA82" s="7"/>
    </row>
    <row r="83" spans="2:27" s="12" customFormat="1" ht="69.75" customHeight="1" x14ac:dyDescent="0.2">
      <c r="B83" s="228"/>
      <c r="C83" s="231"/>
      <c r="D83" s="213"/>
      <c r="E83" s="213"/>
      <c r="F83" s="161" t="s">
        <v>472</v>
      </c>
      <c r="G83" s="237"/>
      <c r="H83" s="213"/>
      <c r="I83" s="213"/>
      <c r="J83" s="225"/>
      <c r="K83" s="166" t="s">
        <v>177</v>
      </c>
      <c r="L83" s="213"/>
      <c r="M83" s="213"/>
      <c r="N83" s="225"/>
      <c r="O83" s="219"/>
      <c r="P83" s="161" t="s">
        <v>476</v>
      </c>
      <c r="Q83" s="121">
        <v>0.6</v>
      </c>
      <c r="R83" s="122" t="s">
        <v>465</v>
      </c>
      <c r="S83" s="122" t="s">
        <v>294</v>
      </c>
      <c r="T83" s="123">
        <v>43101</v>
      </c>
      <c r="U83" s="123">
        <v>43465</v>
      </c>
      <c r="V83" s="270"/>
      <c r="X83" s="20"/>
      <c r="Y83" s="20"/>
      <c r="Z83" s="11"/>
      <c r="AA83" s="7"/>
    </row>
    <row r="84" spans="2:27" s="12" customFormat="1" ht="96.75" customHeight="1" x14ac:dyDescent="0.2">
      <c r="B84" s="229"/>
      <c r="C84" s="232"/>
      <c r="D84" s="214"/>
      <c r="E84" s="214"/>
      <c r="F84" s="163" t="s">
        <v>473</v>
      </c>
      <c r="G84" s="238"/>
      <c r="H84" s="214"/>
      <c r="I84" s="214"/>
      <c r="J84" s="226"/>
      <c r="K84" s="167" t="s">
        <v>167</v>
      </c>
      <c r="L84" s="214"/>
      <c r="M84" s="214"/>
      <c r="N84" s="226"/>
      <c r="O84" s="220"/>
      <c r="P84" s="163" t="s">
        <v>477</v>
      </c>
      <c r="Q84" s="124">
        <v>0.3</v>
      </c>
      <c r="R84" s="125" t="s">
        <v>465</v>
      </c>
      <c r="S84" s="125" t="s">
        <v>294</v>
      </c>
      <c r="T84" s="126">
        <v>43101</v>
      </c>
      <c r="U84" s="126">
        <v>43465</v>
      </c>
      <c r="V84" s="271"/>
      <c r="X84" s="20"/>
      <c r="Y84" s="20"/>
      <c r="Z84" s="11"/>
      <c r="AA84" s="7"/>
    </row>
    <row r="85" spans="2:27" s="12" customFormat="1" ht="69.75" customHeight="1" x14ac:dyDescent="0.2">
      <c r="B85" s="227">
        <v>26</v>
      </c>
      <c r="C85" s="230" t="s">
        <v>209</v>
      </c>
      <c r="D85" s="212" t="s">
        <v>478</v>
      </c>
      <c r="E85" s="212" t="s">
        <v>21</v>
      </c>
      <c r="F85" s="159" t="s">
        <v>479</v>
      </c>
      <c r="G85" s="236" t="s">
        <v>480</v>
      </c>
      <c r="H85" s="212">
        <v>3</v>
      </c>
      <c r="I85" s="212">
        <v>3</v>
      </c>
      <c r="J85" s="224" t="s">
        <v>284</v>
      </c>
      <c r="K85" s="165" t="s">
        <v>168</v>
      </c>
      <c r="L85" s="221">
        <v>1</v>
      </c>
      <c r="M85" s="221">
        <v>3</v>
      </c>
      <c r="N85" s="224" t="s">
        <v>72</v>
      </c>
      <c r="O85" s="218" t="str">
        <f t="shared" ref="O85:O88" si="10">IF(N85="BAJO","ASUMIR EL RIESGO",IF(N85="MODERADO","REDUCIR EL RIESGO",IF(N85="ALTO","EVITAR EL RIESGO",IF(N85="EXTREMO","COMPARTIR O TRANSFERIR EL RIESGO",""))))</f>
        <v>REDUCIR EL RIESGO</v>
      </c>
      <c r="P85" s="159" t="s">
        <v>483</v>
      </c>
      <c r="Q85" s="118">
        <v>0.5</v>
      </c>
      <c r="R85" s="119" t="s">
        <v>465</v>
      </c>
      <c r="S85" s="119" t="s">
        <v>317</v>
      </c>
      <c r="T85" s="120">
        <v>43101</v>
      </c>
      <c r="U85" s="120">
        <v>43449</v>
      </c>
      <c r="V85" s="269" t="s">
        <v>484</v>
      </c>
      <c r="X85" s="20"/>
      <c r="Y85" s="20"/>
      <c r="Z85" s="11"/>
      <c r="AA85" s="7"/>
    </row>
    <row r="86" spans="2:27" s="12" customFormat="1" ht="69.75" customHeight="1" x14ac:dyDescent="0.2">
      <c r="B86" s="228"/>
      <c r="C86" s="231"/>
      <c r="D86" s="213"/>
      <c r="E86" s="213"/>
      <c r="F86" s="161" t="s">
        <v>481</v>
      </c>
      <c r="G86" s="237"/>
      <c r="H86" s="213"/>
      <c r="I86" s="213"/>
      <c r="J86" s="225"/>
      <c r="K86" s="166" t="s">
        <v>175</v>
      </c>
      <c r="L86" s="222"/>
      <c r="M86" s="222"/>
      <c r="N86" s="225"/>
      <c r="O86" s="219"/>
      <c r="P86" s="161" t="s">
        <v>485</v>
      </c>
      <c r="Q86" s="121">
        <v>0.25</v>
      </c>
      <c r="R86" s="122" t="s">
        <v>486</v>
      </c>
      <c r="S86" s="122" t="s">
        <v>275</v>
      </c>
      <c r="T86" s="123">
        <v>43101</v>
      </c>
      <c r="U86" s="123">
        <v>43449</v>
      </c>
      <c r="V86" s="270"/>
      <c r="X86" s="20"/>
      <c r="Y86" s="20"/>
      <c r="Z86" s="11"/>
      <c r="AA86" s="7"/>
    </row>
    <row r="87" spans="2:27" s="12" customFormat="1" ht="69.75" customHeight="1" x14ac:dyDescent="0.2">
      <c r="B87" s="229"/>
      <c r="C87" s="232"/>
      <c r="D87" s="214"/>
      <c r="E87" s="214"/>
      <c r="F87" s="163" t="s">
        <v>482</v>
      </c>
      <c r="G87" s="238"/>
      <c r="H87" s="214"/>
      <c r="I87" s="214"/>
      <c r="J87" s="226"/>
      <c r="K87" s="167" t="s">
        <v>171</v>
      </c>
      <c r="L87" s="223"/>
      <c r="M87" s="223"/>
      <c r="N87" s="226"/>
      <c r="O87" s="220"/>
      <c r="P87" s="163" t="s">
        <v>487</v>
      </c>
      <c r="Q87" s="124">
        <v>0.25</v>
      </c>
      <c r="R87" s="125" t="s">
        <v>465</v>
      </c>
      <c r="S87" s="125" t="s">
        <v>294</v>
      </c>
      <c r="T87" s="126">
        <v>43101</v>
      </c>
      <c r="U87" s="126">
        <v>43449</v>
      </c>
      <c r="V87" s="271"/>
      <c r="X87" s="20"/>
      <c r="Y87" s="20"/>
      <c r="Z87" s="11"/>
      <c r="AA87" s="7"/>
    </row>
    <row r="88" spans="2:27" s="12" customFormat="1" ht="69.75" customHeight="1" x14ac:dyDescent="0.2">
      <c r="B88" s="227">
        <v>27</v>
      </c>
      <c r="C88" s="231" t="s">
        <v>197</v>
      </c>
      <c r="D88" s="212" t="s">
        <v>488</v>
      </c>
      <c r="E88" s="212" t="s">
        <v>19</v>
      </c>
      <c r="F88" s="159" t="s">
        <v>491</v>
      </c>
      <c r="G88" s="236" t="s">
        <v>492</v>
      </c>
      <c r="H88" s="212">
        <v>3</v>
      </c>
      <c r="I88" s="212">
        <v>2</v>
      </c>
      <c r="J88" s="224" t="s">
        <v>72</v>
      </c>
      <c r="K88" s="165" t="s">
        <v>497</v>
      </c>
      <c r="L88" s="212">
        <v>2</v>
      </c>
      <c r="M88" s="212">
        <v>2</v>
      </c>
      <c r="N88" s="224" t="s">
        <v>290</v>
      </c>
      <c r="O88" s="218" t="str">
        <f t="shared" si="10"/>
        <v>ASUMIR EL RIESGO</v>
      </c>
      <c r="P88" s="159"/>
      <c r="Q88" s="118"/>
      <c r="R88" s="119"/>
      <c r="S88" s="119"/>
      <c r="T88" s="120"/>
      <c r="U88" s="120"/>
      <c r="V88" s="239" t="s">
        <v>498</v>
      </c>
      <c r="X88" s="20"/>
      <c r="Y88" s="20"/>
      <c r="Z88" s="11"/>
      <c r="AA88" s="7"/>
    </row>
    <row r="89" spans="2:27" s="12" customFormat="1" ht="69.75" customHeight="1" x14ac:dyDescent="0.2">
      <c r="B89" s="228"/>
      <c r="C89" s="231"/>
      <c r="D89" s="213"/>
      <c r="E89" s="213"/>
      <c r="F89" s="161" t="s">
        <v>493</v>
      </c>
      <c r="G89" s="237"/>
      <c r="H89" s="213"/>
      <c r="I89" s="213"/>
      <c r="J89" s="225"/>
      <c r="K89" s="166"/>
      <c r="L89" s="213"/>
      <c r="M89" s="213"/>
      <c r="N89" s="225"/>
      <c r="O89" s="219"/>
      <c r="P89" s="161"/>
      <c r="Q89" s="121"/>
      <c r="R89" s="122"/>
      <c r="S89" s="122"/>
      <c r="T89" s="123"/>
      <c r="U89" s="123"/>
      <c r="V89" s="240"/>
      <c r="X89" s="20"/>
      <c r="Y89" s="20"/>
      <c r="Z89" s="11"/>
      <c r="AA89" s="7"/>
    </row>
    <row r="90" spans="2:27" s="12" customFormat="1" ht="69.75" customHeight="1" x14ac:dyDescent="0.2">
      <c r="B90" s="229"/>
      <c r="C90" s="232"/>
      <c r="D90" s="214"/>
      <c r="E90" s="214"/>
      <c r="F90" s="163"/>
      <c r="G90" s="238"/>
      <c r="H90" s="214"/>
      <c r="I90" s="214"/>
      <c r="J90" s="226"/>
      <c r="K90" s="167"/>
      <c r="L90" s="214"/>
      <c r="M90" s="214"/>
      <c r="N90" s="226"/>
      <c r="O90" s="220"/>
      <c r="P90" s="163"/>
      <c r="Q90" s="124"/>
      <c r="R90" s="125"/>
      <c r="S90" s="125"/>
      <c r="T90" s="126"/>
      <c r="U90" s="126"/>
      <c r="V90" s="241"/>
      <c r="X90" s="20"/>
      <c r="Y90" s="20"/>
      <c r="Z90" s="11"/>
      <c r="AA90" s="7"/>
    </row>
    <row r="91" spans="2:27" s="12" customFormat="1" ht="69.75" customHeight="1" x14ac:dyDescent="0.2">
      <c r="B91" s="227">
        <v>28</v>
      </c>
      <c r="C91" s="231" t="s">
        <v>197</v>
      </c>
      <c r="D91" s="212" t="s">
        <v>489</v>
      </c>
      <c r="E91" s="212" t="s">
        <v>18</v>
      </c>
      <c r="F91" s="159" t="s">
        <v>494</v>
      </c>
      <c r="G91" s="236" t="s">
        <v>788</v>
      </c>
      <c r="H91" s="212">
        <v>3</v>
      </c>
      <c r="I91" s="212">
        <v>2</v>
      </c>
      <c r="J91" s="224" t="s">
        <v>72</v>
      </c>
      <c r="K91" s="165" t="s">
        <v>789</v>
      </c>
      <c r="L91" s="212">
        <v>2</v>
      </c>
      <c r="M91" s="212">
        <v>2</v>
      </c>
      <c r="N91" s="224" t="s">
        <v>290</v>
      </c>
      <c r="O91" s="218" t="str">
        <f t="shared" ref="O91:O94" si="11">IF(N91="BAJO","ASUMIR EL RIESGO",IF(N91="MODERADO","REDUCIR EL RIESGO",IF(N91="ALTO","EVITAR EL RIESGO",IF(N91="EXTREMO","COMPARTIR O TRANSFERIR EL RIESGO",""))))</f>
        <v>ASUMIR EL RIESGO</v>
      </c>
      <c r="P91" s="159"/>
      <c r="Q91" s="118"/>
      <c r="R91" s="119"/>
      <c r="S91" s="119"/>
      <c r="T91" s="120"/>
      <c r="U91" s="120"/>
      <c r="V91" s="239" t="s">
        <v>499</v>
      </c>
      <c r="X91" s="20"/>
      <c r="Y91" s="20"/>
      <c r="Z91" s="11"/>
      <c r="AA91" s="7"/>
    </row>
    <row r="92" spans="2:27" s="12" customFormat="1" ht="69.75" customHeight="1" x14ac:dyDescent="0.2">
      <c r="B92" s="228"/>
      <c r="C92" s="231"/>
      <c r="D92" s="213"/>
      <c r="E92" s="213"/>
      <c r="F92" s="161"/>
      <c r="G92" s="237"/>
      <c r="H92" s="213"/>
      <c r="I92" s="213"/>
      <c r="J92" s="225"/>
      <c r="K92" s="166" t="s">
        <v>790</v>
      </c>
      <c r="L92" s="213"/>
      <c r="M92" s="213"/>
      <c r="N92" s="225"/>
      <c r="O92" s="219"/>
      <c r="P92" s="161"/>
      <c r="Q92" s="121"/>
      <c r="R92" s="122"/>
      <c r="S92" s="122"/>
      <c r="T92" s="123"/>
      <c r="U92" s="123"/>
      <c r="V92" s="240"/>
      <c r="X92" s="20"/>
      <c r="Y92" s="20"/>
      <c r="Z92" s="11"/>
      <c r="AA92" s="7"/>
    </row>
    <row r="93" spans="2:27" s="12" customFormat="1" ht="69.75" customHeight="1" x14ac:dyDescent="0.2">
      <c r="B93" s="229"/>
      <c r="C93" s="232"/>
      <c r="D93" s="214"/>
      <c r="E93" s="214"/>
      <c r="F93" s="163"/>
      <c r="G93" s="238"/>
      <c r="H93" s="214"/>
      <c r="I93" s="214"/>
      <c r="J93" s="226"/>
      <c r="K93" s="167"/>
      <c r="L93" s="214"/>
      <c r="M93" s="214"/>
      <c r="N93" s="226"/>
      <c r="O93" s="220"/>
      <c r="P93" s="163"/>
      <c r="Q93" s="124"/>
      <c r="R93" s="125"/>
      <c r="S93" s="125"/>
      <c r="T93" s="126"/>
      <c r="U93" s="126"/>
      <c r="V93" s="241"/>
      <c r="X93" s="20"/>
      <c r="Y93" s="20"/>
      <c r="Z93" s="11"/>
      <c r="AA93" s="7"/>
    </row>
    <row r="94" spans="2:27" s="12" customFormat="1" ht="69.75" customHeight="1" x14ac:dyDescent="0.2">
      <c r="B94" s="227">
        <v>29</v>
      </c>
      <c r="C94" s="231" t="s">
        <v>197</v>
      </c>
      <c r="D94" s="212" t="s">
        <v>490</v>
      </c>
      <c r="E94" s="212" t="s">
        <v>23</v>
      </c>
      <c r="F94" s="159" t="s">
        <v>495</v>
      </c>
      <c r="G94" s="236" t="s">
        <v>496</v>
      </c>
      <c r="H94" s="212">
        <v>1</v>
      </c>
      <c r="I94" s="212">
        <v>3</v>
      </c>
      <c r="J94" s="224" t="s">
        <v>72</v>
      </c>
      <c r="K94" s="165" t="s">
        <v>791</v>
      </c>
      <c r="L94" s="212">
        <v>1</v>
      </c>
      <c r="M94" s="212">
        <v>3</v>
      </c>
      <c r="N94" s="224" t="s">
        <v>72</v>
      </c>
      <c r="O94" s="218" t="str">
        <f t="shared" si="11"/>
        <v>REDUCIR EL RIESGO</v>
      </c>
      <c r="P94" s="159" t="s">
        <v>792</v>
      </c>
      <c r="Q94" s="118">
        <v>0.5</v>
      </c>
      <c r="R94" s="119" t="s">
        <v>501</v>
      </c>
      <c r="S94" s="119" t="s">
        <v>502</v>
      </c>
      <c r="T94" s="120">
        <v>43191</v>
      </c>
      <c r="U94" s="120">
        <v>43465</v>
      </c>
      <c r="V94" s="239" t="s">
        <v>500</v>
      </c>
      <c r="X94" s="20"/>
      <c r="Y94" s="20"/>
      <c r="Z94" s="11"/>
      <c r="AA94" s="7"/>
    </row>
    <row r="95" spans="2:27" s="12" customFormat="1" ht="69.75" customHeight="1" x14ac:dyDescent="0.2">
      <c r="B95" s="228"/>
      <c r="C95" s="231"/>
      <c r="D95" s="213"/>
      <c r="E95" s="213"/>
      <c r="F95" s="161"/>
      <c r="G95" s="237"/>
      <c r="H95" s="213"/>
      <c r="I95" s="213"/>
      <c r="J95" s="225"/>
      <c r="K95" s="166"/>
      <c r="L95" s="213"/>
      <c r="M95" s="213"/>
      <c r="N95" s="225"/>
      <c r="O95" s="219"/>
      <c r="P95" s="161" t="s">
        <v>503</v>
      </c>
      <c r="Q95" s="121">
        <v>0.5</v>
      </c>
      <c r="R95" s="122" t="s">
        <v>793</v>
      </c>
      <c r="S95" s="122" t="s">
        <v>504</v>
      </c>
      <c r="T95" s="123" t="s">
        <v>505</v>
      </c>
      <c r="U95" s="120">
        <v>43465</v>
      </c>
      <c r="V95" s="240"/>
      <c r="X95" s="20"/>
      <c r="Y95" s="20"/>
      <c r="Z95" s="11"/>
      <c r="AA95" s="7"/>
    </row>
    <row r="96" spans="2:27" s="12" customFormat="1" ht="69.75" customHeight="1" x14ac:dyDescent="0.2">
      <c r="B96" s="229"/>
      <c r="C96" s="232"/>
      <c r="D96" s="214"/>
      <c r="E96" s="214"/>
      <c r="F96" s="163"/>
      <c r="G96" s="238"/>
      <c r="H96" s="214"/>
      <c r="I96" s="214"/>
      <c r="J96" s="226"/>
      <c r="K96" s="167"/>
      <c r="L96" s="214"/>
      <c r="M96" s="214"/>
      <c r="N96" s="226"/>
      <c r="O96" s="220"/>
      <c r="P96" s="163"/>
      <c r="Q96" s="124"/>
      <c r="R96" s="125"/>
      <c r="S96" s="125"/>
      <c r="T96" s="126"/>
      <c r="U96" s="126"/>
      <c r="V96" s="241"/>
      <c r="X96" s="20"/>
      <c r="Y96" s="20"/>
      <c r="Z96" s="11"/>
      <c r="AA96" s="7"/>
    </row>
    <row r="97" spans="2:27" s="12" customFormat="1" ht="69.75" customHeight="1" x14ac:dyDescent="0.2">
      <c r="B97" s="227">
        <v>30</v>
      </c>
      <c r="C97" s="231" t="s">
        <v>197</v>
      </c>
      <c r="D97" s="212" t="s">
        <v>794</v>
      </c>
      <c r="E97" s="212" t="s">
        <v>19</v>
      </c>
      <c r="F97" s="159" t="s">
        <v>795</v>
      </c>
      <c r="G97" s="236" t="s">
        <v>796</v>
      </c>
      <c r="H97" s="212">
        <v>3</v>
      </c>
      <c r="I97" s="212">
        <v>2</v>
      </c>
      <c r="J97" s="224" t="s">
        <v>72</v>
      </c>
      <c r="K97" s="159" t="s">
        <v>797</v>
      </c>
      <c r="L97" s="221">
        <v>2</v>
      </c>
      <c r="M97" s="221">
        <v>2</v>
      </c>
      <c r="N97" s="224" t="s">
        <v>290</v>
      </c>
      <c r="O97" s="218" t="str">
        <f t="shared" ref="O97:O100" si="12">IF(N97="BAJO","ASUMIR EL RIESGO",IF(N97="MODERADO","REDUCIR EL RIESGO",IF(N97="ALTO","EVITAR EL RIESGO",IF(N97="EXTREMO","COMPARTIR O TRANSFERIR EL RIESGO",""))))</f>
        <v>ASUMIR EL RIESGO</v>
      </c>
      <c r="P97" s="159"/>
      <c r="Q97" s="118"/>
      <c r="R97" s="119"/>
      <c r="S97" s="119"/>
      <c r="T97" s="120"/>
      <c r="U97" s="120"/>
      <c r="V97" s="239" t="s">
        <v>798</v>
      </c>
      <c r="X97" s="20"/>
      <c r="Y97" s="20"/>
      <c r="Z97" s="11"/>
      <c r="AA97" s="7"/>
    </row>
    <row r="98" spans="2:27" s="12" customFormat="1" ht="69.75" customHeight="1" x14ac:dyDescent="0.2">
      <c r="B98" s="228"/>
      <c r="C98" s="231"/>
      <c r="D98" s="213"/>
      <c r="E98" s="213"/>
      <c r="F98" s="161"/>
      <c r="G98" s="237"/>
      <c r="H98" s="213"/>
      <c r="I98" s="213"/>
      <c r="J98" s="225"/>
      <c r="K98" s="161" t="s">
        <v>497</v>
      </c>
      <c r="L98" s="222"/>
      <c r="M98" s="222"/>
      <c r="N98" s="225"/>
      <c r="O98" s="219"/>
      <c r="P98" s="161"/>
      <c r="Q98" s="121"/>
      <c r="R98" s="122"/>
      <c r="S98" s="122"/>
      <c r="T98" s="123"/>
      <c r="U98" s="123"/>
      <c r="V98" s="240"/>
      <c r="X98" s="20"/>
      <c r="Y98" s="20"/>
      <c r="Z98" s="11"/>
      <c r="AA98" s="7"/>
    </row>
    <row r="99" spans="2:27" s="12" customFormat="1" ht="69.75" customHeight="1" x14ac:dyDescent="0.2">
      <c r="B99" s="229"/>
      <c r="C99" s="232"/>
      <c r="D99" s="214"/>
      <c r="E99" s="214"/>
      <c r="F99" s="163"/>
      <c r="G99" s="238"/>
      <c r="H99" s="214"/>
      <c r="I99" s="214"/>
      <c r="J99" s="226"/>
      <c r="K99" s="163"/>
      <c r="L99" s="223"/>
      <c r="M99" s="223"/>
      <c r="N99" s="226"/>
      <c r="O99" s="220"/>
      <c r="P99" s="163"/>
      <c r="Q99" s="124"/>
      <c r="R99" s="125"/>
      <c r="S99" s="125"/>
      <c r="T99" s="126"/>
      <c r="U99" s="126"/>
      <c r="V99" s="241"/>
      <c r="X99" s="20"/>
      <c r="Y99" s="20"/>
      <c r="Z99" s="11"/>
      <c r="AA99" s="7"/>
    </row>
    <row r="100" spans="2:27" s="12" customFormat="1" ht="69.75" customHeight="1" x14ac:dyDescent="0.2">
      <c r="B100" s="227">
        <v>31</v>
      </c>
      <c r="C100" s="231" t="s">
        <v>195</v>
      </c>
      <c r="D100" s="212" t="s">
        <v>854</v>
      </c>
      <c r="E100" s="212" t="s">
        <v>18</v>
      </c>
      <c r="F100" s="159" t="s">
        <v>855</v>
      </c>
      <c r="G100" s="159" t="s">
        <v>799</v>
      </c>
      <c r="H100" s="212">
        <v>4</v>
      </c>
      <c r="I100" s="212">
        <v>1</v>
      </c>
      <c r="J100" s="224" t="s">
        <v>72</v>
      </c>
      <c r="K100" s="165" t="s">
        <v>863</v>
      </c>
      <c r="L100" s="212">
        <v>4</v>
      </c>
      <c r="M100" s="212">
        <v>1</v>
      </c>
      <c r="N100" s="224" t="s">
        <v>72</v>
      </c>
      <c r="O100" s="218" t="str">
        <f t="shared" si="12"/>
        <v>REDUCIR EL RIESGO</v>
      </c>
      <c r="P100" s="159" t="s">
        <v>860</v>
      </c>
      <c r="Q100" s="118">
        <v>0.4</v>
      </c>
      <c r="R100" s="244" t="s">
        <v>510</v>
      </c>
      <c r="S100" s="119" t="s">
        <v>511</v>
      </c>
      <c r="T100" s="120">
        <v>43101</v>
      </c>
      <c r="U100" s="120">
        <v>43465</v>
      </c>
      <c r="V100" s="239" t="s">
        <v>864</v>
      </c>
      <c r="X100" s="20"/>
      <c r="Y100" s="20"/>
      <c r="Z100" s="11"/>
      <c r="AA100" s="7"/>
    </row>
    <row r="101" spans="2:27" s="12" customFormat="1" ht="69.75" customHeight="1" x14ac:dyDescent="0.2">
      <c r="B101" s="228"/>
      <c r="C101" s="231"/>
      <c r="D101" s="213"/>
      <c r="E101" s="213"/>
      <c r="F101" s="161" t="s">
        <v>856</v>
      </c>
      <c r="G101" s="161" t="s">
        <v>857</v>
      </c>
      <c r="H101" s="213"/>
      <c r="I101" s="213"/>
      <c r="J101" s="225"/>
      <c r="K101" s="166"/>
      <c r="L101" s="213"/>
      <c r="M101" s="213"/>
      <c r="N101" s="225"/>
      <c r="O101" s="219"/>
      <c r="P101" s="161" t="s">
        <v>861</v>
      </c>
      <c r="Q101" s="121">
        <v>0.4</v>
      </c>
      <c r="R101" s="245"/>
      <c r="S101" s="119" t="s">
        <v>511</v>
      </c>
      <c r="T101" s="120">
        <v>43101</v>
      </c>
      <c r="U101" s="120">
        <v>43465</v>
      </c>
      <c r="V101" s="240"/>
      <c r="X101" s="20"/>
      <c r="Y101" s="20"/>
      <c r="Z101" s="11"/>
      <c r="AA101" s="7"/>
    </row>
    <row r="102" spans="2:27" s="12" customFormat="1" ht="69.75" customHeight="1" x14ac:dyDescent="0.2">
      <c r="B102" s="229"/>
      <c r="C102" s="232"/>
      <c r="D102" s="214"/>
      <c r="E102" s="214"/>
      <c r="F102" s="163" t="s">
        <v>858</v>
      </c>
      <c r="G102" s="173" t="s">
        <v>859</v>
      </c>
      <c r="H102" s="214"/>
      <c r="I102" s="214"/>
      <c r="J102" s="226"/>
      <c r="K102" s="167"/>
      <c r="L102" s="214"/>
      <c r="M102" s="214"/>
      <c r="N102" s="226"/>
      <c r="O102" s="220"/>
      <c r="P102" s="163" t="s">
        <v>862</v>
      </c>
      <c r="Q102" s="124">
        <v>0.2</v>
      </c>
      <c r="R102" s="246"/>
      <c r="S102" s="125" t="s">
        <v>511</v>
      </c>
      <c r="T102" s="126">
        <v>43132</v>
      </c>
      <c r="U102" s="126">
        <v>43465</v>
      </c>
      <c r="V102" s="241"/>
      <c r="X102" s="20"/>
      <c r="Y102" s="20"/>
      <c r="Z102" s="11"/>
      <c r="AA102" s="7"/>
    </row>
    <row r="103" spans="2:27" s="12" customFormat="1" ht="69.75" customHeight="1" x14ac:dyDescent="0.2">
      <c r="B103" s="227">
        <v>32</v>
      </c>
      <c r="C103" s="230" t="s">
        <v>195</v>
      </c>
      <c r="D103" s="212" t="s">
        <v>865</v>
      </c>
      <c r="E103" s="212" t="s">
        <v>21</v>
      </c>
      <c r="F103" s="159" t="s">
        <v>800</v>
      </c>
      <c r="G103" s="159" t="s">
        <v>506</v>
      </c>
      <c r="H103" s="212">
        <v>5</v>
      </c>
      <c r="I103" s="212">
        <v>2</v>
      </c>
      <c r="J103" s="224" t="s">
        <v>284</v>
      </c>
      <c r="K103" s="165" t="s">
        <v>512</v>
      </c>
      <c r="L103" s="212">
        <v>4</v>
      </c>
      <c r="M103" s="212">
        <v>1</v>
      </c>
      <c r="N103" s="224" t="s">
        <v>72</v>
      </c>
      <c r="O103" s="218" t="str">
        <f t="shared" ref="O103:O106" si="13">IF(N103="BAJO","ASUMIR EL RIESGO",IF(N103="MODERADO","REDUCIR EL RIESGO",IF(N103="ALTO","EVITAR EL RIESGO",IF(N103="EXTREMO","COMPARTIR O TRANSFERIR EL RIESGO",""))))</f>
        <v>REDUCIR EL RIESGO</v>
      </c>
      <c r="P103" s="159" t="s">
        <v>867</v>
      </c>
      <c r="Q103" s="118">
        <v>0.5</v>
      </c>
      <c r="R103" s="244" t="s">
        <v>510</v>
      </c>
      <c r="S103" s="119" t="s">
        <v>511</v>
      </c>
      <c r="T103" s="120">
        <v>43101</v>
      </c>
      <c r="U103" s="120">
        <v>43465</v>
      </c>
      <c r="V103" s="239" t="s">
        <v>714</v>
      </c>
      <c r="X103" s="20"/>
      <c r="Y103" s="20"/>
      <c r="Z103" s="11"/>
      <c r="AA103" s="7"/>
    </row>
    <row r="104" spans="2:27" s="12" customFormat="1" ht="69.75" customHeight="1" x14ac:dyDescent="0.2">
      <c r="B104" s="228"/>
      <c r="C104" s="231"/>
      <c r="D104" s="213"/>
      <c r="E104" s="213"/>
      <c r="F104" s="161" t="s">
        <v>866</v>
      </c>
      <c r="G104" s="161" t="s">
        <v>801</v>
      </c>
      <c r="H104" s="213"/>
      <c r="I104" s="213"/>
      <c r="J104" s="225"/>
      <c r="K104" s="166"/>
      <c r="L104" s="213"/>
      <c r="M104" s="213"/>
      <c r="N104" s="225"/>
      <c r="O104" s="219"/>
      <c r="P104" s="161" t="s">
        <v>868</v>
      </c>
      <c r="Q104" s="121">
        <v>0.5</v>
      </c>
      <c r="R104" s="245"/>
      <c r="S104" s="122" t="s">
        <v>511</v>
      </c>
      <c r="T104" s="123">
        <v>43101</v>
      </c>
      <c r="U104" s="123">
        <v>43465</v>
      </c>
      <c r="V104" s="240"/>
      <c r="X104" s="20"/>
      <c r="Y104" s="20"/>
      <c r="Z104" s="11"/>
      <c r="AA104" s="7"/>
    </row>
    <row r="105" spans="2:27" s="12" customFormat="1" ht="69.75" customHeight="1" x14ac:dyDescent="0.2">
      <c r="B105" s="229"/>
      <c r="C105" s="232"/>
      <c r="D105" s="214"/>
      <c r="E105" s="214"/>
      <c r="F105" s="163" t="s">
        <v>507</v>
      </c>
      <c r="G105" s="163" t="s">
        <v>802</v>
      </c>
      <c r="H105" s="214"/>
      <c r="I105" s="214"/>
      <c r="J105" s="226"/>
      <c r="K105" s="167"/>
      <c r="L105" s="214"/>
      <c r="M105" s="214"/>
      <c r="N105" s="226"/>
      <c r="O105" s="220"/>
      <c r="P105" s="163"/>
      <c r="Q105" s="124"/>
      <c r="R105" s="246"/>
      <c r="S105" s="125"/>
      <c r="T105" s="126"/>
      <c r="U105" s="126"/>
      <c r="V105" s="241"/>
      <c r="X105" s="20"/>
      <c r="Y105" s="20"/>
      <c r="Z105" s="11"/>
      <c r="AA105" s="7"/>
    </row>
    <row r="106" spans="2:27" s="12" customFormat="1" ht="69.75" customHeight="1" x14ac:dyDescent="0.2">
      <c r="B106" s="227">
        <v>33</v>
      </c>
      <c r="C106" s="231" t="s">
        <v>195</v>
      </c>
      <c r="D106" s="212" t="s">
        <v>869</v>
      </c>
      <c r="E106" s="212" t="s">
        <v>19</v>
      </c>
      <c r="F106" s="159" t="s">
        <v>870</v>
      </c>
      <c r="G106" s="174" t="s">
        <v>508</v>
      </c>
      <c r="H106" s="212">
        <v>3</v>
      </c>
      <c r="I106" s="212">
        <v>2</v>
      </c>
      <c r="J106" s="224" t="s">
        <v>72</v>
      </c>
      <c r="K106" s="165" t="s">
        <v>863</v>
      </c>
      <c r="L106" s="212">
        <v>3</v>
      </c>
      <c r="M106" s="212">
        <v>2</v>
      </c>
      <c r="N106" s="224" t="s">
        <v>72</v>
      </c>
      <c r="O106" s="218" t="str">
        <f t="shared" si="13"/>
        <v>REDUCIR EL RIESGO</v>
      </c>
      <c r="P106" s="159" t="s">
        <v>872</v>
      </c>
      <c r="Q106" s="118">
        <v>0.5</v>
      </c>
      <c r="R106" s="244" t="s">
        <v>510</v>
      </c>
      <c r="S106" s="119" t="s">
        <v>511</v>
      </c>
      <c r="T106" s="120">
        <v>43101</v>
      </c>
      <c r="U106" s="120">
        <v>43465</v>
      </c>
      <c r="V106" s="239" t="s">
        <v>715</v>
      </c>
      <c r="X106" s="20"/>
      <c r="Y106" s="20"/>
      <c r="Z106" s="11"/>
      <c r="AA106" s="7"/>
    </row>
    <row r="107" spans="2:27" s="12" customFormat="1" ht="69.75" customHeight="1" x14ac:dyDescent="0.2">
      <c r="B107" s="228"/>
      <c r="C107" s="231"/>
      <c r="D107" s="213"/>
      <c r="E107" s="213"/>
      <c r="F107" s="161" t="s">
        <v>509</v>
      </c>
      <c r="G107" s="175" t="s">
        <v>871</v>
      </c>
      <c r="H107" s="213"/>
      <c r="I107" s="213"/>
      <c r="J107" s="225"/>
      <c r="K107" s="166"/>
      <c r="L107" s="213"/>
      <c r="M107" s="213"/>
      <c r="N107" s="225"/>
      <c r="O107" s="219"/>
      <c r="P107" s="161" t="s">
        <v>873</v>
      </c>
      <c r="Q107" s="121">
        <v>0.5</v>
      </c>
      <c r="R107" s="245"/>
      <c r="S107" s="122" t="s">
        <v>511</v>
      </c>
      <c r="T107" s="123">
        <v>43101</v>
      </c>
      <c r="U107" s="123">
        <v>43465</v>
      </c>
      <c r="V107" s="240"/>
      <c r="X107" s="20"/>
      <c r="Y107" s="20"/>
      <c r="Z107" s="11"/>
      <c r="AA107" s="7"/>
    </row>
    <row r="108" spans="2:27" s="12" customFormat="1" ht="69.75" customHeight="1" x14ac:dyDescent="0.2">
      <c r="B108" s="229"/>
      <c r="C108" s="232"/>
      <c r="D108" s="214"/>
      <c r="E108" s="214"/>
      <c r="F108" s="163"/>
      <c r="G108" s="176"/>
      <c r="H108" s="214"/>
      <c r="I108" s="214"/>
      <c r="J108" s="226"/>
      <c r="K108" s="167"/>
      <c r="L108" s="214"/>
      <c r="M108" s="214"/>
      <c r="N108" s="226"/>
      <c r="O108" s="220"/>
      <c r="P108" s="163"/>
      <c r="Q108" s="124"/>
      <c r="R108" s="246"/>
      <c r="S108" s="125"/>
      <c r="T108" s="126"/>
      <c r="U108" s="126"/>
      <c r="V108" s="241"/>
      <c r="X108" s="20"/>
      <c r="Y108" s="20"/>
      <c r="Z108" s="11"/>
      <c r="AA108" s="7"/>
    </row>
    <row r="109" spans="2:27" s="12" customFormat="1" ht="120.75" customHeight="1" x14ac:dyDescent="0.2">
      <c r="B109" s="227">
        <v>34</v>
      </c>
      <c r="C109" s="231" t="s">
        <v>204</v>
      </c>
      <c r="D109" s="212" t="s">
        <v>513</v>
      </c>
      <c r="E109" s="212" t="s">
        <v>23</v>
      </c>
      <c r="F109" s="159" t="s">
        <v>803</v>
      </c>
      <c r="G109" s="159" t="s">
        <v>804</v>
      </c>
      <c r="H109" s="212">
        <v>1</v>
      </c>
      <c r="I109" s="212">
        <v>4</v>
      </c>
      <c r="J109" s="224" t="s">
        <v>284</v>
      </c>
      <c r="K109" s="165" t="s">
        <v>805</v>
      </c>
      <c r="L109" s="221">
        <v>1</v>
      </c>
      <c r="M109" s="221">
        <v>4</v>
      </c>
      <c r="N109" s="224" t="s">
        <v>284</v>
      </c>
      <c r="O109" s="218" t="str">
        <f t="shared" ref="O109:O112" si="14">IF(N109="BAJO","ASUMIR EL RIESGO",IF(N109="MODERADO","REDUCIR EL RIESGO",IF(N109="ALTO","EVITAR EL RIESGO",IF(N109="EXTREMO","COMPARTIR O TRANSFERIR EL RIESGO",""))))</f>
        <v>EVITAR EL RIESGO</v>
      </c>
      <c r="P109" s="165" t="s">
        <v>806</v>
      </c>
      <c r="Q109" s="118">
        <v>0.3</v>
      </c>
      <c r="R109" s="244" t="s">
        <v>520</v>
      </c>
      <c r="S109" s="244" t="s">
        <v>502</v>
      </c>
      <c r="T109" s="263">
        <v>43132</v>
      </c>
      <c r="U109" s="263">
        <v>43450</v>
      </c>
      <c r="V109" s="239" t="s">
        <v>807</v>
      </c>
      <c r="X109" s="20"/>
      <c r="Y109" s="20"/>
      <c r="Z109" s="11"/>
      <c r="AA109" s="7"/>
    </row>
    <row r="110" spans="2:27" s="12" customFormat="1" ht="69.75" customHeight="1" x14ac:dyDescent="0.2">
      <c r="B110" s="228"/>
      <c r="C110" s="231"/>
      <c r="D110" s="213"/>
      <c r="E110" s="213"/>
      <c r="F110" s="161" t="s">
        <v>515</v>
      </c>
      <c r="G110" s="161" t="s">
        <v>516</v>
      </c>
      <c r="H110" s="213"/>
      <c r="I110" s="213"/>
      <c r="J110" s="225"/>
      <c r="K110" s="166" t="s">
        <v>808</v>
      </c>
      <c r="L110" s="222"/>
      <c r="M110" s="222"/>
      <c r="N110" s="225"/>
      <c r="O110" s="219"/>
      <c r="P110" s="166" t="s">
        <v>521</v>
      </c>
      <c r="Q110" s="121">
        <v>0.4</v>
      </c>
      <c r="R110" s="245"/>
      <c r="S110" s="245"/>
      <c r="T110" s="264"/>
      <c r="U110" s="264"/>
      <c r="V110" s="240"/>
      <c r="X110" s="20"/>
      <c r="Y110" s="20"/>
      <c r="Z110" s="11"/>
      <c r="AA110" s="7"/>
    </row>
    <row r="111" spans="2:27" s="12" customFormat="1" ht="69.75" customHeight="1" x14ac:dyDescent="0.2">
      <c r="B111" s="229"/>
      <c r="C111" s="232"/>
      <c r="D111" s="214"/>
      <c r="E111" s="214"/>
      <c r="F111" s="163" t="s">
        <v>809</v>
      </c>
      <c r="G111" s="163" t="s">
        <v>517</v>
      </c>
      <c r="H111" s="214"/>
      <c r="I111" s="214"/>
      <c r="J111" s="226"/>
      <c r="K111" s="167" t="s">
        <v>810</v>
      </c>
      <c r="L111" s="223"/>
      <c r="M111" s="223"/>
      <c r="N111" s="226"/>
      <c r="O111" s="220"/>
      <c r="P111" s="167" t="s">
        <v>811</v>
      </c>
      <c r="Q111" s="124">
        <v>0.3</v>
      </c>
      <c r="R111" s="246"/>
      <c r="S111" s="246"/>
      <c r="T111" s="265"/>
      <c r="U111" s="265"/>
      <c r="V111" s="241"/>
      <c r="X111" s="20"/>
      <c r="Y111" s="20"/>
      <c r="Z111" s="11"/>
      <c r="AA111" s="7"/>
    </row>
    <row r="112" spans="2:27" s="12" customFormat="1" ht="69.75" customHeight="1" x14ac:dyDescent="0.2">
      <c r="B112" s="227">
        <v>35</v>
      </c>
      <c r="C112" s="231" t="s">
        <v>204</v>
      </c>
      <c r="D112" s="212" t="s">
        <v>514</v>
      </c>
      <c r="E112" s="212" t="s">
        <v>19</v>
      </c>
      <c r="F112" s="159" t="s">
        <v>812</v>
      </c>
      <c r="G112" s="212" t="s">
        <v>518</v>
      </c>
      <c r="H112" s="212">
        <v>1</v>
      </c>
      <c r="I112" s="212">
        <v>2</v>
      </c>
      <c r="J112" s="224" t="s">
        <v>290</v>
      </c>
      <c r="K112" s="165" t="s">
        <v>813</v>
      </c>
      <c r="L112" s="212">
        <v>1</v>
      </c>
      <c r="M112" s="212">
        <v>1</v>
      </c>
      <c r="N112" s="224" t="s">
        <v>290</v>
      </c>
      <c r="O112" s="218" t="str">
        <f t="shared" si="14"/>
        <v>ASUMIR EL RIESGO</v>
      </c>
      <c r="P112" s="257" t="s">
        <v>522</v>
      </c>
      <c r="Q112" s="260">
        <v>0.5</v>
      </c>
      <c r="R112" s="244" t="s">
        <v>520</v>
      </c>
      <c r="S112" s="244" t="s">
        <v>502</v>
      </c>
      <c r="T112" s="263">
        <v>43132</v>
      </c>
      <c r="U112" s="263">
        <v>43450</v>
      </c>
      <c r="V112" s="239" t="s">
        <v>814</v>
      </c>
      <c r="X112" s="20"/>
      <c r="Y112" s="20"/>
      <c r="Z112" s="11"/>
      <c r="AA112" s="7"/>
    </row>
    <row r="113" spans="2:27" s="12" customFormat="1" ht="69.75" customHeight="1" x14ac:dyDescent="0.2">
      <c r="B113" s="228"/>
      <c r="C113" s="231"/>
      <c r="D113" s="213"/>
      <c r="E113" s="213"/>
      <c r="F113" s="161" t="s">
        <v>815</v>
      </c>
      <c r="G113" s="268"/>
      <c r="H113" s="213"/>
      <c r="I113" s="213"/>
      <c r="J113" s="225"/>
      <c r="K113" s="166"/>
      <c r="L113" s="213"/>
      <c r="M113" s="213"/>
      <c r="N113" s="225"/>
      <c r="O113" s="219"/>
      <c r="P113" s="266"/>
      <c r="Q113" s="267"/>
      <c r="R113" s="245"/>
      <c r="S113" s="245"/>
      <c r="T113" s="264"/>
      <c r="U113" s="264"/>
      <c r="V113" s="240"/>
      <c r="X113" s="20"/>
      <c r="Y113" s="20"/>
      <c r="Z113" s="11"/>
      <c r="AA113" s="7"/>
    </row>
    <row r="114" spans="2:27" s="12" customFormat="1" ht="69.75" customHeight="1" x14ac:dyDescent="0.25">
      <c r="B114" s="229"/>
      <c r="C114" s="232"/>
      <c r="D114" s="214"/>
      <c r="E114" s="214"/>
      <c r="F114" s="163" t="s">
        <v>816</v>
      </c>
      <c r="G114" s="177" t="s">
        <v>817</v>
      </c>
      <c r="H114" s="214"/>
      <c r="I114" s="214"/>
      <c r="J114" s="226"/>
      <c r="K114" s="167"/>
      <c r="L114" s="214"/>
      <c r="M114" s="214"/>
      <c r="N114" s="226"/>
      <c r="O114" s="220"/>
      <c r="P114" s="178" t="s">
        <v>523</v>
      </c>
      <c r="Q114" s="124">
        <v>0.5</v>
      </c>
      <c r="R114" s="246"/>
      <c r="S114" s="246"/>
      <c r="T114" s="265"/>
      <c r="U114" s="265"/>
      <c r="V114" s="241"/>
      <c r="X114" s="20"/>
      <c r="Y114" s="20"/>
      <c r="Z114" s="11"/>
      <c r="AA114" s="7"/>
    </row>
    <row r="115" spans="2:27" s="12" customFormat="1" ht="69.75" customHeight="1" x14ac:dyDescent="0.2">
      <c r="B115" s="227">
        <v>36</v>
      </c>
      <c r="C115" s="230" t="s">
        <v>204</v>
      </c>
      <c r="D115" s="212" t="s">
        <v>718</v>
      </c>
      <c r="E115" s="212" t="s">
        <v>21</v>
      </c>
      <c r="F115" s="159" t="s">
        <v>818</v>
      </c>
      <c r="G115" s="159" t="s">
        <v>819</v>
      </c>
      <c r="H115" s="212">
        <v>2</v>
      </c>
      <c r="I115" s="212">
        <v>3</v>
      </c>
      <c r="J115" s="224" t="s">
        <v>72</v>
      </c>
      <c r="K115" s="165" t="s">
        <v>524</v>
      </c>
      <c r="L115" s="221">
        <v>1</v>
      </c>
      <c r="M115" s="221">
        <v>3</v>
      </c>
      <c r="N115" s="224" t="s">
        <v>72</v>
      </c>
      <c r="O115" s="218" t="str">
        <f t="shared" ref="O115:O118" si="15">IF(N115="BAJO","ASUMIR EL RIESGO",IF(N115="MODERADO","REDUCIR EL RIESGO",IF(N115="ALTO","EVITAR EL RIESGO",IF(N115="EXTREMO","COMPARTIR O TRANSFERIR EL RIESGO",""))))</f>
        <v>REDUCIR EL RIESGO</v>
      </c>
      <c r="P115" s="257" t="s">
        <v>820</v>
      </c>
      <c r="Q115" s="260">
        <v>1</v>
      </c>
      <c r="R115" s="244" t="s">
        <v>520</v>
      </c>
      <c r="S115" s="244" t="s">
        <v>502</v>
      </c>
      <c r="T115" s="263">
        <v>43132</v>
      </c>
      <c r="U115" s="263">
        <v>43132</v>
      </c>
      <c r="V115" s="239" t="s">
        <v>821</v>
      </c>
      <c r="X115" s="20"/>
      <c r="Y115" s="20"/>
      <c r="Z115" s="11"/>
      <c r="AA115" s="7"/>
    </row>
    <row r="116" spans="2:27" s="12" customFormat="1" ht="86.25" customHeight="1" x14ac:dyDescent="0.2">
      <c r="B116" s="228"/>
      <c r="C116" s="231"/>
      <c r="D116" s="213"/>
      <c r="E116" s="213"/>
      <c r="F116" s="161" t="s">
        <v>822</v>
      </c>
      <c r="G116" s="161" t="s">
        <v>519</v>
      </c>
      <c r="H116" s="213"/>
      <c r="I116" s="213"/>
      <c r="J116" s="225"/>
      <c r="K116" s="166" t="s">
        <v>823</v>
      </c>
      <c r="L116" s="222"/>
      <c r="M116" s="222"/>
      <c r="N116" s="225"/>
      <c r="O116" s="219"/>
      <c r="P116" s="258"/>
      <c r="Q116" s="261"/>
      <c r="R116" s="245"/>
      <c r="S116" s="245"/>
      <c r="T116" s="264"/>
      <c r="U116" s="264"/>
      <c r="V116" s="240"/>
      <c r="X116" s="20"/>
      <c r="Y116" s="20"/>
      <c r="Z116" s="11"/>
      <c r="AA116" s="7"/>
    </row>
    <row r="117" spans="2:27" s="12" customFormat="1" ht="69.75" customHeight="1" x14ac:dyDescent="0.2">
      <c r="B117" s="229"/>
      <c r="C117" s="232"/>
      <c r="D117" s="214"/>
      <c r="E117" s="214"/>
      <c r="F117" s="163"/>
      <c r="G117" s="163" t="s">
        <v>824</v>
      </c>
      <c r="H117" s="214"/>
      <c r="I117" s="214"/>
      <c r="J117" s="226"/>
      <c r="K117" s="167"/>
      <c r="L117" s="223"/>
      <c r="M117" s="223"/>
      <c r="N117" s="226"/>
      <c r="O117" s="220"/>
      <c r="P117" s="259"/>
      <c r="Q117" s="262"/>
      <c r="R117" s="246"/>
      <c r="S117" s="246"/>
      <c r="T117" s="265"/>
      <c r="U117" s="265"/>
      <c r="V117" s="241"/>
      <c r="X117" s="20"/>
      <c r="Y117" s="20"/>
      <c r="Z117" s="11"/>
      <c r="AA117" s="7"/>
    </row>
    <row r="118" spans="2:27" s="12" customFormat="1" ht="69.75" customHeight="1" x14ac:dyDescent="0.2">
      <c r="B118" s="227">
        <v>37</v>
      </c>
      <c r="C118" s="231" t="s">
        <v>196</v>
      </c>
      <c r="D118" s="212" t="s">
        <v>759</v>
      </c>
      <c r="E118" s="212" t="s">
        <v>24</v>
      </c>
      <c r="F118" s="159" t="s">
        <v>525</v>
      </c>
      <c r="G118" s="236" t="s">
        <v>760</v>
      </c>
      <c r="H118" s="212">
        <v>4</v>
      </c>
      <c r="I118" s="212">
        <v>3</v>
      </c>
      <c r="J118" s="224" t="s">
        <v>284</v>
      </c>
      <c r="K118" s="165" t="s">
        <v>761</v>
      </c>
      <c r="L118" s="212">
        <v>3</v>
      </c>
      <c r="M118" s="212">
        <v>2</v>
      </c>
      <c r="N118" s="224" t="s">
        <v>72</v>
      </c>
      <c r="O118" s="218" t="str">
        <f t="shared" si="15"/>
        <v>REDUCIR EL RIESGO</v>
      </c>
      <c r="P118" s="159" t="s">
        <v>749</v>
      </c>
      <c r="Q118" s="118">
        <v>0.33</v>
      </c>
      <c r="R118" s="119" t="s">
        <v>510</v>
      </c>
      <c r="S118" s="119" t="s">
        <v>294</v>
      </c>
      <c r="T118" s="120">
        <v>43101</v>
      </c>
      <c r="U118" s="120">
        <v>43465</v>
      </c>
      <c r="V118" s="239" t="s">
        <v>716</v>
      </c>
      <c r="X118" s="20"/>
      <c r="Y118" s="20"/>
      <c r="Z118" s="11"/>
      <c r="AA118" s="7"/>
    </row>
    <row r="119" spans="2:27" s="12" customFormat="1" ht="69.75" customHeight="1" x14ac:dyDescent="0.2">
      <c r="B119" s="228"/>
      <c r="C119" s="231"/>
      <c r="D119" s="213"/>
      <c r="E119" s="213"/>
      <c r="F119" s="161" t="s">
        <v>526</v>
      </c>
      <c r="G119" s="237"/>
      <c r="H119" s="213"/>
      <c r="I119" s="213"/>
      <c r="J119" s="225"/>
      <c r="K119" s="166" t="s">
        <v>762</v>
      </c>
      <c r="L119" s="213"/>
      <c r="M119" s="213"/>
      <c r="N119" s="225"/>
      <c r="O119" s="219"/>
      <c r="P119" s="161" t="s">
        <v>750</v>
      </c>
      <c r="Q119" s="121">
        <v>0.33</v>
      </c>
      <c r="R119" s="122" t="s">
        <v>510</v>
      </c>
      <c r="S119" s="122" t="s">
        <v>294</v>
      </c>
      <c r="T119" s="123">
        <v>43101</v>
      </c>
      <c r="U119" s="123">
        <v>43465</v>
      </c>
      <c r="V119" s="240"/>
      <c r="X119" s="20"/>
      <c r="Y119" s="20"/>
      <c r="Z119" s="11"/>
      <c r="AA119" s="7"/>
    </row>
    <row r="120" spans="2:27" s="12" customFormat="1" ht="69.75" customHeight="1" x14ac:dyDescent="0.2">
      <c r="B120" s="229"/>
      <c r="C120" s="232"/>
      <c r="D120" s="214"/>
      <c r="E120" s="214"/>
      <c r="F120" s="163" t="s">
        <v>740</v>
      </c>
      <c r="G120" s="238"/>
      <c r="H120" s="214"/>
      <c r="I120" s="214"/>
      <c r="J120" s="226"/>
      <c r="K120" s="167" t="s">
        <v>763</v>
      </c>
      <c r="L120" s="214"/>
      <c r="M120" s="214"/>
      <c r="N120" s="226"/>
      <c r="O120" s="220"/>
      <c r="P120" s="163" t="s">
        <v>751</v>
      </c>
      <c r="Q120" s="124">
        <v>0.34</v>
      </c>
      <c r="R120" s="122" t="s">
        <v>510</v>
      </c>
      <c r="S120" s="125" t="s">
        <v>294</v>
      </c>
      <c r="T120" s="126">
        <v>43101</v>
      </c>
      <c r="U120" s="126">
        <v>43465</v>
      </c>
      <c r="V120" s="241"/>
      <c r="X120" s="20"/>
      <c r="Y120" s="20"/>
      <c r="Z120" s="11"/>
      <c r="AA120" s="7"/>
    </row>
    <row r="121" spans="2:27" s="12" customFormat="1" ht="87" customHeight="1" x14ac:dyDescent="0.2">
      <c r="B121" s="227">
        <v>38</v>
      </c>
      <c r="C121" s="231" t="s">
        <v>196</v>
      </c>
      <c r="D121" s="212" t="s">
        <v>764</v>
      </c>
      <c r="E121" s="212" t="s">
        <v>19</v>
      </c>
      <c r="F121" s="159" t="s">
        <v>765</v>
      </c>
      <c r="G121" s="254" t="s">
        <v>766</v>
      </c>
      <c r="H121" s="212">
        <v>4</v>
      </c>
      <c r="I121" s="212">
        <v>3</v>
      </c>
      <c r="J121" s="224" t="s">
        <v>284</v>
      </c>
      <c r="K121" s="165" t="s">
        <v>768</v>
      </c>
      <c r="L121" s="212">
        <v>3</v>
      </c>
      <c r="M121" s="212">
        <v>3</v>
      </c>
      <c r="N121" s="224" t="s">
        <v>284</v>
      </c>
      <c r="O121" s="218" t="str">
        <f t="shared" ref="O121:O124" si="16">IF(N121="BAJO","ASUMIR EL RIESGO",IF(N121="MODERADO","REDUCIR EL RIESGO",IF(N121="ALTO","EVITAR EL RIESGO",IF(N121="EXTREMO","COMPARTIR O TRANSFERIR EL RIESGO",""))))</f>
        <v>EVITAR EL RIESGO</v>
      </c>
      <c r="P121" s="159" t="s">
        <v>769</v>
      </c>
      <c r="Q121" s="118">
        <v>0.5</v>
      </c>
      <c r="R121" s="119" t="s">
        <v>510</v>
      </c>
      <c r="S121" s="119" t="s">
        <v>527</v>
      </c>
      <c r="T121" s="120">
        <v>43101</v>
      </c>
      <c r="U121" s="120">
        <v>43465</v>
      </c>
      <c r="V121" s="239" t="s">
        <v>717</v>
      </c>
      <c r="X121" s="20"/>
      <c r="Y121" s="20"/>
      <c r="Z121" s="11"/>
      <c r="AA121" s="7"/>
    </row>
    <row r="122" spans="2:27" s="12" customFormat="1" ht="69.75" customHeight="1" x14ac:dyDescent="0.2">
      <c r="B122" s="228"/>
      <c r="C122" s="231"/>
      <c r="D122" s="213"/>
      <c r="E122" s="213"/>
      <c r="F122" s="161" t="s">
        <v>767</v>
      </c>
      <c r="G122" s="255"/>
      <c r="H122" s="213"/>
      <c r="I122" s="213"/>
      <c r="J122" s="225"/>
      <c r="K122" s="166" t="s">
        <v>743</v>
      </c>
      <c r="L122" s="213"/>
      <c r="M122" s="213"/>
      <c r="N122" s="225"/>
      <c r="O122" s="219"/>
      <c r="P122" s="161" t="s">
        <v>748</v>
      </c>
      <c r="Q122" s="121">
        <v>0.5</v>
      </c>
      <c r="R122" s="122" t="s">
        <v>510</v>
      </c>
      <c r="S122" s="122" t="s">
        <v>527</v>
      </c>
      <c r="T122" s="123">
        <v>43101</v>
      </c>
      <c r="U122" s="123">
        <v>43465</v>
      </c>
      <c r="V122" s="240"/>
      <c r="X122" s="20"/>
      <c r="Y122" s="20"/>
      <c r="Z122" s="11"/>
      <c r="AA122" s="7"/>
    </row>
    <row r="123" spans="2:27" s="12" customFormat="1" ht="69.75" customHeight="1" x14ac:dyDescent="0.2">
      <c r="B123" s="229"/>
      <c r="C123" s="232"/>
      <c r="D123" s="214"/>
      <c r="E123" s="214"/>
      <c r="F123" s="163" t="s">
        <v>741</v>
      </c>
      <c r="G123" s="256"/>
      <c r="H123" s="214"/>
      <c r="I123" s="214"/>
      <c r="J123" s="226"/>
      <c r="K123" s="167"/>
      <c r="L123" s="214"/>
      <c r="M123" s="214"/>
      <c r="N123" s="226"/>
      <c r="O123" s="220"/>
      <c r="P123" s="163"/>
      <c r="Q123" s="124"/>
      <c r="R123" s="122"/>
      <c r="S123" s="125"/>
      <c r="T123" s="126"/>
      <c r="U123" s="126"/>
      <c r="V123" s="241"/>
      <c r="X123" s="20"/>
      <c r="Y123" s="20"/>
      <c r="Z123" s="11"/>
      <c r="AA123" s="7"/>
    </row>
    <row r="124" spans="2:27" s="12" customFormat="1" ht="69.75" customHeight="1" x14ac:dyDescent="0.2">
      <c r="B124" s="227">
        <v>39</v>
      </c>
      <c r="C124" s="230" t="s">
        <v>196</v>
      </c>
      <c r="D124" s="212" t="s">
        <v>770</v>
      </c>
      <c r="E124" s="212" t="s">
        <v>24</v>
      </c>
      <c r="F124" s="159" t="s">
        <v>771</v>
      </c>
      <c r="G124" s="212" t="s">
        <v>742</v>
      </c>
      <c r="H124" s="212">
        <v>3</v>
      </c>
      <c r="I124" s="212">
        <v>2</v>
      </c>
      <c r="J124" s="224" t="s">
        <v>72</v>
      </c>
      <c r="K124" s="165" t="s">
        <v>774</v>
      </c>
      <c r="L124" s="212">
        <v>2</v>
      </c>
      <c r="M124" s="212">
        <v>2</v>
      </c>
      <c r="N124" s="224" t="s">
        <v>290</v>
      </c>
      <c r="O124" s="218" t="str">
        <f t="shared" si="16"/>
        <v>ASUMIR EL RIESGO</v>
      </c>
      <c r="P124" s="159" t="s">
        <v>744</v>
      </c>
      <c r="Q124" s="118">
        <v>0.3</v>
      </c>
      <c r="R124" s="119" t="s">
        <v>510</v>
      </c>
      <c r="S124" s="119" t="s">
        <v>527</v>
      </c>
      <c r="T124" s="120">
        <v>43101</v>
      </c>
      <c r="U124" s="120">
        <v>43465</v>
      </c>
      <c r="V124" s="239" t="s">
        <v>745</v>
      </c>
      <c r="X124" s="20"/>
      <c r="Y124" s="20"/>
      <c r="Z124" s="11"/>
      <c r="AA124" s="7"/>
    </row>
    <row r="125" spans="2:27" s="12" customFormat="1" ht="69.75" customHeight="1" x14ac:dyDescent="0.2">
      <c r="B125" s="228"/>
      <c r="C125" s="231"/>
      <c r="D125" s="213"/>
      <c r="E125" s="213"/>
      <c r="F125" s="161" t="s">
        <v>772</v>
      </c>
      <c r="G125" s="213"/>
      <c r="H125" s="213"/>
      <c r="I125" s="213"/>
      <c r="J125" s="225"/>
      <c r="K125" s="166" t="s">
        <v>775</v>
      </c>
      <c r="L125" s="213"/>
      <c r="M125" s="213"/>
      <c r="N125" s="225"/>
      <c r="O125" s="219"/>
      <c r="P125" s="161" t="s">
        <v>746</v>
      </c>
      <c r="Q125" s="121">
        <v>0.3</v>
      </c>
      <c r="R125" s="122" t="s">
        <v>510</v>
      </c>
      <c r="S125" s="122" t="s">
        <v>527</v>
      </c>
      <c r="T125" s="123">
        <v>43101</v>
      </c>
      <c r="U125" s="123">
        <v>43465</v>
      </c>
      <c r="V125" s="240"/>
      <c r="X125" s="20"/>
      <c r="Y125" s="20"/>
      <c r="Z125" s="11"/>
      <c r="AA125" s="7"/>
    </row>
    <row r="126" spans="2:27" s="12" customFormat="1" ht="69.75" customHeight="1" x14ac:dyDescent="0.2">
      <c r="B126" s="229"/>
      <c r="C126" s="232"/>
      <c r="D126" s="214"/>
      <c r="E126" s="214"/>
      <c r="F126" s="163" t="s">
        <v>773</v>
      </c>
      <c r="G126" s="214"/>
      <c r="H126" s="214"/>
      <c r="I126" s="214"/>
      <c r="J126" s="226"/>
      <c r="K126" s="167" t="s">
        <v>776</v>
      </c>
      <c r="L126" s="214"/>
      <c r="M126" s="214"/>
      <c r="N126" s="226"/>
      <c r="O126" s="220"/>
      <c r="P126" s="179" t="s">
        <v>747</v>
      </c>
      <c r="Q126" s="124">
        <v>0.4</v>
      </c>
      <c r="R126" s="122" t="s">
        <v>510</v>
      </c>
      <c r="S126" s="125" t="s">
        <v>527</v>
      </c>
      <c r="T126" s="126">
        <v>43101</v>
      </c>
      <c r="U126" s="126">
        <v>43465</v>
      </c>
      <c r="V126" s="241"/>
      <c r="X126" s="20"/>
      <c r="Y126" s="20"/>
      <c r="Z126" s="11"/>
      <c r="AA126" s="7"/>
    </row>
    <row r="127" spans="2:27" s="12" customFormat="1" ht="95.25" customHeight="1" x14ac:dyDescent="0.2">
      <c r="B127" s="227">
        <v>40</v>
      </c>
      <c r="C127" s="230" t="s">
        <v>207</v>
      </c>
      <c r="D127" s="212" t="s">
        <v>536</v>
      </c>
      <c r="E127" s="212" t="s">
        <v>19</v>
      </c>
      <c r="F127" s="159" t="s">
        <v>537</v>
      </c>
      <c r="G127" s="236" t="s">
        <v>538</v>
      </c>
      <c r="H127" s="212">
        <v>2</v>
      </c>
      <c r="I127" s="212">
        <v>3</v>
      </c>
      <c r="J127" s="224" t="s">
        <v>72</v>
      </c>
      <c r="K127" s="160" t="s">
        <v>541</v>
      </c>
      <c r="L127" s="221">
        <v>1</v>
      </c>
      <c r="M127" s="221">
        <v>1</v>
      </c>
      <c r="N127" s="224" t="s">
        <v>290</v>
      </c>
      <c r="O127" s="218" t="str">
        <f t="shared" ref="O127:O130" si="17">IF(N127="BAJO","ASUMIR EL RIESGO",IF(N127="MODERADO","REDUCIR EL RIESGO",IF(N127="ALTO","EVITAR EL RIESGO",IF(N127="EXTREMO","COMPARTIR O TRANSFERIR EL RIESGO",""))))</f>
        <v>ASUMIR EL RIESGO</v>
      </c>
      <c r="P127" s="159" t="s">
        <v>544</v>
      </c>
      <c r="Q127" s="118">
        <v>0.2</v>
      </c>
      <c r="R127" s="119" t="s">
        <v>545</v>
      </c>
      <c r="S127" s="119" t="s">
        <v>275</v>
      </c>
      <c r="T127" s="120">
        <v>43102</v>
      </c>
      <c r="U127" s="120">
        <v>43465</v>
      </c>
      <c r="V127" s="137" t="s">
        <v>546</v>
      </c>
      <c r="X127" s="20"/>
      <c r="Y127" s="20"/>
      <c r="Z127" s="11"/>
      <c r="AA127" s="7"/>
    </row>
    <row r="128" spans="2:27" s="12" customFormat="1" ht="69.75" customHeight="1" x14ac:dyDescent="0.2">
      <c r="B128" s="228"/>
      <c r="C128" s="231"/>
      <c r="D128" s="213"/>
      <c r="E128" s="213"/>
      <c r="F128" s="161" t="s">
        <v>539</v>
      </c>
      <c r="G128" s="237"/>
      <c r="H128" s="213"/>
      <c r="I128" s="213"/>
      <c r="J128" s="225"/>
      <c r="K128" s="166" t="s">
        <v>542</v>
      </c>
      <c r="L128" s="248"/>
      <c r="M128" s="222"/>
      <c r="N128" s="225"/>
      <c r="O128" s="219"/>
      <c r="P128" s="161" t="s">
        <v>879</v>
      </c>
      <c r="Q128" s="121">
        <v>0.4</v>
      </c>
      <c r="R128" s="122" t="s">
        <v>547</v>
      </c>
      <c r="S128" s="122" t="s">
        <v>294</v>
      </c>
      <c r="T128" s="123">
        <v>43102</v>
      </c>
      <c r="U128" s="123">
        <v>43465</v>
      </c>
      <c r="V128" s="138" t="s">
        <v>548</v>
      </c>
      <c r="X128" s="20"/>
      <c r="Y128" s="20"/>
      <c r="Z128" s="11"/>
      <c r="AA128" s="7"/>
    </row>
    <row r="129" spans="2:27" s="12" customFormat="1" ht="69.75" customHeight="1" x14ac:dyDescent="0.2">
      <c r="B129" s="229"/>
      <c r="C129" s="232"/>
      <c r="D129" s="214"/>
      <c r="E129" s="214"/>
      <c r="F129" s="163" t="s">
        <v>540</v>
      </c>
      <c r="G129" s="238"/>
      <c r="H129" s="214"/>
      <c r="I129" s="214"/>
      <c r="J129" s="226"/>
      <c r="K129" s="167" t="s">
        <v>543</v>
      </c>
      <c r="L129" s="223"/>
      <c r="M129" s="223"/>
      <c r="N129" s="226"/>
      <c r="O129" s="220"/>
      <c r="P129" s="163" t="s">
        <v>549</v>
      </c>
      <c r="Q129" s="124">
        <v>0.4</v>
      </c>
      <c r="R129" s="122" t="s">
        <v>550</v>
      </c>
      <c r="S129" s="125" t="s">
        <v>294</v>
      </c>
      <c r="T129" s="126">
        <v>43102</v>
      </c>
      <c r="U129" s="126">
        <v>43465</v>
      </c>
      <c r="V129" s="139" t="s">
        <v>551</v>
      </c>
      <c r="X129" s="20"/>
      <c r="Y129" s="20"/>
      <c r="Z129" s="11"/>
      <c r="AA129" s="7"/>
    </row>
    <row r="130" spans="2:27" s="12" customFormat="1" ht="69.75" customHeight="1" x14ac:dyDescent="0.2">
      <c r="B130" s="227">
        <v>41</v>
      </c>
      <c r="C130" s="230" t="s">
        <v>207</v>
      </c>
      <c r="D130" s="212" t="s">
        <v>687</v>
      </c>
      <c r="E130" s="212" t="s">
        <v>22</v>
      </c>
      <c r="F130" s="212" t="s">
        <v>552</v>
      </c>
      <c r="G130" s="212" t="s">
        <v>553</v>
      </c>
      <c r="H130" s="212">
        <v>2</v>
      </c>
      <c r="I130" s="212">
        <v>4</v>
      </c>
      <c r="J130" s="224" t="s">
        <v>284</v>
      </c>
      <c r="K130" s="166" t="s">
        <v>554</v>
      </c>
      <c r="L130" s="221">
        <v>1</v>
      </c>
      <c r="M130" s="221">
        <v>3</v>
      </c>
      <c r="N130" s="224" t="s">
        <v>72</v>
      </c>
      <c r="O130" s="218" t="str">
        <f t="shared" si="17"/>
        <v>REDUCIR EL RIESGO</v>
      </c>
      <c r="P130" s="159" t="s">
        <v>556</v>
      </c>
      <c r="Q130" s="118">
        <v>0.2</v>
      </c>
      <c r="R130" s="119" t="s">
        <v>557</v>
      </c>
      <c r="S130" s="119" t="s">
        <v>294</v>
      </c>
      <c r="T130" s="120">
        <v>43102</v>
      </c>
      <c r="U130" s="120">
        <v>43465</v>
      </c>
      <c r="V130" s="137" t="s">
        <v>558</v>
      </c>
      <c r="X130" s="20"/>
      <c r="Y130" s="20"/>
      <c r="Z130" s="11"/>
      <c r="AA130" s="7"/>
    </row>
    <row r="131" spans="2:27" s="12" customFormat="1" ht="129" customHeight="1" x14ac:dyDescent="0.2">
      <c r="B131" s="228"/>
      <c r="C131" s="231"/>
      <c r="D131" s="213"/>
      <c r="E131" s="213"/>
      <c r="F131" s="213"/>
      <c r="G131" s="213"/>
      <c r="H131" s="213"/>
      <c r="I131" s="213"/>
      <c r="J131" s="225"/>
      <c r="K131" s="252" t="s">
        <v>555</v>
      </c>
      <c r="L131" s="248"/>
      <c r="M131" s="222"/>
      <c r="N131" s="225"/>
      <c r="O131" s="219"/>
      <c r="P131" s="180" t="s">
        <v>559</v>
      </c>
      <c r="Q131" s="121">
        <v>0.2</v>
      </c>
      <c r="R131" s="122" t="s">
        <v>560</v>
      </c>
      <c r="S131" s="122" t="s">
        <v>275</v>
      </c>
      <c r="T131" s="123">
        <v>43102</v>
      </c>
      <c r="U131" s="123">
        <v>43465</v>
      </c>
      <c r="V131" s="138" t="s">
        <v>561</v>
      </c>
      <c r="X131" s="20"/>
      <c r="Y131" s="20"/>
      <c r="Z131" s="11"/>
      <c r="AA131" s="7"/>
    </row>
    <row r="132" spans="2:27" s="12" customFormat="1" ht="156.75" customHeight="1" x14ac:dyDescent="0.2">
      <c r="B132" s="229"/>
      <c r="C132" s="232"/>
      <c r="D132" s="214"/>
      <c r="E132" s="214"/>
      <c r="F132" s="214"/>
      <c r="G132" s="214"/>
      <c r="H132" s="214"/>
      <c r="I132" s="214"/>
      <c r="J132" s="226"/>
      <c r="K132" s="253"/>
      <c r="L132" s="223"/>
      <c r="M132" s="223"/>
      <c r="N132" s="226"/>
      <c r="O132" s="220"/>
      <c r="P132" s="181" t="s">
        <v>562</v>
      </c>
      <c r="Q132" s="124">
        <v>0.6</v>
      </c>
      <c r="R132" s="125" t="s">
        <v>563</v>
      </c>
      <c r="S132" s="125" t="s">
        <v>294</v>
      </c>
      <c r="T132" s="126">
        <v>43102</v>
      </c>
      <c r="U132" s="126">
        <v>43465</v>
      </c>
      <c r="V132" s="139"/>
      <c r="X132" s="20"/>
      <c r="Y132" s="20"/>
      <c r="Z132" s="11"/>
      <c r="AA132" s="7"/>
    </row>
    <row r="133" spans="2:27" s="12" customFormat="1" ht="153.75" customHeight="1" x14ac:dyDescent="0.2">
      <c r="B133" s="227">
        <v>42</v>
      </c>
      <c r="C133" s="230" t="s">
        <v>207</v>
      </c>
      <c r="D133" s="212" t="s">
        <v>895</v>
      </c>
      <c r="E133" s="212" t="s">
        <v>19</v>
      </c>
      <c r="F133" s="159" t="s">
        <v>896</v>
      </c>
      <c r="G133" s="159" t="s">
        <v>897</v>
      </c>
      <c r="H133" s="212">
        <v>3</v>
      </c>
      <c r="I133" s="212">
        <v>3</v>
      </c>
      <c r="J133" s="224" t="s">
        <v>284</v>
      </c>
      <c r="K133" s="221" t="s">
        <v>554</v>
      </c>
      <c r="L133" s="221">
        <v>2</v>
      </c>
      <c r="M133" s="221">
        <v>3</v>
      </c>
      <c r="N133" s="224" t="s">
        <v>72</v>
      </c>
      <c r="O133" s="218" t="str">
        <f t="shared" ref="O133" si="18">IF(N133="BAJO","ASUMIR EL RIESGO",IF(N133="MODERADO","REDUCIR EL RIESGO",IF(N133="ALTO","EVITAR EL RIESGO",IF(N133="EXTREMO","COMPARTIR O TRANSFERIR EL RIESGO",""))))</f>
        <v>REDUCIR EL RIESGO</v>
      </c>
      <c r="P133" s="205" t="s">
        <v>564</v>
      </c>
      <c r="Q133" s="118">
        <v>0.4</v>
      </c>
      <c r="R133" s="119" t="s">
        <v>563</v>
      </c>
      <c r="S133" s="119" t="s">
        <v>294</v>
      </c>
      <c r="T133" s="120">
        <v>43102</v>
      </c>
      <c r="U133" s="120">
        <v>43465</v>
      </c>
      <c r="V133" s="239" t="s">
        <v>565</v>
      </c>
      <c r="X133" s="20"/>
      <c r="Y133" s="20"/>
      <c r="Z133" s="11"/>
      <c r="AA133" s="7"/>
    </row>
    <row r="134" spans="2:27" s="12" customFormat="1" ht="132.75" customHeight="1" x14ac:dyDescent="0.2">
      <c r="B134" s="228"/>
      <c r="C134" s="231"/>
      <c r="D134" s="213"/>
      <c r="E134" s="213"/>
      <c r="F134" s="161" t="s">
        <v>898</v>
      </c>
      <c r="G134" s="250" t="s">
        <v>899</v>
      </c>
      <c r="H134" s="213"/>
      <c r="I134" s="213"/>
      <c r="J134" s="225"/>
      <c r="K134" s="222"/>
      <c r="L134" s="248"/>
      <c r="M134" s="222"/>
      <c r="N134" s="225"/>
      <c r="O134" s="219"/>
      <c r="P134" s="206" t="s">
        <v>901</v>
      </c>
      <c r="Q134" s="121">
        <v>0.2</v>
      </c>
      <c r="R134" s="122" t="s">
        <v>563</v>
      </c>
      <c r="S134" s="130" t="s">
        <v>317</v>
      </c>
      <c r="T134" s="123">
        <v>43102</v>
      </c>
      <c r="U134" s="123">
        <v>43465</v>
      </c>
      <c r="V134" s="240"/>
      <c r="X134" s="20"/>
      <c r="Y134" s="20"/>
      <c r="Z134" s="11"/>
      <c r="AA134" s="7"/>
    </row>
    <row r="135" spans="2:27" s="12" customFormat="1" ht="109.5" customHeight="1" x14ac:dyDescent="0.2">
      <c r="B135" s="229"/>
      <c r="C135" s="232"/>
      <c r="D135" s="214"/>
      <c r="E135" s="214"/>
      <c r="F135" s="163" t="s">
        <v>900</v>
      </c>
      <c r="G135" s="251"/>
      <c r="H135" s="214"/>
      <c r="I135" s="214"/>
      <c r="J135" s="226"/>
      <c r="K135" s="223"/>
      <c r="L135" s="223"/>
      <c r="M135" s="223"/>
      <c r="N135" s="226"/>
      <c r="O135" s="220"/>
      <c r="P135" s="207" t="s">
        <v>566</v>
      </c>
      <c r="Q135" s="124">
        <v>0.4</v>
      </c>
      <c r="R135" s="125" t="s">
        <v>567</v>
      </c>
      <c r="S135" s="125" t="s">
        <v>294</v>
      </c>
      <c r="T135" s="140">
        <v>43102</v>
      </c>
      <c r="U135" s="140">
        <v>43465</v>
      </c>
      <c r="V135" s="241"/>
      <c r="X135" s="20"/>
      <c r="Y135" s="20"/>
      <c r="Z135" s="11"/>
      <c r="AA135" s="7"/>
    </row>
    <row r="136" spans="2:27" s="12" customFormat="1" ht="69.75" customHeight="1" x14ac:dyDescent="0.2">
      <c r="B136" s="227">
        <v>43</v>
      </c>
      <c r="C136" s="230" t="s">
        <v>207</v>
      </c>
      <c r="D136" s="212" t="s">
        <v>688</v>
      </c>
      <c r="E136" s="212" t="s">
        <v>23</v>
      </c>
      <c r="F136" s="159" t="s">
        <v>568</v>
      </c>
      <c r="G136" s="168" t="s">
        <v>569</v>
      </c>
      <c r="H136" s="213">
        <v>2</v>
      </c>
      <c r="I136" s="213">
        <v>4</v>
      </c>
      <c r="J136" s="224" t="s">
        <v>284</v>
      </c>
      <c r="K136" s="182" t="s">
        <v>574</v>
      </c>
      <c r="L136" s="222">
        <v>1</v>
      </c>
      <c r="M136" s="222">
        <v>2</v>
      </c>
      <c r="N136" s="224" t="s">
        <v>290</v>
      </c>
      <c r="O136" s="218" t="str">
        <f t="shared" ref="O136" si="19">IF(N136="BAJO","ASUMIR EL RIESGO",IF(N136="MODERADO","REDUCIR EL RIESGO",IF(N136="ALTO","EVITAR EL RIESGO",IF(N136="EXTREMO","COMPARTIR O TRANSFERIR EL RIESGO",""))))</f>
        <v>ASUMIR EL RIESGO</v>
      </c>
      <c r="P136" s="159" t="s">
        <v>577</v>
      </c>
      <c r="Q136" s="141">
        <v>0.35</v>
      </c>
      <c r="R136" s="122" t="s">
        <v>547</v>
      </c>
      <c r="S136" s="142" t="s">
        <v>294</v>
      </c>
      <c r="T136" s="143">
        <v>43102</v>
      </c>
      <c r="U136" s="143">
        <v>43465</v>
      </c>
      <c r="V136" s="137" t="s">
        <v>689</v>
      </c>
      <c r="X136" s="20"/>
      <c r="Y136" s="20"/>
      <c r="Z136" s="11"/>
      <c r="AA136" s="7"/>
    </row>
    <row r="137" spans="2:27" s="12" customFormat="1" ht="69.75" customHeight="1" x14ac:dyDescent="0.2">
      <c r="B137" s="228"/>
      <c r="C137" s="231"/>
      <c r="D137" s="213"/>
      <c r="E137" s="213"/>
      <c r="F137" s="161" t="s">
        <v>570</v>
      </c>
      <c r="G137" s="161" t="s">
        <v>571</v>
      </c>
      <c r="H137" s="213"/>
      <c r="I137" s="213"/>
      <c r="J137" s="225"/>
      <c r="K137" s="166" t="s">
        <v>575</v>
      </c>
      <c r="L137" s="222"/>
      <c r="M137" s="222"/>
      <c r="N137" s="225"/>
      <c r="O137" s="219"/>
      <c r="P137" s="161" t="s">
        <v>578</v>
      </c>
      <c r="Q137" s="121">
        <v>0.35</v>
      </c>
      <c r="R137" s="122" t="s">
        <v>579</v>
      </c>
      <c r="S137" s="122" t="s">
        <v>294</v>
      </c>
      <c r="T137" s="143">
        <v>43102</v>
      </c>
      <c r="U137" s="143">
        <v>43465</v>
      </c>
      <c r="V137" s="144" t="s">
        <v>690</v>
      </c>
      <c r="X137" s="20"/>
      <c r="Y137" s="20"/>
      <c r="Z137" s="11"/>
      <c r="AA137" s="7"/>
    </row>
    <row r="138" spans="2:27" s="12" customFormat="1" ht="104.25" customHeight="1" x14ac:dyDescent="0.2">
      <c r="B138" s="229"/>
      <c r="C138" s="232"/>
      <c r="D138" s="214"/>
      <c r="E138" s="214"/>
      <c r="F138" s="163" t="s">
        <v>572</v>
      </c>
      <c r="G138" s="163" t="s">
        <v>573</v>
      </c>
      <c r="H138" s="214"/>
      <c r="I138" s="214"/>
      <c r="J138" s="226"/>
      <c r="K138" s="167" t="s">
        <v>576</v>
      </c>
      <c r="L138" s="223"/>
      <c r="M138" s="223"/>
      <c r="N138" s="226"/>
      <c r="O138" s="220"/>
      <c r="P138" s="167" t="s">
        <v>580</v>
      </c>
      <c r="Q138" s="124">
        <v>0.3</v>
      </c>
      <c r="R138" s="125" t="s">
        <v>579</v>
      </c>
      <c r="S138" s="125" t="s">
        <v>294</v>
      </c>
      <c r="T138" s="145">
        <v>43102</v>
      </c>
      <c r="U138" s="145">
        <v>43465</v>
      </c>
      <c r="V138" s="139" t="s">
        <v>691</v>
      </c>
      <c r="X138" s="20"/>
      <c r="Y138" s="20"/>
      <c r="Z138" s="11"/>
      <c r="AA138" s="7"/>
    </row>
    <row r="139" spans="2:27" s="12" customFormat="1" ht="69.75" customHeight="1" x14ac:dyDescent="0.2">
      <c r="B139" s="227">
        <v>44</v>
      </c>
      <c r="C139" s="230" t="s">
        <v>201</v>
      </c>
      <c r="D139" s="212" t="s">
        <v>825</v>
      </c>
      <c r="E139" s="212" t="s">
        <v>21</v>
      </c>
      <c r="F139" s="159" t="s">
        <v>581</v>
      </c>
      <c r="G139" s="236" t="s">
        <v>582</v>
      </c>
      <c r="H139" s="212">
        <v>4</v>
      </c>
      <c r="I139" s="212">
        <v>4</v>
      </c>
      <c r="J139" s="224" t="s">
        <v>280</v>
      </c>
      <c r="K139" s="165" t="s">
        <v>584</v>
      </c>
      <c r="L139" s="212">
        <v>3</v>
      </c>
      <c r="M139" s="212">
        <v>4</v>
      </c>
      <c r="N139" s="224" t="s">
        <v>284</v>
      </c>
      <c r="O139" s="218" t="str">
        <f t="shared" ref="O139:O175" si="20">IF(N139="BAJO","ASUMIR EL RIESGO",IF(N139="MODERADO","REDUCIR EL RIESGO",IF(N139="ALTO","EVITAR EL RIESGO",IF(N139="EXTREMO","COMPARTIR O TRANSFERIR EL RIESGO",""))))</f>
        <v>EVITAR EL RIESGO</v>
      </c>
      <c r="P139" s="159" t="s">
        <v>826</v>
      </c>
      <c r="Q139" s="141">
        <v>0.33300000000000002</v>
      </c>
      <c r="R139" s="122" t="s">
        <v>827</v>
      </c>
      <c r="S139" s="142" t="s">
        <v>275</v>
      </c>
      <c r="T139" s="143">
        <v>43101</v>
      </c>
      <c r="U139" s="143">
        <v>43465</v>
      </c>
      <c r="V139" s="239" t="s">
        <v>828</v>
      </c>
      <c r="X139" s="20"/>
      <c r="Y139" s="20"/>
      <c r="Z139" s="11"/>
      <c r="AA139" s="7"/>
    </row>
    <row r="140" spans="2:27" s="12" customFormat="1" ht="69.75" customHeight="1" x14ac:dyDescent="0.2">
      <c r="B140" s="228"/>
      <c r="C140" s="231"/>
      <c r="D140" s="213"/>
      <c r="E140" s="213"/>
      <c r="F140" s="161" t="s">
        <v>583</v>
      </c>
      <c r="G140" s="237"/>
      <c r="H140" s="213"/>
      <c r="I140" s="213"/>
      <c r="J140" s="225"/>
      <c r="K140" s="166" t="s">
        <v>829</v>
      </c>
      <c r="L140" s="213"/>
      <c r="M140" s="213"/>
      <c r="N140" s="225"/>
      <c r="O140" s="219"/>
      <c r="P140" s="161" t="s">
        <v>586</v>
      </c>
      <c r="Q140" s="121">
        <v>0.33</v>
      </c>
      <c r="R140" s="122" t="s">
        <v>827</v>
      </c>
      <c r="S140" s="122" t="s">
        <v>275</v>
      </c>
      <c r="T140" s="143">
        <v>43101</v>
      </c>
      <c r="U140" s="143">
        <v>43465</v>
      </c>
      <c r="V140" s="240"/>
      <c r="X140" s="20"/>
      <c r="Y140" s="20"/>
      <c r="Z140" s="11"/>
      <c r="AA140" s="7"/>
    </row>
    <row r="141" spans="2:27" s="12" customFormat="1" ht="69.75" customHeight="1" x14ac:dyDescent="0.2">
      <c r="B141" s="229"/>
      <c r="C141" s="232"/>
      <c r="D141" s="214"/>
      <c r="E141" s="214"/>
      <c r="F141" s="163" t="s">
        <v>719</v>
      </c>
      <c r="G141" s="238"/>
      <c r="H141" s="214"/>
      <c r="I141" s="214"/>
      <c r="J141" s="226"/>
      <c r="K141" s="167" t="s">
        <v>830</v>
      </c>
      <c r="L141" s="214"/>
      <c r="M141" s="214"/>
      <c r="N141" s="226"/>
      <c r="O141" s="220"/>
      <c r="P141" s="167" t="s">
        <v>720</v>
      </c>
      <c r="Q141" s="124">
        <v>0.34</v>
      </c>
      <c r="R141" s="125" t="s">
        <v>827</v>
      </c>
      <c r="S141" s="125" t="s">
        <v>275</v>
      </c>
      <c r="T141" s="145">
        <v>43101</v>
      </c>
      <c r="U141" s="145">
        <v>43465</v>
      </c>
      <c r="V141" s="241"/>
      <c r="X141" s="20"/>
      <c r="Y141" s="20"/>
      <c r="Z141" s="11"/>
      <c r="AA141" s="7"/>
    </row>
    <row r="142" spans="2:27" s="12" customFormat="1" ht="69.75" customHeight="1" x14ac:dyDescent="0.2">
      <c r="B142" s="227">
        <v>45</v>
      </c>
      <c r="C142" s="230" t="s">
        <v>201</v>
      </c>
      <c r="D142" s="212" t="s">
        <v>874</v>
      </c>
      <c r="E142" s="212" t="s">
        <v>19</v>
      </c>
      <c r="F142" s="159" t="s">
        <v>831</v>
      </c>
      <c r="G142" s="236" t="s">
        <v>722</v>
      </c>
      <c r="H142" s="212">
        <v>4</v>
      </c>
      <c r="I142" s="212">
        <v>4</v>
      </c>
      <c r="J142" s="224" t="s">
        <v>280</v>
      </c>
      <c r="K142" s="159" t="s">
        <v>832</v>
      </c>
      <c r="L142" s="212">
        <v>3</v>
      </c>
      <c r="M142" s="212">
        <v>4</v>
      </c>
      <c r="N142" s="224" t="s">
        <v>280</v>
      </c>
      <c r="O142" s="218" t="str">
        <f t="shared" si="20"/>
        <v>COMPARTIR O TRANSFERIR EL RIESGO</v>
      </c>
      <c r="P142" s="159" t="s">
        <v>723</v>
      </c>
      <c r="Q142" s="141">
        <v>0.5</v>
      </c>
      <c r="R142" s="122" t="s">
        <v>833</v>
      </c>
      <c r="S142" s="142" t="s">
        <v>585</v>
      </c>
      <c r="T142" s="143">
        <v>43101</v>
      </c>
      <c r="U142" s="143">
        <v>43465</v>
      </c>
      <c r="V142" s="239" t="s">
        <v>834</v>
      </c>
      <c r="X142" s="20"/>
      <c r="Y142" s="20"/>
      <c r="Z142" s="11"/>
      <c r="AA142" s="7"/>
    </row>
    <row r="143" spans="2:27" s="12" customFormat="1" ht="88.5" customHeight="1" x14ac:dyDescent="0.2">
      <c r="B143" s="228"/>
      <c r="C143" s="231"/>
      <c r="D143" s="213"/>
      <c r="E143" s="213"/>
      <c r="F143" s="161" t="s">
        <v>721</v>
      </c>
      <c r="G143" s="237"/>
      <c r="H143" s="213"/>
      <c r="I143" s="213"/>
      <c r="J143" s="225"/>
      <c r="K143" s="161" t="s">
        <v>835</v>
      </c>
      <c r="L143" s="213"/>
      <c r="M143" s="213"/>
      <c r="N143" s="225"/>
      <c r="O143" s="219"/>
      <c r="P143" s="161" t="s">
        <v>884</v>
      </c>
      <c r="Q143" s="121">
        <v>0.5</v>
      </c>
      <c r="R143" s="122" t="s">
        <v>885</v>
      </c>
      <c r="S143" s="122" t="s">
        <v>317</v>
      </c>
      <c r="T143" s="143">
        <v>43132</v>
      </c>
      <c r="U143" s="143">
        <v>43465</v>
      </c>
      <c r="V143" s="240"/>
      <c r="X143" s="20"/>
      <c r="Y143" s="20"/>
      <c r="Z143" s="11"/>
      <c r="AA143" s="7"/>
    </row>
    <row r="144" spans="2:27" s="12" customFormat="1" ht="69.75" customHeight="1" x14ac:dyDescent="0.2">
      <c r="B144" s="229"/>
      <c r="C144" s="232"/>
      <c r="D144" s="214"/>
      <c r="E144" s="214"/>
      <c r="F144" s="163" t="s">
        <v>875</v>
      </c>
      <c r="G144" s="238"/>
      <c r="H144" s="214"/>
      <c r="I144" s="214"/>
      <c r="J144" s="226"/>
      <c r="K144" s="167" t="s">
        <v>836</v>
      </c>
      <c r="L144" s="214"/>
      <c r="M144" s="214"/>
      <c r="N144" s="226"/>
      <c r="O144" s="220"/>
      <c r="P144" s="167"/>
      <c r="Q144" s="124"/>
      <c r="R144" s="125"/>
      <c r="S144" s="125"/>
      <c r="T144" s="145"/>
      <c r="U144" s="145"/>
      <c r="V144" s="241"/>
      <c r="X144" s="20"/>
      <c r="Y144" s="20"/>
      <c r="Z144" s="11"/>
      <c r="AA144" s="7"/>
    </row>
    <row r="145" spans="2:27" s="12" customFormat="1" ht="69.75" customHeight="1" x14ac:dyDescent="0.2">
      <c r="B145" s="227">
        <v>46</v>
      </c>
      <c r="C145" s="230" t="s">
        <v>202</v>
      </c>
      <c r="D145" s="212" t="s">
        <v>588</v>
      </c>
      <c r="E145" s="212" t="s">
        <v>21</v>
      </c>
      <c r="F145" s="159" t="s">
        <v>590</v>
      </c>
      <c r="G145" s="159" t="s">
        <v>837</v>
      </c>
      <c r="H145" s="212">
        <v>5</v>
      </c>
      <c r="I145" s="212">
        <v>1</v>
      </c>
      <c r="J145" s="224" t="s">
        <v>284</v>
      </c>
      <c r="K145" s="159" t="s">
        <v>175</v>
      </c>
      <c r="L145" s="221">
        <v>4</v>
      </c>
      <c r="M145" s="221">
        <v>1</v>
      </c>
      <c r="N145" s="224" t="s">
        <v>72</v>
      </c>
      <c r="O145" s="218" t="str">
        <f t="shared" si="20"/>
        <v>REDUCIR EL RIESGO</v>
      </c>
      <c r="P145" s="159" t="s">
        <v>593</v>
      </c>
      <c r="Q145" s="141">
        <v>0.5</v>
      </c>
      <c r="R145" s="122" t="s">
        <v>594</v>
      </c>
      <c r="S145" s="142" t="s">
        <v>436</v>
      </c>
      <c r="T145" s="143">
        <v>43131</v>
      </c>
      <c r="U145" s="143">
        <v>43465</v>
      </c>
      <c r="V145" s="239" t="s">
        <v>838</v>
      </c>
      <c r="X145" s="20"/>
      <c r="Y145" s="20"/>
      <c r="Z145" s="11"/>
      <c r="AA145" s="7"/>
    </row>
    <row r="146" spans="2:27" s="12" customFormat="1" ht="69.75" customHeight="1" x14ac:dyDescent="0.2">
      <c r="B146" s="228"/>
      <c r="C146" s="231"/>
      <c r="D146" s="213"/>
      <c r="E146" s="213"/>
      <c r="F146" s="161" t="s">
        <v>591</v>
      </c>
      <c r="G146" s="161" t="s">
        <v>592</v>
      </c>
      <c r="H146" s="213"/>
      <c r="I146" s="213"/>
      <c r="J146" s="225"/>
      <c r="K146" s="161" t="s">
        <v>839</v>
      </c>
      <c r="L146" s="248"/>
      <c r="M146" s="222"/>
      <c r="N146" s="225"/>
      <c r="O146" s="219"/>
      <c r="P146" s="161" t="s">
        <v>840</v>
      </c>
      <c r="Q146" s="121">
        <v>0.5</v>
      </c>
      <c r="R146" s="122" t="s">
        <v>594</v>
      </c>
      <c r="S146" s="122" t="s">
        <v>587</v>
      </c>
      <c r="T146" s="143">
        <v>43131</v>
      </c>
      <c r="U146" s="143">
        <v>43465</v>
      </c>
      <c r="V146" s="240"/>
      <c r="X146" s="20"/>
      <c r="Y146" s="20"/>
      <c r="Z146" s="11"/>
      <c r="AA146" s="7"/>
    </row>
    <row r="147" spans="2:27" s="12" customFormat="1" ht="69.75" customHeight="1" x14ac:dyDescent="0.2">
      <c r="B147" s="229"/>
      <c r="C147" s="232"/>
      <c r="D147" s="214"/>
      <c r="E147" s="214"/>
      <c r="F147" s="163"/>
      <c r="G147" s="173"/>
      <c r="H147" s="214"/>
      <c r="I147" s="214"/>
      <c r="J147" s="226"/>
      <c r="K147" s="167"/>
      <c r="L147" s="223"/>
      <c r="M147" s="223"/>
      <c r="N147" s="226"/>
      <c r="O147" s="220"/>
      <c r="P147" s="167"/>
      <c r="Q147" s="124"/>
      <c r="R147" s="125"/>
      <c r="S147" s="125"/>
      <c r="T147" s="145"/>
      <c r="U147" s="145"/>
      <c r="V147" s="241"/>
      <c r="X147" s="20"/>
      <c r="Y147" s="20"/>
      <c r="Z147" s="11"/>
      <c r="AA147" s="7"/>
    </row>
    <row r="148" spans="2:27" s="12" customFormat="1" ht="98.25" customHeight="1" x14ac:dyDescent="0.2">
      <c r="B148" s="227">
        <v>47</v>
      </c>
      <c r="C148" s="230" t="s">
        <v>202</v>
      </c>
      <c r="D148" s="212" t="s">
        <v>589</v>
      </c>
      <c r="E148" s="212" t="s">
        <v>19</v>
      </c>
      <c r="F148" s="159" t="s">
        <v>595</v>
      </c>
      <c r="G148" s="236" t="s">
        <v>841</v>
      </c>
      <c r="H148" s="212">
        <v>5</v>
      </c>
      <c r="I148" s="212">
        <v>2</v>
      </c>
      <c r="J148" s="224" t="s">
        <v>284</v>
      </c>
      <c r="K148" s="165" t="s">
        <v>596</v>
      </c>
      <c r="L148" s="221">
        <v>3</v>
      </c>
      <c r="M148" s="221">
        <v>2</v>
      </c>
      <c r="N148" s="224" t="s">
        <v>72</v>
      </c>
      <c r="O148" s="218" t="str">
        <f t="shared" si="20"/>
        <v>REDUCIR EL RIESGO</v>
      </c>
      <c r="P148" s="159" t="s">
        <v>597</v>
      </c>
      <c r="Q148" s="141">
        <v>1</v>
      </c>
      <c r="R148" s="122" t="s">
        <v>594</v>
      </c>
      <c r="S148" s="142" t="s">
        <v>587</v>
      </c>
      <c r="T148" s="143">
        <v>43131</v>
      </c>
      <c r="U148" s="143">
        <v>43465</v>
      </c>
      <c r="V148" s="239" t="s">
        <v>598</v>
      </c>
      <c r="X148" s="20"/>
      <c r="Y148" s="20"/>
      <c r="Z148" s="11"/>
      <c r="AA148" s="7"/>
    </row>
    <row r="149" spans="2:27" s="12" customFormat="1" ht="69.75" customHeight="1" x14ac:dyDescent="0.2">
      <c r="B149" s="228"/>
      <c r="C149" s="231"/>
      <c r="D149" s="213"/>
      <c r="E149" s="213"/>
      <c r="F149" s="161"/>
      <c r="G149" s="237"/>
      <c r="H149" s="213"/>
      <c r="I149" s="213"/>
      <c r="J149" s="225"/>
      <c r="K149" s="166"/>
      <c r="L149" s="248"/>
      <c r="M149" s="222"/>
      <c r="N149" s="225"/>
      <c r="O149" s="219"/>
      <c r="P149" s="161"/>
      <c r="Q149" s="121"/>
      <c r="R149" s="122"/>
      <c r="S149" s="122"/>
      <c r="T149" s="143"/>
      <c r="U149" s="143"/>
      <c r="V149" s="240"/>
      <c r="X149" s="20"/>
      <c r="Y149" s="20"/>
      <c r="Z149" s="11"/>
      <c r="AA149" s="7"/>
    </row>
    <row r="150" spans="2:27" s="12" customFormat="1" ht="69.75" customHeight="1" x14ac:dyDescent="0.2">
      <c r="B150" s="229"/>
      <c r="C150" s="232"/>
      <c r="D150" s="214"/>
      <c r="E150" s="214"/>
      <c r="F150" s="163"/>
      <c r="G150" s="238"/>
      <c r="H150" s="214"/>
      <c r="I150" s="214"/>
      <c r="J150" s="226"/>
      <c r="K150" s="167"/>
      <c r="L150" s="223"/>
      <c r="M150" s="223"/>
      <c r="N150" s="226"/>
      <c r="O150" s="220"/>
      <c r="P150" s="167"/>
      <c r="Q150" s="124"/>
      <c r="R150" s="125"/>
      <c r="S150" s="125"/>
      <c r="T150" s="145"/>
      <c r="U150" s="145"/>
      <c r="V150" s="241"/>
      <c r="X150" s="20"/>
      <c r="Y150" s="20"/>
      <c r="Z150" s="11"/>
      <c r="AA150" s="7"/>
    </row>
    <row r="151" spans="2:27" s="12" customFormat="1" ht="90" customHeight="1" x14ac:dyDescent="0.2">
      <c r="B151" s="227">
        <v>48</v>
      </c>
      <c r="C151" s="230" t="s">
        <v>211</v>
      </c>
      <c r="D151" s="212" t="s">
        <v>599</v>
      </c>
      <c r="E151" s="212" t="s">
        <v>20</v>
      </c>
      <c r="F151" s="159" t="s">
        <v>603</v>
      </c>
      <c r="G151" s="159" t="s">
        <v>604</v>
      </c>
      <c r="H151" s="236">
        <v>5</v>
      </c>
      <c r="I151" s="212">
        <v>3</v>
      </c>
      <c r="J151" s="224" t="s">
        <v>280</v>
      </c>
      <c r="K151" s="165" t="s">
        <v>624</v>
      </c>
      <c r="L151" s="221">
        <v>4</v>
      </c>
      <c r="M151" s="221">
        <v>1</v>
      </c>
      <c r="N151" s="224" t="s">
        <v>72</v>
      </c>
      <c r="O151" s="218" t="str">
        <f t="shared" si="20"/>
        <v>REDUCIR EL RIESGO</v>
      </c>
      <c r="P151" s="159" t="s">
        <v>627</v>
      </c>
      <c r="Q151" s="118">
        <v>0.4</v>
      </c>
      <c r="R151" s="119" t="s">
        <v>628</v>
      </c>
      <c r="S151" s="119" t="s">
        <v>294</v>
      </c>
      <c r="T151" s="120">
        <v>43101</v>
      </c>
      <c r="U151" s="120">
        <v>43465</v>
      </c>
      <c r="V151" s="137" t="s">
        <v>629</v>
      </c>
      <c r="X151" s="20"/>
      <c r="Y151" s="20"/>
      <c r="Z151" s="11"/>
      <c r="AA151" s="7"/>
    </row>
    <row r="152" spans="2:27" s="12" customFormat="1" ht="114" customHeight="1" x14ac:dyDescent="0.2">
      <c r="B152" s="228"/>
      <c r="C152" s="231"/>
      <c r="D152" s="213"/>
      <c r="E152" s="213"/>
      <c r="F152" s="161" t="s">
        <v>605</v>
      </c>
      <c r="G152" s="161" t="s">
        <v>606</v>
      </c>
      <c r="H152" s="213"/>
      <c r="I152" s="213"/>
      <c r="J152" s="225"/>
      <c r="K152" s="166" t="s">
        <v>625</v>
      </c>
      <c r="L152" s="248"/>
      <c r="M152" s="222"/>
      <c r="N152" s="225"/>
      <c r="O152" s="219"/>
      <c r="P152" s="161" t="s">
        <v>630</v>
      </c>
      <c r="Q152" s="146">
        <v>0.4</v>
      </c>
      <c r="R152" s="122" t="s">
        <v>631</v>
      </c>
      <c r="S152" s="147" t="s">
        <v>294</v>
      </c>
      <c r="T152" s="123">
        <v>43101</v>
      </c>
      <c r="U152" s="123">
        <v>43465</v>
      </c>
      <c r="V152" s="138" t="s">
        <v>632</v>
      </c>
      <c r="X152" s="20"/>
      <c r="Y152" s="20"/>
      <c r="Z152" s="11"/>
      <c r="AA152" s="7"/>
    </row>
    <row r="153" spans="2:27" s="12" customFormat="1" ht="111.75" customHeight="1" x14ac:dyDescent="0.2">
      <c r="B153" s="229"/>
      <c r="C153" s="232"/>
      <c r="D153" s="214"/>
      <c r="E153" s="214"/>
      <c r="F153" s="163" t="s">
        <v>607</v>
      </c>
      <c r="G153" s="163" t="s">
        <v>608</v>
      </c>
      <c r="H153" s="214"/>
      <c r="I153" s="214"/>
      <c r="J153" s="226"/>
      <c r="K153" s="167" t="s">
        <v>626</v>
      </c>
      <c r="L153" s="223"/>
      <c r="M153" s="223"/>
      <c r="N153" s="226"/>
      <c r="O153" s="220"/>
      <c r="P153" s="183" t="s">
        <v>633</v>
      </c>
      <c r="Q153" s="124">
        <v>0.2</v>
      </c>
      <c r="R153" s="142" t="s">
        <v>634</v>
      </c>
      <c r="S153" s="125" t="s">
        <v>294</v>
      </c>
      <c r="T153" s="126">
        <v>43101</v>
      </c>
      <c r="U153" s="126">
        <v>43465</v>
      </c>
      <c r="V153" s="139" t="s">
        <v>635</v>
      </c>
      <c r="X153" s="20"/>
      <c r="Y153" s="20"/>
      <c r="Z153" s="11"/>
      <c r="AA153" s="7"/>
    </row>
    <row r="154" spans="2:27" s="12" customFormat="1" ht="98.25" customHeight="1" x14ac:dyDescent="0.2">
      <c r="B154" s="227">
        <v>49</v>
      </c>
      <c r="C154" s="230" t="s">
        <v>211</v>
      </c>
      <c r="D154" s="212" t="s">
        <v>600</v>
      </c>
      <c r="E154" s="212" t="s">
        <v>19</v>
      </c>
      <c r="F154" s="159" t="s">
        <v>609</v>
      </c>
      <c r="G154" s="159" t="s">
        <v>610</v>
      </c>
      <c r="H154" s="212">
        <v>3</v>
      </c>
      <c r="I154" s="212">
        <v>2</v>
      </c>
      <c r="J154" s="224" t="s">
        <v>72</v>
      </c>
      <c r="K154" s="165" t="s">
        <v>636</v>
      </c>
      <c r="L154" s="221">
        <v>1</v>
      </c>
      <c r="M154" s="221">
        <v>1</v>
      </c>
      <c r="N154" s="224" t="s">
        <v>290</v>
      </c>
      <c r="O154" s="218" t="str">
        <f t="shared" si="20"/>
        <v>ASUMIR EL RIESGO</v>
      </c>
      <c r="P154" s="159" t="s">
        <v>639</v>
      </c>
      <c r="Q154" s="148">
        <v>0.4</v>
      </c>
      <c r="R154" s="149" t="s">
        <v>628</v>
      </c>
      <c r="S154" s="119" t="s">
        <v>294</v>
      </c>
      <c r="T154" s="120">
        <v>43102</v>
      </c>
      <c r="U154" s="120">
        <v>43465</v>
      </c>
      <c r="V154" s="137" t="s">
        <v>640</v>
      </c>
      <c r="X154" s="20"/>
      <c r="Y154" s="20"/>
      <c r="Z154" s="11"/>
      <c r="AA154" s="7"/>
    </row>
    <row r="155" spans="2:27" s="12" customFormat="1" ht="210" customHeight="1" x14ac:dyDescent="0.2">
      <c r="B155" s="228"/>
      <c r="C155" s="231"/>
      <c r="D155" s="213"/>
      <c r="E155" s="213"/>
      <c r="F155" s="161" t="s">
        <v>611</v>
      </c>
      <c r="G155" s="161" t="s">
        <v>612</v>
      </c>
      <c r="H155" s="213"/>
      <c r="I155" s="213"/>
      <c r="J155" s="225"/>
      <c r="K155" s="166" t="s">
        <v>637</v>
      </c>
      <c r="L155" s="222"/>
      <c r="M155" s="222"/>
      <c r="N155" s="225"/>
      <c r="O155" s="219"/>
      <c r="P155" s="161" t="s">
        <v>641</v>
      </c>
      <c r="Q155" s="150">
        <v>0.3</v>
      </c>
      <c r="R155" s="122" t="s">
        <v>628</v>
      </c>
      <c r="S155" s="147" t="s">
        <v>275</v>
      </c>
      <c r="T155" s="123">
        <v>43101</v>
      </c>
      <c r="U155" s="123">
        <v>43465</v>
      </c>
      <c r="V155" s="138" t="s">
        <v>642</v>
      </c>
      <c r="X155" s="20"/>
      <c r="Y155" s="20"/>
      <c r="Z155" s="11"/>
      <c r="AA155" s="7"/>
    </row>
    <row r="156" spans="2:27" s="12" customFormat="1" ht="107.25" customHeight="1" x14ac:dyDescent="0.2">
      <c r="B156" s="229"/>
      <c r="C156" s="232"/>
      <c r="D156" s="214"/>
      <c r="E156" s="214"/>
      <c r="F156" s="163" t="s">
        <v>613</v>
      </c>
      <c r="G156" s="163" t="s">
        <v>614</v>
      </c>
      <c r="H156" s="214"/>
      <c r="I156" s="214"/>
      <c r="J156" s="226"/>
      <c r="K156" s="167" t="s">
        <v>638</v>
      </c>
      <c r="L156" s="223"/>
      <c r="M156" s="223"/>
      <c r="N156" s="226"/>
      <c r="O156" s="220"/>
      <c r="P156" s="163" t="s">
        <v>643</v>
      </c>
      <c r="Q156" s="151">
        <v>0.3</v>
      </c>
      <c r="R156" s="152" t="s">
        <v>644</v>
      </c>
      <c r="S156" s="125" t="s">
        <v>294</v>
      </c>
      <c r="T156" s="126">
        <v>43102</v>
      </c>
      <c r="U156" s="126">
        <v>43465</v>
      </c>
      <c r="V156" s="139"/>
      <c r="X156" s="20"/>
      <c r="Y156" s="20"/>
      <c r="Z156" s="11"/>
      <c r="AA156" s="7"/>
    </row>
    <row r="157" spans="2:27" s="12" customFormat="1" ht="69.75" customHeight="1" x14ac:dyDescent="0.2">
      <c r="B157" s="227">
        <v>50</v>
      </c>
      <c r="C157" s="230" t="s">
        <v>211</v>
      </c>
      <c r="D157" s="212" t="s">
        <v>601</v>
      </c>
      <c r="E157" s="212" t="s">
        <v>19</v>
      </c>
      <c r="F157" s="159" t="s">
        <v>615</v>
      </c>
      <c r="G157" s="159" t="s">
        <v>616</v>
      </c>
      <c r="H157" s="212">
        <v>3</v>
      </c>
      <c r="I157" s="212">
        <v>3</v>
      </c>
      <c r="J157" s="224" t="s">
        <v>284</v>
      </c>
      <c r="K157" s="165" t="s">
        <v>645</v>
      </c>
      <c r="L157" s="249">
        <v>1</v>
      </c>
      <c r="M157" s="221">
        <v>1</v>
      </c>
      <c r="N157" s="224" t="s">
        <v>290</v>
      </c>
      <c r="O157" s="218" t="str">
        <f t="shared" si="20"/>
        <v>ASUMIR EL RIESGO</v>
      </c>
      <c r="P157" s="168" t="s">
        <v>648</v>
      </c>
      <c r="Q157" s="118">
        <v>0.4</v>
      </c>
      <c r="R157" s="122" t="s">
        <v>628</v>
      </c>
      <c r="S157" s="119" t="s">
        <v>294</v>
      </c>
      <c r="T157" s="120">
        <v>43102</v>
      </c>
      <c r="U157" s="120">
        <v>43465</v>
      </c>
      <c r="V157" s="239" t="s">
        <v>649</v>
      </c>
      <c r="X157" s="20"/>
      <c r="Y157" s="20"/>
      <c r="Z157" s="11"/>
      <c r="AA157" s="7"/>
    </row>
    <row r="158" spans="2:27" s="12" customFormat="1" ht="76.5" customHeight="1" x14ac:dyDescent="0.2">
      <c r="B158" s="228"/>
      <c r="C158" s="231"/>
      <c r="D158" s="213"/>
      <c r="E158" s="213"/>
      <c r="F158" s="161" t="s">
        <v>617</v>
      </c>
      <c r="G158" s="161" t="s">
        <v>842</v>
      </c>
      <c r="H158" s="213"/>
      <c r="I158" s="213"/>
      <c r="J158" s="225"/>
      <c r="K158" s="166" t="s">
        <v>646</v>
      </c>
      <c r="L158" s="222"/>
      <c r="M158" s="222"/>
      <c r="N158" s="225"/>
      <c r="O158" s="219"/>
      <c r="P158" s="161" t="s">
        <v>650</v>
      </c>
      <c r="Q158" s="121">
        <v>0.4</v>
      </c>
      <c r="R158" s="122" t="s">
        <v>628</v>
      </c>
      <c r="S158" s="122" t="s">
        <v>294</v>
      </c>
      <c r="T158" s="123">
        <v>43101</v>
      </c>
      <c r="U158" s="123">
        <v>43465</v>
      </c>
      <c r="V158" s="240"/>
      <c r="X158" s="20"/>
      <c r="Y158" s="20"/>
      <c r="Z158" s="11"/>
      <c r="AA158" s="7"/>
    </row>
    <row r="159" spans="2:27" s="12" customFormat="1" ht="69.75" customHeight="1" x14ac:dyDescent="0.2">
      <c r="B159" s="229"/>
      <c r="C159" s="232"/>
      <c r="D159" s="214"/>
      <c r="E159" s="214"/>
      <c r="F159" s="163" t="s">
        <v>618</v>
      </c>
      <c r="G159" s="163" t="s">
        <v>619</v>
      </c>
      <c r="H159" s="214"/>
      <c r="I159" s="214"/>
      <c r="J159" s="226"/>
      <c r="K159" s="166" t="s">
        <v>647</v>
      </c>
      <c r="L159" s="223"/>
      <c r="M159" s="223"/>
      <c r="N159" s="226"/>
      <c r="O159" s="220"/>
      <c r="P159" s="163" t="s">
        <v>651</v>
      </c>
      <c r="Q159" s="124">
        <v>0.2</v>
      </c>
      <c r="R159" s="122" t="s">
        <v>628</v>
      </c>
      <c r="S159" s="125" t="s">
        <v>294</v>
      </c>
      <c r="T159" s="126">
        <v>43101</v>
      </c>
      <c r="U159" s="123">
        <v>43465</v>
      </c>
      <c r="V159" s="241"/>
      <c r="X159" s="20"/>
      <c r="Y159" s="20"/>
      <c r="Z159" s="11"/>
      <c r="AA159" s="7"/>
    </row>
    <row r="160" spans="2:27" s="12" customFormat="1" ht="94.5" customHeight="1" x14ac:dyDescent="0.2">
      <c r="B160" s="227">
        <v>51</v>
      </c>
      <c r="C160" s="230" t="s">
        <v>211</v>
      </c>
      <c r="D160" s="212" t="s">
        <v>602</v>
      </c>
      <c r="E160" s="212" t="s">
        <v>23</v>
      </c>
      <c r="F160" s="159" t="s">
        <v>620</v>
      </c>
      <c r="G160" s="159" t="s">
        <v>621</v>
      </c>
      <c r="H160" s="212">
        <v>5</v>
      </c>
      <c r="I160" s="212">
        <v>4</v>
      </c>
      <c r="J160" s="224" t="s">
        <v>280</v>
      </c>
      <c r="K160" s="165" t="s">
        <v>652</v>
      </c>
      <c r="L160" s="221">
        <v>4</v>
      </c>
      <c r="M160" s="221">
        <v>1</v>
      </c>
      <c r="N160" s="224" t="s">
        <v>72</v>
      </c>
      <c r="O160" s="218" t="str">
        <f t="shared" si="20"/>
        <v>REDUCIR EL RIESGO</v>
      </c>
      <c r="P160" s="159" t="s">
        <v>655</v>
      </c>
      <c r="Q160" s="118">
        <v>0.4</v>
      </c>
      <c r="R160" s="119" t="s">
        <v>656</v>
      </c>
      <c r="S160" s="119" t="s">
        <v>275</v>
      </c>
      <c r="T160" s="120">
        <v>43102</v>
      </c>
      <c r="U160" s="120">
        <v>43465</v>
      </c>
      <c r="V160" s="137" t="s">
        <v>657</v>
      </c>
      <c r="X160" s="20"/>
      <c r="Y160" s="20"/>
      <c r="Z160" s="11"/>
      <c r="AA160" s="7"/>
    </row>
    <row r="161" spans="2:27" s="12" customFormat="1" ht="94.5" customHeight="1" x14ac:dyDescent="0.2">
      <c r="B161" s="228"/>
      <c r="C161" s="231"/>
      <c r="D161" s="213"/>
      <c r="E161" s="213"/>
      <c r="F161" s="161" t="s">
        <v>622</v>
      </c>
      <c r="G161" s="161" t="s">
        <v>623</v>
      </c>
      <c r="H161" s="213"/>
      <c r="I161" s="213"/>
      <c r="J161" s="225"/>
      <c r="K161" s="166" t="s">
        <v>653</v>
      </c>
      <c r="L161" s="222"/>
      <c r="M161" s="222"/>
      <c r="N161" s="225"/>
      <c r="O161" s="219"/>
      <c r="P161" s="161" t="s">
        <v>658</v>
      </c>
      <c r="Q161" s="121">
        <v>0.2</v>
      </c>
      <c r="R161" s="122" t="s">
        <v>631</v>
      </c>
      <c r="S161" s="122" t="s">
        <v>294</v>
      </c>
      <c r="T161" s="123">
        <v>43101</v>
      </c>
      <c r="U161" s="123">
        <v>43465</v>
      </c>
      <c r="V161" s="138" t="s">
        <v>632</v>
      </c>
      <c r="X161" s="20"/>
      <c r="Y161" s="20"/>
      <c r="Z161" s="11"/>
      <c r="AA161" s="7"/>
    </row>
    <row r="162" spans="2:27" s="12" customFormat="1" ht="94.5" customHeight="1" x14ac:dyDescent="0.2">
      <c r="B162" s="229"/>
      <c r="C162" s="232"/>
      <c r="D162" s="214"/>
      <c r="E162" s="214"/>
      <c r="F162" s="163"/>
      <c r="G162" s="163"/>
      <c r="H162" s="214"/>
      <c r="I162" s="214"/>
      <c r="J162" s="226"/>
      <c r="K162" s="167" t="s">
        <v>654</v>
      </c>
      <c r="L162" s="223"/>
      <c r="M162" s="223"/>
      <c r="N162" s="226"/>
      <c r="O162" s="220"/>
      <c r="P162" s="163" t="s">
        <v>659</v>
      </c>
      <c r="Q162" s="124">
        <v>0.4</v>
      </c>
      <c r="R162" s="125" t="s">
        <v>634</v>
      </c>
      <c r="S162" s="125" t="s">
        <v>294</v>
      </c>
      <c r="T162" s="126">
        <v>43101</v>
      </c>
      <c r="U162" s="126">
        <v>43465</v>
      </c>
      <c r="V162" s="139" t="s">
        <v>660</v>
      </c>
      <c r="X162" s="20"/>
      <c r="Y162" s="20"/>
      <c r="Z162" s="11"/>
      <c r="AA162" s="7"/>
    </row>
    <row r="163" spans="2:27" s="12" customFormat="1" ht="69.75" customHeight="1" x14ac:dyDescent="0.2">
      <c r="B163" s="227">
        <v>52</v>
      </c>
      <c r="C163" s="230" t="s">
        <v>213</v>
      </c>
      <c r="D163" s="212" t="s">
        <v>931</v>
      </c>
      <c r="E163" s="212" t="s">
        <v>19</v>
      </c>
      <c r="F163" s="159" t="s">
        <v>932</v>
      </c>
      <c r="G163" s="215" t="s">
        <v>935</v>
      </c>
      <c r="H163" s="247">
        <v>3</v>
      </c>
      <c r="I163" s="247">
        <v>2</v>
      </c>
      <c r="J163" s="224" t="s">
        <v>72</v>
      </c>
      <c r="K163" s="159" t="s">
        <v>936</v>
      </c>
      <c r="L163" s="212">
        <v>2</v>
      </c>
      <c r="M163" s="212">
        <v>1</v>
      </c>
      <c r="N163" s="224" t="s">
        <v>290</v>
      </c>
      <c r="O163" s="218" t="str">
        <f t="shared" si="20"/>
        <v>ASUMIR EL RIESGO</v>
      </c>
      <c r="P163" s="159" t="s">
        <v>938</v>
      </c>
      <c r="Q163" s="118">
        <v>0.4</v>
      </c>
      <c r="R163" s="119" t="s">
        <v>661</v>
      </c>
      <c r="S163" s="119" t="s">
        <v>275</v>
      </c>
      <c r="T163" s="120">
        <v>43131</v>
      </c>
      <c r="U163" s="120">
        <v>43480</v>
      </c>
      <c r="V163" s="239" t="s">
        <v>662</v>
      </c>
      <c r="X163" s="20"/>
      <c r="Y163" s="20"/>
      <c r="Z163" s="11"/>
      <c r="AA163" s="7"/>
    </row>
    <row r="164" spans="2:27" s="12" customFormat="1" ht="69.75" customHeight="1" x14ac:dyDescent="0.2">
      <c r="B164" s="228"/>
      <c r="C164" s="231"/>
      <c r="D164" s="213"/>
      <c r="E164" s="213"/>
      <c r="F164" s="161" t="s">
        <v>933</v>
      </c>
      <c r="G164" s="216"/>
      <c r="H164" s="247"/>
      <c r="I164" s="247"/>
      <c r="J164" s="225"/>
      <c r="K164" s="247" t="s">
        <v>937</v>
      </c>
      <c r="L164" s="213"/>
      <c r="M164" s="213"/>
      <c r="N164" s="225"/>
      <c r="O164" s="219"/>
      <c r="P164" s="161" t="s">
        <v>939</v>
      </c>
      <c r="Q164" s="121">
        <v>0.6</v>
      </c>
      <c r="R164" s="122" t="s">
        <v>661</v>
      </c>
      <c r="S164" s="122" t="s">
        <v>275</v>
      </c>
      <c r="T164" s="123">
        <v>43131</v>
      </c>
      <c r="U164" s="123">
        <v>43449</v>
      </c>
      <c r="V164" s="240"/>
      <c r="X164" s="20"/>
      <c r="Y164" s="20"/>
      <c r="Z164" s="11"/>
      <c r="AA164" s="7"/>
    </row>
    <row r="165" spans="2:27" s="12" customFormat="1" ht="69.75" customHeight="1" x14ac:dyDescent="0.2">
      <c r="B165" s="229"/>
      <c r="C165" s="232"/>
      <c r="D165" s="214"/>
      <c r="E165" s="214"/>
      <c r="F165" s="163" t="s">
        <v>934</v>
      </c>
      <c r="G165" s="217"/>
      <c r="H165" s="247"/>
      <c r="I165" s="247"/>
      <c r="J165" s="226"/>
      <c r="K165" s="247"/>
      <c r="L165" s="214"/>
      <c r="M165" s="214"/>
      <c r="N165" s="226"/>
      <c r="O165" s="220"/>
      <c r="P165" s="163"/>
      <c r="Q165" s="124"/>
      <c r="R165" s="125"/>
      <c r="S165" s="125"/>
      <c r="T165" s="126"/>
      <c r="U165" s="126"/>
      <c r="V165" s="241"/>
      <c r="X165" s="20"/>
      <c r="Y165" s="20"/>
      <c r="Z165" s="11"/>
      <c r="AA165" s="7"/>
    </row>
    <row r="166" spans="2:27" s="12" customFormat="1" ht="113.25" customHeight="1" x14ac:dyDescent="0.2">
      <c r="B166" s="227">
        <v>53</v>
      </c>
      <c r="C166" s="230" t="s">
        <v>200</v>
      </c>
      <c r="D166" s="212" t="s">
        <v>668</v>
      </c>
      <c r="E166" s="212" t="s">
        <v>19</v>
      </c>
      <c r="F166" s="159" t="s">
        <v>671</v>
      </c>
      <c r="G166" s="236" t="s">
        <v>676</v>
      </c>
      <c r="H166" s="212">
        <v>2</v>
      </c>
      <c r="I166" s="212">
        <v>2</v>
      </c>
      <c r="J166" s="224" t="s">
        <v>290</v>
      </c>
      <c r="K166" s="165" t="s">
        <v>679</v>
      </c>
      <c r="L166" s="212">
        <v>1</v>
      </c>
      <c r="M166" s="212">
        <v>2</v>
      </c>
      <c r="N166" s="224" t="s">
        <v>290</v>
      </c>
      <c r="O166" s="218" t="str">
        <f t="shared" si="20"/>
        <v>ASUMIR EL RIESGO</v>
      </c>
      <c r="P166" s="159" t="s">
        <v>682</v>
      </c>
      <c r="Q166" s="118">
        <v>1</v>
      </c>
      <c r="R166" s="119" t="s">
        <v>681</v>
      </c>
      <c r="S166" s="119" t="s">
        <v>271</v>
      </c>
      <c r="T166" s="120" t="s">
        <v>683</v>
      </c>
      <c r="U166" s="120" t="s">
        <v>684</v>
      </c>
      <c r="V166" s="239" t="s">
        <v>685</v>
      </c>
      <c r="X166" s="20"/>
      <c r="Y166" s="20"/>
      <c r="Z166" s="11"/>
      <c r="AA166" s="7"/>
    </row>
    <row r="167" spans="2:27" s="12" customFormat="1" ht="113.25" customHeight="1" x14ac:dyDescent="0.2">
      <c r="B167" s="228"/>
      <c r="C167" s="231"/>
      <c r="D167" s="213"/>
      <c r="E167" s="213"/>
      <c r="F167" s="161" t="s">
        <v>672</v>
      </c>
      <c r="G167" s="237"/>
      <c r="H167" s="213"/>
      <c r="I167" s="213"/>
      <c r="J167" s="225"/>
      <c r="K167" s="166" t="s">
        <v>843</v>
      </c>
      <c r="L167" s="213"/>
      <c r="M167" s="213"/>
      <c r="N167" s="225"/>
      <c r="O167" s="219"/>
      <c r="P167" s="161"/>
      <c r="Q167" s="121"/>
      <c r="R167" s="122"/>
      <c r="S167" s="122"/>
      <c r="T167" s="123"/>
      <c r="U167" s="123"/>
      <c r="V167" s="240"/>
      <c r="X167" s="20"/>
      <c r="Y167" s="20"/>
      <c r="Z167" s="11"/>
      <c r="AA167" s="7"/>
    </row>
    <row r="168" spans="2:27" s="12" customFormat="1" ht="69.75" customHeight="1" x14ac:dyDescent="0.2">
      <c r="B168" s="229"/>
      <c r="C168" s="232"/>
      <c r="D168" s="214"/>
      <c r="E168" s="214"/>
      <c r="F168" s="163"/>
      <c r="G168" s="238"/>
      <c r="H168" s="214"/>
      <c r="I168" s="214"/>
      <c r="J168" s="226"/>
      <c r="K168" s="167"/>
      <c r="L168" s="214"/>
      <c r="M168" s="214"/>
      <c r="N168" s="226"/>
      <c r="O168" s="220"/>
      <c r="P168" s="163"/>
      <c r="Q168" s="124"/>
      <c r="R168" s="125"/>
      <c r="S168" s="125"/>
      <c r="T168" s="126"/>
      <c r="U168" s="126"/>
      <c r="V168" s="241"/>
      <c r="X168" s="20"/>
      <c r="Y168" s="20"/>
      <c r="Z168" s="11"/>
      <c r="AA168" s="7"/>
    </row>
    <row r="169" spans="2:27" s="12" customFormat="1" ht="101.25" customHeight="1" x14ac:dyDescent="0.2">
      <c r="B169" s="227">
        <v>54</v>
      </c>
      <c r="C169" s="230" t="s">
        <v>200</v>
      </c>
      <c r="D169" s="212" t="s">
        <v>669</v>
      </c>
      <c r="E169" s="212" t="s">
        <v>23</v>
      </c>
      <c r="F169" s="159" t="s">
        <v>673</v>
      </c>
      <c r="G169" s="236" t="s">
        <v>677</v>
      </c>
      <c r="H169" s="212">
        <v>1</v>
      </c>
      <c r="I169" s="212">
        <v>4</v>
      </c>
      <c r="J169" s="224" t="s">
        <v>284</v>
      </c>
      <c r="K169" s="165" t="s">
        <v>680</v>
      </c>
      <c r="L169" s="212">
        <v>1</v>
      </c>
      <c r="M169" s="212">
        <v>2</v>
      </c>
      <c r="N169" s="224" t="s">
        <v>290</v>
      </c>
      <c r="O169" s="218" t="str">
        <f t="shared" si="20"/>
        <v>ASUMIR EL RIESGO</v>
      </c>
      <c r="P169" s="159" t="s">
        <v>844</v>
      </c>
      <c r="Q169" s="118">
        <v>1</v>
      </c>
      <c r="R169" s="119" t="s">
        <v>681</v>
      </c>
      <c r="S169" s="119" t="s">
        <v>436</v>
      </c>
      <c r="T169" s="120" t="s">
        <v>683</v>
      </c>
      <c r="U169" s="120" t="s">
        <v>684</v>
      </c>
      <c r="V169" s="239" t="s">
        <v>375</v>
      </c>
      <c r="X169" s="20"/>
      <c r="Y169" s="20"/>
      <c r="Z169" s="11"/>
      <c r="AA169" s="7"/>
    </row>
    <row r="170" spans="2:27" s="12" customFormat="1" ht="69.75" customHeight="1" x14ac:dyDescent="0.2">
      <c r="B170" s="228"/>
      <c r="C170" s="231"/>
      <c r="D170" s="213"/>
      <c r="E170" s="213"/>
      <c r="F170" s="161" t="s">
        <v>674</v>
      </c>
      <c r="G170" s="237"/>
      <c r="H170" s="213"/>
      <c r="I170" s="213"/>
      <c r="J170" s="225"/>
      <c r="K170" s="166"/>
      <c r="L170" s="213"/>
      <c r="M170" s="213"/>
      <c r="N170" s="225"/>
      <c r="O170" s="219"/>
      <c r="P170" s="161"/>
      <c r="Q170" s="121"/>
      <c r="R170" s="122"/>
      <c r="S170" s="122"/>
      <c r="T170" s="123"/>
      <c r="U170" s="123"/>
      <c r="V170" s="240"/>
      <c r="X170" s="20"/>
      <c r="Y170" s="20"/>
      <c r="Z170" s="11"/>
      <c r="AA170" s="7"/>
    </row>
    <row r="171" spans="2:27" s="12" customFormat="1" ht="69.75" customHeight="1" x14ac:dyDescent="0.2">
      <c r="B171" s="229"/>
      <c r="C171" s="232"/>
      <c r="D171" s="214"/>
      <c r="E171" s="214"/>
      <c r="F171" s="163"/>
      <c r="G171" s="238"/>
      <c r="H171" s="214"/>
      <c r="I171" s="214"/>
      <c r="J171" s="226"/>
      <c r="K171" s="167"/>
      <c r="L171" s="214"/>
      <c r="M171" s="214"/>
      <c r="N171" s="226"/>
      <c r="O171" s="220"/>
      <c r="P171" s="163"/>
      <c r="Q171" s="124"/>
      <c r="R171" s="125"/>
      <c r="S171" s="125"/>
      <c r="T171" s="126"/>
      <c r="U171" s="126"/>
      <c r="V171" s="241"/>
      <c r="X171" s="20"/>
      <c r="Y171" s="20"/>
      <c r="Z171" s="11"/>
      <c r="AA171" s="7"/>
    </row>
    <row r="172" spans="2:27" s="12" customFormat="1" ht="150" customHeight="1" x14ac:dyDescent="0.2">
      <c r="B172" s="227">
        <v>55</v>
      </c>
      <c r="C172" s="230" t="s">
        <v>200</v>
      </c>
      <c r="D172" s="212" t="s">
        <v>670</v>
      </c>
      <c r="E172" s="212" t="s">
        <v>19</v>
      </c>
      <c r="F172" s="159" t="s">
        <v>675</v>
      </c>
      <c r="G172" s="236" t="s">
        <v>678</v>
      </c>
      <c r="H172" s="212">
        <v>5</v>
      </c>
      <c r="I172" s="212">
        <v>4</v>
      </c>
      <c r="J172" s="224" t="s">
        <v>280</v>
      </c>
      <c r="K172" s="165" t="s">
        <v>845</v>
      </c>
      <c r="L172" s="212">
        <v>5</v>
      </c>
      <c r="M172" s="212">
        <v>4</v>
      </c>
      <c r="N172" s="224" t="s">
        <v>280</v>
      </c>
      <c r="O172" s="218" t="str">
        <f t="shared" si="20"/>
        <v>COMPARTIR O TRANSFERIR EL RIESGO</v>
      </c>
      <c r="P172" s="159" t="s">
        <v>846</v>
      </c>
      <c r="Q172" s="118">
        <v>1</v>
      </c>
      <c r="R172" s="119" t="s">
        <v>681</v>
      </c>
      <c r="S172" s="119" t="s">
        <v>294</v>
      </c>
      <c r="T172" s="120" t="s">
        <v>683</v>
      </c>
      <c r="U172" s="120" t="s">
        <v>684</v>
      </c>
      <c r="V172" s="239" t="s">
        <v>686</v>
      </c>
      <c r="X172" s="20"/>
      <c r="Y172" s="20"/>
      <c r="Z172" s="11"/>
      <c r="AA172" s="7"/>
    </row>
    <row r="173" spans="2:27" s="12" customFormat="1" ht="69.75" customHeight="1" x14ac:dyDescent="0.2">
      <c r="B173" s="228"/>
      <c r="C173" s="231"/>
      <c r="D173" s="213"/>
      <c r="E173" s="213"/>
      <c r="F173" s="161"/>
      <c r="G173" s="237"/>
      <c r="H173" s="213"/>
      <c r="I173" s="213"/>
      <c r="J173" s="225"/>
      <c r="K173" s="166" t="s">
        <v>847</v>
      </c>
      <c r="L173" s="213"/>
      <c r="M173" s="213"/>
      <c r="N173" s="225"/>
      <c r="O173" s="219"/>
      <c r="P173" s="161"/>
      <c r="Q173" s="121"/>
      <c r="R173" s="122"/>
      <c r="S173" s="122"/>
      <c r="T173" s="123"/>
      <c r="U173" s="123"/>
      <c r="V173" s="240"/>
      <c r="X173" s="20"/>
      <c r="Y173" s="20"/>
      <c r="Z173" s="11"/>
      <c r="AA173" s="7"/>
    </row>
    <row r="174" spans="2:27" s="12" customFormat="1" ht="69.75" customHeight="1" x14ac:dyDescent="0.2">
      <c r="B174" s="229"/>
      <c r="C174" s="232"/>
      <c r="D174" s="214"/>
      <c r="E174" s="214"/>
      <c r="F174" s="163"/>
      <c r="G174" s="238"/>
      <c r="H174" s="214"/>
      <c r="I174" s="214"/>
      <c r="J174" s="226"/>
      <c r="K174" s="167"/>
      <c r="L174" s="214"/>
      <c r="M174" s="214"/>
      <c r="N174" s="226"/>
      <c r="O174" s="220"/>
      <c r="P174" s="163"/>
      <c r="Q174" s="124"/>
      <c r="R174" s="125"/>
      <c r="S174" s="125"/>
      <c r="T174" s="126"/>
      <c r="U174" s="126"/>
      <c r="V174" s="241"/>
      <c r="X174" s="20"/>
      <c r="Y174" s="20"/>
      <c r="Z174" s="11"/>
      <c r="AA174" s="7"/>
    </row>
    <row r="175" spans="2:27" s="12" customFormat="1" ht="69.75" customHeight="1" x14ac:dyDescent="0.2">
      <c r="B175" s="227">
        <v>56</v>
      </c>
      <c r="C175" s="230" t="s">
        <v>210</v>
      </c>
      <c r="D175" s="212" t="s">
        <v>695</v>
      </c>
      <c r="E175" s="212" t="s">
        <v>21</v>
      </c>
      <c r="F175" s="159" t="s">
        <v>696</v>
      </c>
      <c r="G175" s="236" t="s">
        <v>697</v>
      </c>
      <c r="H175" s="212">
        <v>5</v>
      </c>
      <c r="I175" s="212">
        <v>3</v>
      </c>
      <c r="J175" s="224" t="s">
        <v>280</v>
      </c>
      <c r="K175" s="212" t="s">
        <v>700</v>
      </c>
      <c r="L175" s="212">
        <v>4</v>
      </c>
      <c r="M175" s="212">
        <v>3</v>
      </c>
      <c r="N175" s="224" t="s">
        <v>284</v>
      </c>
      <c r="O175" s="218" t="str">
        <f t="shared" si="20"/>
        <v>EVITAR EL RIESGO</v>
      </c>
      <c r="P175" s="159" t="s">
        <v>701</v>
      </c>
      <c r="Q175" s="118">
        <v>0.7</v>
      </c>
      <c r="R175" s="119" t="s">
        <v>270</v>
      </c>
      <c r="S175" s="119" t="s">
        <v>504</v>
      </c>
      <c r="T175" s="120">
        <v>43101</v>
      </c>
      <c r="U175" s="120">
        <v>43465</v>
      </c>
      <c r="V175" s="239" t="s">
        <v>702</v>
      </c>
      <c r="X175" s="20"/>
      <c r="Y175" s="20"/>
      <c r="Z175" s="11"/>
      <c r="AA175" s="7"/>
    </row>
    <row r="176" spans="2:27" s="12" customFormat="1" ht="69.75" customHeight="1" x14ac:dyDescent="0.2">
      <c r="B176" s="228"/>
      <c r="C176" s="231"/>
      <c r="D176" s="213"/>
      <c r="E176" s="213"/>
      <c r="F176" s="161" t="s">
        <v>698</v>
      </c>
      <c r="G176" s="237"/>
      <c r="H176" s="213"/>
      <c r="I176" s="213"/>
      <c r="J176" s="225"/>
      <c r="K176" s="213"/>
      <c r="L176" s="213"/>
      <c r="M176" s="213"/>
      <c r="N176" s="225"/>
      <c r="O176" s="219"/>
      <c r="P176" s="161" t="s">
        <v>703</v>
      </c>
      <c r="Q176" s="121">
        <v>0.3</v>
      </c>
      <c r="R176" s="122" t="s">
        <v>270</v>
      </c>
      <c r="S176" s="122" t="s">
        <v>704</v>
      </c>
      <c r="T176" s="123">
        <v>43101</v>
      </c>
      <c r="U176" s="123">
        <v>43465</v>
      </c>
      <c r="V176" s="240"/>
      <c r="X176" s="20"/>
      <c r="Y176" s="20"/>
      <c r="Z176" s="11"/>
      <c r="AA176" s="7"/>
    </row>
    <row r="177" spans="2:27" s="12" customFormat="1" ht="69.75" customHeight="1" x14ac:dyDescent="0.2">
      <c r="B177" s="229"/>
      <c r="C177" s="232"/>
      <c r="D177" s="214"/>
      <c r="E177" s="214"/>
      <c r="F177" s="163" t="s">
        <v>699</v>
      </c>
      <c r="G177" s="238"/>
      <c r="H177" s="214"/>
      <c r="I177" s="214"/>
      <c r="J177" s="226"/>
      <c r="K177" s="214"/>
      <c r="L177" s="214"/>
      <c r="M177" s="214"/>
      <c r="N177" s="226"/>
      <c r="O177" s="220"/>
      <c r="P177" s="163"/>
      <c r="Q177" s="124"/>
      <c r="R177" s="125"/>
      <c r="S177" s="125"/>
      <c r="T177" s="126"/>
      <c r="U177" s="126"/>
      <c r="V177" s="241"/>
      <c r="X177" s="20"/>
      <c r="Y177" s="20"/>
      <c r="Z177" s="11"/>
      <c r="AA177" s="7"/>
    </row>
    <row r="178" spans="2:27" s="186" customFormat="1" ht="69.75" customHeight="1" x14ac:dyDescent="0.25">
      <c r="B178" s="227">
        <v>57</v>
      </c>
      <c r="C178" s="230" t="s">
        <v>205</v>
      </c>
      <c r="D178" s="212" t="s">
        <v>707</v>
      </c>
      <c r="E178" s="212" t="s">
        <v>21</v>
      </c>
      <c r="F178" s="159" t="s">
        <v>724</v>
      </c>
      <c r="G178" s="212" t="s">
        <v>725</v>
      </c>
      <c r="H178" s="212">
        <v>1</v>
      </c>
      <c r="I178" s="212">
        <v>3</v>
      </c>
      <c r="J178" s="233" t="s">
        <v>72</v>
      </c>
      <c r="K178" s="165" t="s">
        <v>705</v>
      </c>
      <c r="L178" s="212">
        <v>1</v>
      </c>
      <c r="M178" s="212">
        <v>3</v>
      </c>
      <c r="N178" s="233" t="s">
        <v>72</v>
      </c>
      <c r="O178" s="218" t="str">
        <f t="shared" ref="O178:O181" si="21">IF(N178="BAJO","ASUMIR EL RIESGO",IF(N178="MODERADO","REDUCIR EL RIESGO",IF(N178="ALTO","EVITAR EL RIESGO",IF(N178="EXTREMO","COMPARTIR O TRANSFERIR EL RIESGO",""))))</f>
        <v>REDUCIR EL RIESGO</v>
      </c>
      <c r="P178" s="159" t="s">
        <v>848</v>
      </c>
      <c r="Q178" s="190">
        <v>1</v>
      </c>
      <c r="R178" s="188" t="s">
        <v>708</v>
      </c>
      <c r="S178" s="188" t="s">
        <v>317</v>
      </c>
      <c r="T178" s="191">
        <v>43101</v>
      </c>
      <c r="U178" s="191">
        <v>43465</v>
      </c>
      <c r="V178" s="215" t="s">
        <v>706</v>
      </c>
    </row>
    <row r="179" spans="2:27" s="186" customFormat="1" ht="69.75" customHeight="1" x14ac:dyDescent="0.25">
      <c r="B179" s="228"/>
      <c r="C179" s="231"/>
      <c r="D179" s="213"/>
      <c r="E179" s="213"/>
      <c r="F179" s="161" t="s">
        <v>726</v>
      </c>
      <c r="G179" s="213" t="s">
        <v>880</v>
      </c>
      <c r="H179" s="213"/>
      <c r="I179" s="213"/>
      <c r="J179" s="234"/>
      <c r="K179" s="166"/>
      <c r="L179" s="213"/>
      <c r="M179" s="213"/>
      <c r="N179" s="234"/>
      <c r="O179" s="219"/>
      <c r="P179" s="161"/>
      <c r="Q179" s="192"/>
      <c r="R179" s="189"/>
      <c r="S179" s="189"/>
      <c r="T179" s="193"/>
      <c r="U179" s="193"/>
      <c r="V179" s="216"/>
    </row>
    <row r="180" spans="2:27" s="186" customFormat="1" ht="69.75" customHeight="1" x14ac:dyDescent="0.25">
      <c r="B180" s="229"/>
      <c r="C180" s="232"/>
      <c r="D180" s="214"/>
      <c r="E180" s="214"/>
      <c r="F180" s="163" t="s">
        <v>727</v>
      </c>
      <c r="G180" s="214" t="s">
        <v>880</v>
      </c>
      <c r="H180" s="214"/>
      <c r="I180" s="214"/>
      <c r="J180" s="235"/>
      <c r="K180" s="167"/>
      <c r="L180" s="214"/>
      <c r="M180" s="214"/>
      <c r="N180" s="235"/>
      <c r="O180" s="220"/>
      <c r="P180" s="163"/>
      <c r="Q180" s="194"/>
      <c r="R180" s="177"/>
      <c r="S180" s="177"/>
      <c r="T180" s="195"/>
      <c r="U180" s="195"/>
      <c r="V180" s="217"/>
    </row>
    <row r="181" spans="2:27" s="186" customFormat="1" ht="104.25" customHeight="1" x14ac:dyDescent="0.25">
      <c r="B181" s="227">
        <v>58</v>
      </c>
      <c r="C181" s="230" t="s">
        <v>205</v>
      </c>
      <c r="D181" s="212" t="s">
        <v>709</v>
      </c>
      <c r="E181" s="212" t="s">
        <v>23</v>
      </c>
      <c r="F181" s="159" t="s">
        <v>728</v>
      </c>
      <c r="G181" s="212" t="s">
        <v>729</v>
      </c>
      <c r="H181" s="212">
        <v>1</v>
      </c>
      <c r="I181" s="212">
        <v>3</v>
      </c>
      <c r="J181" s="233" t="s">
        <v>72</v>
      </c>
      <c r="K181" s="165" t="s">
        <v>710</v>
      </c>
      <c r="L181" s="212">
        <v>1</v>
      </c>
      <c r="M181" s="212">
        <v>3</v>
      </c>
      <c r="N181" s="233" t="s">
        <v>72</v>
      </c>
      <c r="O181" s="218" t="str">
        <f t="shared" si="21"/>
        <v>REDUCIR EL RIESGO</v>
      </c>
      <c r="P181" s="161" t="s">
        <v>849</v>
      </c>
      <c r="Q181" s="192">
        <v>1</v>
      </c>
      <c r="R181" s="189" t="s">
        <v>730</v>
      </c>
      <c r="S181" s="188" t="s">
        <v>317</v>
      </c>
      <c r="T181" s="196">
        <v>43101</v>
      </c>
      <c r="U181" s="196">
        <v>43465</v>
      </c>
      <c r="V181" s="215" t="s">
        <v>706</v>
      </c>
    </row>
    <row r="182" spans="2:27" s="186" customFormat="1" ht="69.75" customHeight="1" x14ac:dyDescent="0.25">
      <c r="B182" s="228"/>
      <c r="C182" s="231"/>
      <c r="D182" s="213"/>
      <c r="E182" s="213"/>
      <c r="F182" s="161" t="s">
        <v>731</v>
      </c>
      <c r="G182" s="213" t="s">
        <v>881</v>
      </c>
      <c r="H182" s="213"/>
      <c r="I182" s="213"/>
      <c r="J182" s="234"/>
      <c r="K182" s="166" t="s">
        <v>732</v>
      </c>
      <c r="L182" s="213"/>
      <c r="M182" s="213"/>
      <c r="N182" s="234"/>
      <c r="O182" s="219"/>
      <c r="P182" s="161"/>
      <c r="Q182" s="192"/>
      <c r="R182" s="189"/>
      <c r="S182" s="189"/>
      <c r="T182" s="193"/>
      <c r="U182" s="193"/>
      <c r="V182" s="216"/>
    </row>
    <row r="183" spans="2:27" s="186" customFormat="1" ht="69.75" customHeight="1" x14ac:dyDescent="0.25">
      <c r="B183" s="229"/>
      <c r="C183" s="232"/>
      <c r="D183" s="214"/>
      <c r="E183" s="214"/>
      <c r="F183" s="163" t="s">
        <v>733</v>
      </c>
      <c r="G183" s="214" t="s">
        <v>881</v>
      </c>
      <c r="H183" s="214"/>
      <c r="I183" s="214"/>
      <c r="J183" s="235"/>
      <c r="K183" s="167"/>
      <c r="L183" s="214"/>
      <c r="M183" s="214"/>
      <c r="N183" s="235"/>
      <c r="O183" s="220"/>
      <c r="P183" s="163"/>
      <c r="Q183" s="194"/>
      <c r="R183" s="177"/>
      <c r="S183" s="177"/>
      <c r="T183" s="195"/>
      <c r="U183" s="195"/>
      <c r="V183" s="217"/>
    </row>
    <row r="184" spans="2:27" s="186" customFormat="1" ht="69.75" customHeight="1" x14ac:dyDescent="0.25">
      <c r="B184" s="227">
        <v>59</v>
      </c>
      <c r="C184" s="230" t="s">
        <v>205</v>
      </c>
      <c r="D184" s="212" t="s">
        <v>712</v>
      </c>
      <c r="E184" s="212" t="s">
        <v>21</v>
      </c>
      <c r="F184" s="159" t="s">
        <v>734</v>
      </c>
      <c r="G184" s="212" t="s">
        <v>735</v>
      </c>
      <c r="H184" s="212">
        <v>1</v>
      </c>
      <c r="I184" s="212">
        <v>3</v>
      </c>
      <c r="J184" s="233" t="s">
        <v>72</v>
      </c>
      <c r="K184" s="165" t="s">
        <v>736</v>
      </c>
      <c r="L184" s="221">
        <v>1</v>
      </c>
      <c r="M184" s="221">
        <v>2</v>
      </c>
      <c r="N184" s="233" t="s">
        <v>290</v>
      </c>
      <c r="O184" s="218" t="str">
        <f t="shared" ref="O184" si="22">IF(N184="BAJO","ASUMIR EL RIESGO",IF(N184="MODERADO","REDUCIR EL RIESGO",IF(N184="ALTO","EVITAR EL RIESGO",IF(N184="EXTREMO","COMPARTIR O TRANSFERIR EL RIESGO",""))))</f>
        <v>ASUMIR EL RIESGO</v>
      </c>
      <c r="P184" s="159"/>
      <c r="Q184" s="190"/>
      <c r="R184" s="188"/>
      <c r="S184" s="188"/>
      <c r="T184" s="191"/>
      <c r="U184" s="191"/>
      <c r="V184" s="215" t="s">
        <v>850</v>
      </c>
    </row>
    <row r="185" spans="2:27" s="186" customFormat="1" ht="69.75" customHeight="1" x14ac:dyDescent="0.25">
      <c r="B185" s="228"/>
      <c r="C185" s="231"/>
      <c r="D185" s="213"/>
      <c r="E185" s="213"/>
      <c r="F185" s="161"/>
      <c r="G185" s="213"/>
      <c r="H185" s="213"/>
      <c r="I185" s="213"/>
      <c r="J185" s="234"/>
      <c r="K185" s="166" t="s">
        <v>851</v>
      </c>
      <c r="L185" s="222"/>
      <c r="M185" s="222"/>
      <c r="N185" s="234"/>
      <c r="O185" s="219"/>
      <c r="P185" s="161"/>
      <c r="Q185" s="192"/>
      <c r="R185" s="189"/>
      <c r="S185" s="189"/>
      <c r="T185" s="193"/>
      <c r="U185" s="193"/>
      <c r="V185" s="216"/>
    </row>
    <row r="186" spans="2:27" s="186" customFormat="1" ht="69.75" customHeight="1" x14ac:dyDescent="0.25">
      <c r="B186" s="229"/>
      <c r="C186" s="232"/>
      <c r="D186" s="214"/>
      <c r="E186" s="214"/>
      <c r="F186" s="163"/>
      <c r="G186" s="214"/>
      <c r="H186" s="214"/>
      <c r="I186" s="214"/>
      <c r="J186" s="235"/>
      <c r="K186" s="167"/>
      <c r="L186" s="223"/>
      <c r="M186" s="223"/>
      <c r="N186" s="235"/>
      <c r="O186" s="220"/>
      <c r="P186" s="163"/>
      <c r="Q186" s="194"/>
      <c r="R186" s="177"/>
      <c r="S186" s="177"/>
      <c r="T186" s="195"/>
      <c r="U186" s="195"/>
      <c r="V186" s="217"/>
    </row>
    <row r="187" spans="2:27" s="186" customFormat="1" ht="69.75" customHeight="1" x14ac:dyDescent="0.25">
      <c r="B187" s="227">
        <v>60</v>
      </c>
      <c r="C187" s="230" t="s">
        <v>205</v>
      </c>
      <c r="D187" s="212" t="s">
        <v>713</v>
      </c>
      <c r="E187" s="212" t="s">
        <v>21</v>
      </c>
      <c r="F187" s="159" t="s">
        <v>737</v>
      </c>
      <c r="G187" s="212" t="s">
        <v>738</v>
      </c>
      <c r="H187" s="212">
        <v>3</v>
      </c>
      <c r="I187" s="212">
        <v>2</v>
      </c>
      <c r="J187" s="233" t="s">
        <v>72</v>
      </c>
      <c r="K187" s="165" t="s">
        <v>711</v>
      </c>
      <c r="L187" s="221">
        <v>3</v>
      </c>
      <c r="M187" s="221">
        <v>2</v>
      </c>
      <c r="N187" s="233" t="s">
        <v>72</v>
      </c>
      <c r="O187" s="218" t="str">
        <f t="shared" ref="O187" si="23">IF(N187="BAJO","ASUMIR EL RIESGO",IF(N187="MODERADO","REDUCIR EL RIESGO",IF(N187="ALTO","EVITAR EL RIESGO",IF(N187="EXTREMO","COMPARTIR O TRANSFERIR EL RIESGO",""))))</f>
        <v>REDUCIR EL RIESGO</v>
      </c>
      <c r="P187" s="159" t="s">
        <v>852</v>
      </c>
      <c r="Q187" s="190">
        <v>0.5</v>
      </c>
      <c r="R187" s="188" t="s">
        <v>708</v>
      </c>
      <c r="S187" s="188" t="s">
        <v>317</v>
      </c>
      <c r="T187" s="191">
        <v>43160</v>
      </c>
      <c r="U187" s="191" t="s">
        <v>739</v>
      </c>
      <c r="V187" s="215" t="s">
        <v>853</v>
      </c>
    </row>
    <row r="188" spans="2:27" s="186" customFormat="1" ht="69.75" customHeight="1" x14ac:dyDescent="0.25">
      <c r="B188" s="228"/>
      <c r="C188" s="231"/>
      <c r="D188" s="213"/>
      <c r="E188" s="213"/>
      <c r="F188" s="161"/>
      <c r="G188" s="213"/>
      <c r="H188" s="213"/>
      <c r="I188" s="213"/>
      <c r="J188" s="234"/>
      <c r="K188" s="166"/>
      <c r="L188" s="222"/>
      <c r="M188" s="222"/>
      <c r="N188" s="234"/>
      <c r="O188" s="219"/>
      <c r="P188" s="161" t="s">
        <v>882</v>
      </c>
      <c r="Q188" s="192">
        <v>0.5</v>
      </c>
      <c r="R188" s="189" t="s">
        <v>708</v>
      </c>
      <c r="S188" s="189" t="s">
        <v>317</v>
      </c>
      <c r="T188" s="193">
        <v>43101</v>
      </c>
      <c r="U188" s="197">
        <v>43465</v>
      </c>
      <c r="V188" s="216"/>
    </row>
    <row r="189" spans="2:27" s="186" customFormat="1" ht="69.75" customHeight="1" x14ac:dyDescent="0.25">
      <c r="B189" s="229"/>
      <c r="C189" s="232"/>
      <c r="D189" s="214"/>
      <c r="E189" s="214"/>
      <c r="F189" s="163"/>
      <c r="G189" s="214"/>
      <c r="H189" s="214"/>
      <c r="I189" s="214"/>
      <c r="J189" s="235"/>
      <c r="K189" s="167"/>
      <c r="L189" s="223"/>
      <c r="M189" s="223"/>
      <c r="N189" s="235"/>
      <c r="O189" s="220"/>
      <c r="P189" s="163"/>
      <c r="Q189" s="194"/>
      <c r="R189" s="177"/>
      <c r="S189" s="177"/>
      <c r="T189" s="195"/>
      <c r="U189" s="195"/>
      <c r="V189" s="217"/>
    </row>
    <row r="190" spans="2:27" s="11" customFormat="1" ht="69.75" customHeight="1" x14ac:dyDescent="0.25">
      <c r="B190" s="184"/>
      <c r="C190" s="184"/>
      <c r="D190" s="184"/>
      <c r="E190" s="184"/>
      <c r="F190" s="184"/>
      <c r="G190" s="184"/>
      <c r="H190" s="184"/>
      <c r="I190" s="184"/>
      <c r="J190" s="185"/>
      <c r="K190" s="186"/>
      <c r="L190" s="186"/>
      <c r="M190" s="186"/>
      <c r="N190" s="185"/>
      <c r="O190" s="184"/>
      <c r="P190" s="184"/>
      <c r="Q190" s="153"/>
      <c r="R190" s="153"/>
      <c r="S190" s="153"/>
      <c r="T190" s="153"/>
      <c r="U190" s="153"/>
      <c r="V190" s="153"/>
    </row>
    <row r="191" spans="2:27" s="11" customFormat="1" ht="69.75" customHeight="1" x14ac:dyDescent="0.25">
      <c r="B191" s="186"/>
      <c r="C191" s="186"/>
      <c r="D191" s="186"/>
      <c r="E191" s="186"/>
      <c r="F191" s="186"/>
      <c r="G191" s="186"/>
      <c r="H191" s="186"/>
      <c r="I191" s="186"/>
      <c r="J191" s="185"/>
      <c r="K191" s="186"/>
      <c r="L191" s="186"/>
      <c r="M191" s="186"/>
      <c r="N191" s="185"/>
      <c r="O191" s="186"/>
      <c r="P191" s="186"/>
    </row>
    <row r="192" spans="2:27" s="11" customFormat="1" ht="69.75" customHeight="1" x14ac:dyDescent="0.25">
      <c r="B192" s="186"/>
      <c r="C192" s="186"/>
      <c r="D192" s="186"/>
      <c r="E192" s="186"/>
      <c r="F192" s="186"/>
      <c r="G192" s="186"/>
      <c r="H192" s="186"/>
      <c r="I192" s="186"/>
      <c r="J192" s="185"/>
      <c r="K192" s="186"/>
      <c r="L192" s="186"/>
      <c r="M192" s="186"/>
      <c r="N192" s="185"/>
      <c r="O192" s="186"/>
      <c r="P192" s="186"/>
    </row>
    <row r="193" spans="2:16" s="11" customFormat="1" ht="69.75" customHeight="1" x14ac:dyDescent="0.25">
      <c r="B193" s="186"/>
      <c r="C193" s="186"/>
      <c r="D193" s="186"/>
      <c r="E193" s="186"/>
      <c r="F193" s="186"/>
      <c r="G193" s="186"/>
      <c r="H193" s="186"/>
      <c r="I193" s="186"/>
      <c r="J193" s="185"/>
      <c r="K193" s="186"/>
      <c r="L193" s="186"/>
      <c r="M193" s="186"/>
      <c r="N193" s="185"/>
      <c r="O193" s="186"/>
      <c r="P193" s="186"/>
    </row>
    <row r="194" spans="2:16" s="11" customFormat="1" ht="69.75" customHeight="1" x14ac:dyDescent="0.25">
      <c r="B194" s="186"/>
      <c r="C194" s="186"/>
      <c r="D194" s="186"/>
      <c r="E194" s="186"/>
      <c r="F194" s="186"/>
      <c r="G194" s="186"/>
      <c r="H194" s="186"/>
      <c r="I194" s="186"/>
      <c r="J194" s="185"/>
      <c r="K194" s="186"/>
      <c r="L194" s="186"/>
      <c r="M194" s="186"/>
      <c r="N194" s="185"/>
      <c r="O194" s="186"/>
      <c r="P194" s="186"/>
    </row>
    <row r="195" spans="2:16" s="11" customFormat="1" ht="69.75" customHeight="1" x14ac:dyDescent="0.25">
      <c r="B195" s="186"/>
      <c r="C195" s="186"/>
      <c r="D195" s="186"/>
      <c r="E195" s="186"/>
      <c r="F195" s="186"/>
      <c r="G195" s="186"/>
      <c r="H195" s="186"/>
      <c r="I195" s="186"/>
      <c r="J195" s="185"/>
      <c r="K195" s="186"/>
      <c r="L195" s="186"/>
      <c r="M195" s="186"/>
      <c r="N195" s="185"/>
      <c r="O195" s="186"/>
      <c r="P195" s="186"/>
    </row>
    <row r="196" spans="2:16" s="11" customFormat="1" ht="69.75" customHeight="1" x14ac:dyDescent="0.25">
      <c r="B196" s="186"/>
      <c r="C196" s="186"/>
      <c r="D196" s="186"/>
      <c r="E196" s="186"/>
      <c r="F196" s="186"/>
      <c r="G196" s="186"/>
      <c r="H196" s="186"/>
      <c r="I196" s="186"/>
      <c r="J196" s="185"/>
      <c r="K196" s="186"/>
      <c r="L196" s="186"/>
      <c r="M196" s="186"/>
      <c r="N196" s="185"/>
      <c r="O196" s="186"/>
      <c r="P196" s="186"/>
    </row>
    <row r="197" spans="2:16" s="11" customFormat="1" ht="69.75" customHeight="1" x14ac:dyDescent="0.25">
      <c r="B197" s="186"/>
      <c r="C197" s="186"/>
      <c r="D197" s="186"/>
      <c r="E197" s="186"/>
      <c r="F197" s="186"/>
      <c r="G197" s="186"/>
      <c r="H197" s="186"/>
      <c r="I197" s="186"/>
      <c r="J197" s="185"/>
      <c r="K197" s="186"/>
      <c r="L197" s="186"/>
      <c r="M197" s="186"/>
      <c r="N197" s="185"/>
      <c r="O197" s="186"/>
      <c r="P197" s="186"/>
    </row>
    <row r="198" spans="2:16" s="11" customFormat="1" ht="69.75" customHeight="1" x14ac:dyDescent="0.25">
      <c r="B198" s="186"/>
      <c r="C198" s="186"/>
      <c r="D198" s="186"/>
      <c r="E198" s="186"/>
      <c r="F198" s="186"/>
      <c r="G198" s="186"/>
      <c r="H198" s="186"/>
      <c r="I198" s="186"/>
      <c r="J198" s="185"/>
      <c r="K198" s="186"/>
      <c r="L198" s="186"/>
      <c r="M198" s="186"/>
      <c r="N198" s="185"/>
      <c r="O198" s="186"/>
      <c r="P198" s="186"/>
    </row>
    <row r="199" spans="2:16" s="11" customFormat="1" ht="69.75" customHeight="1" x14ac:dyDescent="0.25">
      <c r="B199" s="186"/>
      <c r="C199" s="186"/>
      <c r="D199" s="186"/>
      <c r="E199" s="186"/>
      <c r="F199" s="186"/>
      <c r="G199" s="186"/>
      <c r="H199" s="186"/>
      <c r="I199" s="186"/>
      <c r="J199" s="185"/>
      <c r="K199" s="186"/>
      <c r="L199" s="186"/>
      <c r="M199" s="186"/>
      <c r="N199" s="185"/>
      <c r="O199" s="186"/>
      <c r="P199" s="186"/>
    </row>
    <row r="200" spans="2:16" s="11" customFormat="1" ht="69.75" customHeight="1" x14ac:dyDescent="0.25">
      <c r="B200" s="186"/>
      <c r="C200" s="186"/>
      <c r="D200" s="186"/>
      <c r="E200" s="186"/>
      <c r="F200" s="186"/>
      <c r="G200" s="186"/>
      <c r="H200" s="186"/>
      <c r="I200" s="186"/>
      <c r="J200" s="185"/>
      <c r="K200" s="186"/>
      <c r="L200" s="186"/>
      <c r="M200" s="186"/>
      <c r="N200" s="185"/>
      <c r="O200" s="186"/>
      <c r="P200" s="186"/>
    </row>
    <row r="201" spans="2:16" s="11" customFormat="1" ht="69.75" customHeight="1" x14ac:dyDescent="0.25">
      <c r="B201" s="186"/>
      <c r="C201" s="186"/>
      <c r="D201" s="186"/>
      <c r="E201" s="186"/>
      <c r="F201" s="186"/>
      <c r="G201" s="186"/>
      <c r="H201" s="186"/>
      <c r="I201" s="186"/>
      <c r="J201" s="185"/>
      <c r="K201" s="186"/>
      <c r="L201" s="186"/>
      <c r="M201" s="186"/>
      <c r="N201" s="185"/>
      <c r="O201" s="186"/>
      <c r="P201" s="186"/>
    </row>
    <row r="202" spans="2:16" s="11" customFormat="1" ht="69.75" customHeight="1" x14ac:dyDescent="0.25">
      <c r="B202" s="186"/>
      <c r="C202" s="186"/>
      <c r="D202" s="186"/>
      <c r="E202" s="186"/>
      <c r="F202" s="186"/>
      <c r="G202" s="186"/>
      <c r="H202" s="186"/>
      <c r="I202" s="186"/>
      <c r="J202" s="185"/>
      <c r="K202" s="186"/>
      <c r="L202" s="186"/>
      <c r="M202" s="186"/>
      <c r="N202" s="185"/>
      <c r="O202" s="186"/>
      <c r="P202" s="186"/>
    </row>
    <row r="203" spans="2:16" s="11" customFormat="1" ht="69.75" customHeight="1" x14ac:dyDescent="0.25">
      <c r="B203" s="186"/>
      <c r="C203" s="186"/>
      <c r="D203" s="186"/>
      <c r="E203" s="186"/>
      <c r="F203" s="186"/>
      <c r="G203" s="186"/>
      <c r="H203" s="186"/>
      <c r="I203" s="186"/>
      <c r="J203" s="185"/>
      <c r="K203" s="186"/>
      <c r="L203" s="186"/>
      <c r="M203" s="186"/>
      <c r="N203" s="185"/>
      <c r="O203" s="186"/>
      <c r="P203" s="186"/>
    </row>
    <row r="204" spans="2:16" s="11" customFormat="1" ht="69.75" customHeight="1" x14ac:dyDescent="0.25">
      <c r="B204" s="186"/>
      <c r="C204" s="186"/>
      <c r="D204" s="186"/>
      <c r="E204" s="186"/>
      <c r="F204" s="186"/>
      <c r="G204" s="186"/>
      <c r="H204" s="186"/>
      <c r="I204" s="186"/>
      <c r="J204" s="185"/>
      <c r="K204" s="186"/>
      <c r="L204" s="186"/>
      <c r="M204" s="186"/>
      <c r="N204" s="185"/>
      <c r="O204" s="186"/>
      <c r="P204" s="186"/>
    </row>
    <row r="205" spans="2:16" s="11" customFormat="1" ht="69.75" customHeight="1" x14ac:dyDescent="0.25">
      <c r="B205" s="186"/>
      <c r="C205" s="186"/>
      <c r="D205" s="186"/>
      <c r="E205" s="186"/>
      <c r="F205" s="186"/>
      <c r="G205" s="186"/>
      <c r="H205" s="186"/>
      <c r="I205" s="186"/>
      <c r="J205" s="185"/>
      <c r="K205" s="186"/>
      <c r="L205" s="186"/>
      <c r="M205" s="186"/>
      <c r="N205" s="185"/>
      <c r="O205" s="186"/>
      <c r="P205" s="186"/>
    </row>
    <row r="206" spans="2:16" s="11" customFormat="1" ht="69.75" customHeight="1" x14ac:dyDescent="0.25">
      <c r="B206" s="186"/>
      <c r="C206" s="186"/>
      <c r="D206" s="186"/>
      <c r="E206" s="186"/>
      <c r="F206" s="186"/>
      <c r="G206" s="186"/>
      <c r="H206" s="186"/>
      <c r="I206" s="186"/>
      <c r="J206" s="185"/>
      <c r="K206" s="186"/>
      <c r="L206" s="186"/>
      <c r="M206" s="186"/>
      <c r="N206" s="185"/>
      <c r="O206" s="186"/>
      <c r="P206" s="186"/>
    </row>
    <row r="207" spans="2:16" s="11" customFormat="1" ht="69.75" customHeight="1" x14ac:dyDescent="0.25">
      <c r="B207" s="186"/>
      <c r="C207" s="186"/>
      <c r="D207" s="186"/>
      <c r="E207" s="186"/>
      <c r="F207" s="186"/>
      <c r="G207" s="186"/>
      <c r="H207" s="186"/>
      <c r="I207" s="186"/>
      <c r="J207" s="185"/>
      <c r="K207" s="186"/>
      <c r="L207" s="186"/>
      <c r="M207" s="186"/>
      <c r="N207" s="185"/>
      <c r="O207" s="186"/>
      <c r="P207" s="186"/>
    </row>
    <row r="208" spans="2:16" s="11" customFormat="1" ht="69.75" customHeight="1" x14ac:dyDescent="0.25">
      <c r="B208" s="186"/>
      <c r="C208" s="186"/>
      <c r="D208" s="186"/>
      <c r="E208" s="186"/>
      <c r="F208" s="186"/>
      <c r="G208" s="186"/>
      <c r="H208" s="186"/>
      <c r="I208" s="186"/>
      <c r="J208" s="185"/>
      <c r="K208" s="186"/>
      <c r="L208" s="186"/>
      <c r="M208" s="186"/>
      <c r="N208" s="185"/>
      <c r="O208" s="186"/>
      <c r="P208" s="186"/>
    </row>
    <row r="209" spans="2:16" s="11" customFormat="1" ht="69.75" customHeight="1" x14ac:dyDescent="0.25">
      <c r="B209" s="186"/>
      <c r="C209" s="186"/>
      <c r="D209" s="186"/>
      <c r="E209" s="186"/>
      <c r="F209" s="186"/>
      <c r="G209" s="186"/>
      <c r="H209" s="186"/>
      <c r="I209" s="186"/>
      <c r="J209" s="185"/>
      <c r="K209" s="186"/>
      <c r="L209" s="186"/>
      <c r="M209" s="186"/>
      <c r="N209" s="185"/>
      <c r="O209" s="186"/>
      <c r="P209" s="186"/>
    </row>
    <row r="210" spans="2:16" s="11" customFormat="1" ht="69.75" customHeight="1" x14ac:dyDescent="0.25">
      <c r="B210" s="186"/>
      <c r="C210" s="186"/>
      <c r="D210" s="186"/>
      <c r="E210" s="186"/>
      <c r="F210" s="186"/>
      <c r="G210" s="186"/>
      <c r="H210" s="186"/>
      <c r="I210" s="186"/>
      <c r="J210" s="185"/>
      <c r="K210" s="186"/>
      <c r="L210" s="186"/>
      <c r="M210" s="186"/>
      <c r="N210" s="185"/>
      <c r="O210" s="186"/>
      <c r="P210" s="186"/>
    </row>
    <row r="211" spans="2:16" s="11" customFormat="1" ht="69.75" customHeight="1" x14ac:dyDescent="0.25">
      <c r="B211" s="186"/>
      <c r="C211" s="186"/>
      <c r="D211" s="186"/>
      <c r="E211" s="186"/>
      <c r="F211" s="186"/>
      <c r="G211" s="186"/>
      <c r="H211" s="186"/>
      <c r="I211" s="186"/>
      <c r="J211" s="185"/>
      <c r="K211" s="186"/>
      <c r="L211" s="186"/>
      <c r="M211" s="186"/>
      <c r="N211" s="185"/>
      <c r="O211" s="186"/>
      <c r="P211" s="186"/>
    </row>
    <row r="212" spans="2:16" s="11" customFormat="1" ht="69.75" customHeight="1" x14ac:dyDescent="0.25">
      <c r="B212" s="186"/>
      <c r="C212" s="186"/>
      <c r="D212" s="186"/>
      <c r="E212" s="186"/>
      <c r="F212" s="186"/>
      <c r="G212" s="186"/>
      <c r="H212" s="186"/>
      <c r="I212" s="186"/>
      <c r="J212" s="185"/>
      <c r="K212" s="186"/>
      <c r="L212" s="186"/>
      <c r="M212" s="186"/>
      <c r="N212" s="185"/>
      <c r="O212" s="186"/>
      <c r="P212" s="186"/>
    </row>
    <row r="213" spans="2:16" s="11" customFormat="1" ht="69.75" customHeight="1" x14ac:dyDescent="0.25">
      <c r="B213" s="186"/>
      <c r="C213" s="186"/>
      <c r="D213" s="186"/>
      <c r="E213" s="186"/>
      <c r="F213" s="186"/>
      <c r="G213" s="186"/>
      <c r="H213" s="186"/>
      <c r="I213" s="186"/>
      <c r="J213" s="185"/>
      <c r="K213" s="186"/>
      <c r="L213" s="186"/>
      <c r="M213" s="186"/>
      <c r="N213" s="185"/>
      <c r="O213" s="186"/>
      <c r="P213" s="186"/>
    </row>
    <row r="214" spans="2:16" s="11" customFormat="1" ht="69.75" customHeight="1" x14ac:dyDescent="0.25">
      <c r="B214" s="186"/>
      <c r="C214" s="186"/>
      <c r="D214" s="186"/>
      <c r="E214" s="186"/>
      <c r="F214" s="186"/>
      <c r="G214" s="186"/>
      <c r="H214" s="186"/>
      <c r="I214" s="186"/>
      <c r="J214" s="185"/>
      <c r="K214" s="186"/>
      <c r="L214" s="186"/>
      <c r="M214" s="186"/>
      <c r="N214" s="185"/>
      <c r="O214" s="186"/>
      <c r="P214" s="186"/>
    </row>
    <row r="215" spans="2:16" s="11" customFormat="1" ht="69.75" customHeight="1" x14ac:dyDescent="0.25">
      <c r="B215" s="186"/>
      <c r="C215" s="186"/>
      <c r="D215" s="186"/>
      <c r="E215" s="186"/>
      <c r="F215" s="186"/>
      <c r="G215" s="186"/>
      <c r="H215" s="186"/>
      <c r="I215" s="186"/>
      <c r="J215" s="185"/>
      <c r="K215" s="186"/>
      <c r="L215" s="186"/>
      <c r="M215" s="186"/>
      <c r="N215" s="185"/>
      <c r="O215" s="186"/>
      <c r="P215" s="186"/>
    </row>
    <row r="216" spans="2:16" s="11" customFormat="1" ht="69.75" customHeight="1" x14ac:dyDescent="0.25">
      <c r="B216" s="186"/>
      <c r="C216" s="186"/>
      <c r="D216" s="186"/>
      <c r="E216" s="186"/>
      <c r="F216" s="186"/>
      <c r="G216" s="186"/>
      <c r="H216" s="186"/>
      <c r="I216" s="186"/>
      <c r="J216" s="185"/>
      <c r="K216" s="186"/>
      <c r="L216" s="186"/>
      <c r="M216" s="186"/>
      <c r="N216" s="185"/>
      <c r="O216" s="186"/>
      <c r="P216" s="186"/>
    </row>
    <row r="217" spans="2:16" s="11" customFormat="1" ht="69.75" customHeight="1" x14ac:dyDescent="0.25">
      <c r="B217" s="186"/>
      <c r="C217" s="186"/>
      <c r="D217" s="186"/>
      <c r="E217" s="186"/>
      <c r="F217" s="186"/>
      <c r="G217" s="186"/>
      <c r="H217" s="186"/>
      <c r="I217" s="186"/>
      <c r="J217" s="185"/>
      <c r="K217" s="186"/>
      <c r="L217" s="186"/>
      <c r="M217" s="186"/>
      <c r="N217" s="185"/>
      <c r="O217" s="186"/>
      <c r="P217" s="186"/>
    </row>
    <row r="218" spans="2:16" s="11" customFormat="1" ht="69.75" customHeight="1" x14ac:dyDescent="0.25">
      <c r="B218" s="186"/>
      <c r="C218" s="186"/>
      <c r="D218" s="186"/>
      <c r="E218" s="186"/>
      <c r="F218" s="186"/>
      <c r="G218" s="186"/>
      <c r="H218" s="186"/>
      <c r="I218" s="186"/>
      <c r="J218" s="185"/>
      <c r="K218" s="186"/>
      <c r="L218" s="186"/>
      <c r="M218" s="186"/>
      <c r="N218" s="185"/>
      <c r="O218" s="186"/>
      <c r="P218" s="186"/>
    </row>
    <row r="219" spans="2:16" s="11" customFormat="1" ht="69.75" customHeight="1" x14ac:dyDescent="0.25">
      <c r="B219" s="186"/>
      <c r="C219" s="186"/>
      <c r="D219" s="186"/>
      <c r="E219" s="186"/>
      <c r="F219" s="186"/>
      <c r="G219" s="186"/>
      <c r="H219" s="186"/>
      <c r="I219" s="186"/>
      <c r="J219" s="185"/>
      <c r="K219" s="186"/>
      <c r="L219" s="186"/>
      <c r="M219" s="186"/>
      <c r="N219" s="185"/>
      <c r="O219" s="186"/>
      <c r="P219" s="186"/>
    </row>
    <row r="220" spans="2:16" s="11" customFormat="1" ht="69.75" customHeight="1" x14ac:dyDescent="0.25">
      <c r="B220" s="186"/>
      <c r="C220" s="186"/>
      <c r="D220" s="186"/>
      <c r="E220" s="186"/>
      <c r="F220" s="186"/>
      <c r="G220" s="186"/>
      <c r="H220" s="186"/>
      <c r="I220" s="186"/>
      <c r="J220" s="185"/>
      <c r="K220" s="186"/>
      <c r="L220" s="186"/>
      <c r="M220" s="186"/>
      <c r="N220" s="185"/>
      <c r="O220" s="186"/>
      <c r="P220" s="186"/>
    </row>
    <row r="221" spans="2:16" s="11" customFormat="1" ht="69.75" customHeight="1" x14ac:dyDescent="0.25">
      <c r="B221" s="186"/>
      <c r="C221" s="186"/>
      <c r="D221" s="186"/>
      <c r="E221" s="186"/>
      <c r="F221" s="186"/>
      <c r="G221" s="186"/>
      <c r="H221" s="186"/>
      <c r="I221" s="186"/>
      <c r="J221" s="185"/>
      <c r="K221" s="186"/>
      <c r="L221" s="186"/>
      <c r="M221" s="186"/>
      <c r="N221" s="185"/>
      <c r="O221" s="186"/>
      <c r="P221" s="186"/>
    </row>
    <row r="222" spans="2:16" s="11" customFormat="1" ht="69.75" customHeight="1" x14ac:dyDescent="0.25">
      <c r="B222" s="186"/>
      <c r="C222" s="186"/>
      <c r="D222" s="186"/>
      <c r="E222" s="186"/>
      <c r="F222" s="186"/>
      <c r="G222" s="186"/>
      <c r="H222" s="186"/>
      <c r="I222" s="186"/>
      <c r="J222" s="185"/>
      <c r="K222" s="186"/>
      <c r="L222" s="186"/>
      <c r="M222" s="186"/>
      <c r="N222" s="185"/>
      <c r="O222" s="186"/>
      <c r="P222" s="186"/>
    </row>
    <row r="223" spans="2:16" s="11" customFormat="1" ht="69.75" customHeight="1" x14ac:dyDescent="0.25">
      <c r="B223" s="186"/>
      <c r="C223" s="186"/>
      <c r="D223" s="186"/>
      <c r="E223" s="186"/>
      <c r="F223" s="186"/>
      <c r="G223" s="186"/>
      <c r="H223" s="186"/>
      <c r="I223" s="186"/>
      <c r="J223" s="185"/>
      <c r="K223" s="186"/>
      <c r="L223" s="186"/>
      <c r="M223" s="186"/>
      <c r="N223" s="185"/>
      <c r="O223" s="186"/>
      <c r="P223" s="186"/>
    </row>
    <row r="224" spans="2:16" s="11" customFormat="1" ht="69.75" customHeight="1" x14ac:dyDescent="0.25">
      <c r="B224" s="186"/>
      <c r="C224" s="186"/>
      <c r="D224" s="186"/>
      <c r="E224" s="186"/>
      <c r="F224" s="186"/>
      <c r="G224" s="186"/>
      <c r="H224" s="186"/>
      <c r="I224" s="186"/>
      <c r="J224" s="185"/>
      <c r="K224" s="186"/>
      <c r="L224" s="186"/>
      <c r="M224" s="186"/>
      <c r="N224" s="185"/>
      <c r="O224" s="186"/>
      <c r="P224" s="186"/>
    </row>
    <row r="225" spans="2:16" s="11" customFormat="1" ht="69.75" customHeight="1" x14ac:dyDescent="0.25">
      <c r="B225" s="186"/>
      <c r="C225" s="186"/>
      <c r="D225" s="186"/>
      <c r="E225" s="186"/>
      <c r="F225" s="186"/>
      <c r="G225" s="186"/>
      <c r="H225" s="186"/>
      <c r="I225" s="186"/>
      <c r="J225" s="185"/>
      <c r="K225" s="186"/>
      <c r="L225" s="186"/>
      <c r="M225" s="186"/>
      <c r="N225" s="185"/>
      <c r="O225" s="186"/>
      <c r="P225" s="186"/>
    </row>
    <row r="226" spans="2:16" s="11" customFormat="1" ht="69.75" customHeight="1" x14ac:dyDescent="0.25">
      <c r="B226" s="186"/>
      <c r="C226" s="186"/>
      <c r="D226" s="186"/>
      <c r="E226" s="186"/>
      <c r="F226" s="186"/>
      <c r="G226" s="186"/>
      <c r="H226" s="186"/>
      <c r="I226" s="186"/>
      <c r="J226" s="185"/>
      <c r="K226" s="186"/>
      <c r="L226" s="186"/>
      <c r="M226" s="186"/>
      <c r="N226" s="185"/>
      <c r="O226" s="186"/>
      <c r="P226" s="186"/>
    </row>
    <row r="227" spans="2:16" s="11" customFormat="1" ht="69.75" customHeight="1" x14ac:dyDescent="0.25">
      <c r="B227" s="186"/>
      <c r="C227" s="186"/>
      <c r="D227" s="186"/>
      <c r="E227" s="186"/>
      <c r="F227" s="186"/>
      <c r="G227" s="186"/>
      <c r="H227" s="186"/>
      <c r="I227" s="186"/>
      <c r="J227" s="185"/>
      <c r="K227" s="186"/>
      <c r="L227" s="186"/>
      <c r="M227" s="186"/>
      <c r="N227" s="185"/>
      <c r="O227" s="186"/>
      <c r="P227" s="186"/>
    </row>
    <row r="228" spans="2:16" s="11" customFormat="1" ht="69.75" customHeight="1" x14ac:dyDescent="0.25">
      <c r="B228" s="186"/>
      <c r="C228" s="186"/>
      <c r="D228" s="186"/>
      <c r="E228" s="186"/>
      <c r="F228" s="186"/>
      <c r="G228" s="186"/>
      <c r="H228" s="186"/>
      <c r="I228" s="186"/>
      <c r="J228" s="185"/>
      <c r="K228" s="186"/>
      <c r="L228" s="186"/>
      <c r="M228" s="186"/>
      <c r="N228" s="185"/>
      <c r="O228" s="186"/>
      <c r="P228" s="186"/>
    </row>
    <row r="229" spans="2:16" s="11" customFormat="1" ht="69.75" customHeight="1" x14ac:dyDescent="0.25">
      <c r="B229" s="186"/>
      <c r="C229" s="186"/>
      <c r="D229" s="186"/>
      <c r="E229" s="186"/>
      <c r="F229" s="186"/>
      <c r="G229" s="186"/>
      <c r="H229" s="186"/>
      <c r="I229" s="186"/>
      <c r="J229" s="185"/>
      <c r="K229" s="186"/>
      <c r="L229" s="186"/>
      <c r="M229" s="186"/>
      <c r="N229" s="185"/>
      <c r="O229" s="186"/>
      <c r="P229" s="186"/>
    </row>
    <row r="230" spans="2:16" s="11" customFormat="1" ht="69.75" customHeight="1" x14ac:dyDescent="0.25">
      <c r="B230" s="186"/>
      <c r="C230" s="186"/>
      <c r="D230" s="186"/>
      <c r="E230" s="186"/>
      <c r="F230" s="186"/>
      <c r="G230" s="186"/>
      <c r="H230" s="186"/>
      <c r="I230" s="186"/>
      <c r="J230" s="185"/>
      <c r="K230" s="186"/>
      <c r="L230" s="186"/>
      <c r="M230" s="186"/>
      <c r="N230" s="185"/>
      <c r="O230" s="186"/>
      <c r="P230" s="186"/>
    </row>
    <row r="231" spans="2:16" s="11" customFormat="1" ht="69.75" customHeight="1" x14ac:dyDescent="0.25">
      <c r="B231" s="186"/>
      <c r="C231" s="186"/>
      <c r="D231" s="186"/>
      <c r="E231" s="186"/>
      <c r="F231" s="186"/>
      <c r="G231" s="186"/>
      <c r="H231" s="186"/>
      <c r="I231" s="186"/>
      <c r="J231" s="185"/>
      <c r="K231" s="186"/>
      <c r="L231" s="186"/>
      <c r="M231" s="186"/>
      <c r="N231" s="185"/>
      <c r="O231" s="186"/>
      <c r="P231" s="186"/>
    </row>
    <row r="232" spans="2:16" s="11" customFormat="1" ht="69.75" customHeight="1" x14ac:dyDescent="0.25">
      <c r="B232" s="186"/>
      <c r="C232" s="186"/>
      <c r="D232" s="186"/>
      <c r="E232" s="186"/>
      <c r="F232" s="186"/>
      <c r="G232" s="186"/>
      <c r="H232" s="186"/>
      <c r="I232" s="186"/>
      <c r="J232" s="185"/>
      <c r="K232" s="186"/>
      <c r="L232" s="186"/>
      <c r="M232" s="186"/>
      <c r="N232" s="185"/>
      <c r="O232" s="186"/>
      <c r="P232" s="186"/>
    </row>
    <row r="233" spans="2:16" s="11" customFormat="1" ht="69.75" customHeight="1" x14ac:dyDescent="0.25">
      <c r="B233" s="186"/>
      <c r="C233" s="186"/>
      <c r="D233" s="186"/>
      <c r="E233" s="186"/>
      <c r="F233" s="186"/>
      <c r="G233" s="186"/>
      <c r="H233" s="186"/>
      <c r="I233" s="186"/>
      <c r="J233" s="185"/>
      <c r="K233" s="186"/>
      <c r="L233" s="186"/>
      <c r="M233" s="186"/>
      <c r="N233" s="185"/>
      <c r="O233" s="186"/>
      <c r="P233" s="186"/>
    </row>
    <row r="234" spans="2:16" s="11" customFormat="1" ht="69.75" customHeight="1" x14ac:dyDescent="0.25">
      <c r="B234" s="186"/>
      <c r="C234" s="186"/>
      <c r="D234" s="186"/>
      <c r="E234" s="186"/>
      <c r="F234" s="186"/>
      <c r="G234" s="186"/>
      <c r="H234" s="186"/>
      <c r="I234" s="186"/>
      <c r="J234" s="185"/>
      <c r="K234" s="186"/>
      <c r="L234" s="186"/>
      <c r="M234" s="186"/>
      <c r="N234" s="185"/>
      <c r="O234" s="186"/>
      <c r="P234" s="186"/>
    </row>
    <row r="235" spans="2:16" s="11" customFormat="1" ht="69.75" customHeight="1" x14ac:dyDescent="0.25">
      <c r="B235" s="186"/>
      <c r="C235" s="186"/>
      <c r="D235" s="186"/>
      <c r="E235" s="186"/>
      <c r="F235" s="186"/>
      <c r="G235" s="186"/>
      <c r="H235" s="186"/>
      <c r="I235" s="186"/>
      <c r="J235" s="185"/>
      <c r="K235" s="186"/>
      <c r="L235" s="186"/>
      <c r="M235" s="186"/>
      <c r="N235" s="185"/>
      <c r="O235" s="186"/>
      <c r="P235" s="186"/>
    </row>
    <row r="236" spans="2:16" s="11" customFormat="1" ht="69.75" customHeight="1" x14ac:dyDescent="0.25">
      <c r="B236" s="186"/>
      <c r="C236" s="186"/>
      <c r="D236" s="186"/>
      <c r="E236" s="186"/>
      <c r="F236" s="186"/>
      <c r="G236" s="186"/>
      <c r="H236" s="186"/>
      <c r="I236" s="186"/>
      <c r="J236" s="185"/>
      <c r="K236" s="186"/>
      <c r="L236" s="186"/>
      <c r="M236" s="186"/>
      <c r="N236" s="185"/>
      <c r="O236" s="186"/>
      <c r="P236" s="186"/>
    </row>
    <row r="237" spans="2:16" s="11" customFormat="1" ht="69.75" customHeight="1" x14ac:dyDescent="0.25">
      <c r="B237" s="186"/>
      <c r="C237" s="186"/>
      <c r="D237" s="186"/>
      <c r="E237" s="186"/>
      <c r="F237" s="186"/>
      <c r="G237" s="186"/>
      <c r="H237" s="186"/>
      <c r="I237" s="186"/>
      <c r="J237" s="185"/>
      <c r="K237" s="186"/>
      <c r="L237" s="186"/>
      <c r="M237" s="186"/>
      <c r="N237" s="185"/>
      <c r="O237" s="186"/>
      <c r="P237" s="186"/>
    </row>
    <row r="238" spans="2:16" s="11" customFormat="1" ht="69.75" customHeight="1" x14ac:dyDescent="0.25">
      <c r="B238" s="186"/>
      <c r="C238" s="186"/>
      <c r="D238" s="186"/>
      <c r="E238" s="186"/>
      <c r="F238" s="186"/>
      <c r="G238" s="186"/>
      <c r="H238" s="186"/>
      <c r="I238" s="186"/>
      <c r="J238" s="185"/>
      <c r="K238" s="186"/>
      <c r="L238" s="186"/>
      <c r="M238" s="186"/>
      <c r="N238" s="185"/>
      <c r="O238" s="186"/>
      <c r="P238" s="186"/>
    </row>
    <row r="239" spans="2:16" s="11" customFormat="1" ht="69.75" customHeight="1" x14ac:dyDescent="0.25">
      <c r="B239" s="186"/>
      <c r="C239" s="186"/>
      <c r="D239" s="186"/>
      <c r="E239" s="186"/>
      <c r="F239" s="186"/>
      <c r="G239" s="186"/>
      <c r="H239" s="186"/>
      <c r="I239" s="186"/>
      <c r="J239" s="185"/>
      <c r="K239" s="186"/>
      <c r="L239" s="186"/>
      <c r="M239" s="186"/>
      <c r="N239" s="185"/>
      <c r="O239" s="186"/>
      <c r="P239" s="186"/>
    </row>
    <row r="240" spans="2:16" s="11" customFormat="1" ht="69.75" customHeight="1" x14ac:dyDescent="0.25">
      <c r="B240" s="186"/>
      <c r="C240" s="186"/>
      <c r="D240" s="186"/>
      <c r="E240" s="186"/>
      <c r="F240" s="186"/>
      <c r="G240" s="186"/>
      <c r="H240" s="186"/>
      <c r="I240" s="186"/>
      <c r="J240" s="185"/>
      <c r="K240" s="186"/>
      <c r="L240" s="186"/>
      <c r="M240" s="186"/>
      <c r="N240" s="185"/>
      <c r="O240" s="186"/>
      <c r="P240" s="186"/>
    </row>
    <row r="241" spans="2:16" s="11" customFormat="1" ht="69.75" customHeight="1" x14ac:dyDescent="0.25">
      <c r="B241" s="186"/>
      <c r="C241" s="186"/>
      <c r="D241" s="186"/>
      <c r="E241" s="186"/>
      <c r="F241" s="186"/>
      <c r="G241" s="186"/>
      <c r="H241" s="186"/>
      <c r="I241" s="186"/>
      <c r="J241" s="185"/>
      <c r="K241" s="186"/>
      <c r="L241" s="186"/>
      <c r="M241" s="186"/>
      <c r="N241" s="185"/>
      <c r="O241" s="186"/>
      <c r="P241" s="186"/>
    </row>
    <row r="242" spans="2:16" s="11" customFormat="1" ht="69.75" customHeight="1" x14ac:dyDescent="0.25">
      <c r="B242" s="186"/>
      <c r="C242" s="186"/>
      <c r="D242" s="186"/>
      <c r="E242" s="186"/>
      <c r="F242" s="186"/>
      <c r="G242" s="186"/>
      <c r="H242" s="186"/>
      <c r="I242" s="186"/>
      <c r="J242" s="185"/>
      <c r="K242" s="186"/>
      <c r="L242" s="186"/>
      <c r="M242" s="186"/>
      <c r="N242" s="185"/>
      <c r="O242" s="186"/>
      <c r="P242" s="186"/>
    </row>
    <row r="243" spans="2:16" s="11" customFormat="1" ht="69.75" customHeight="1" x14ac:dyDescent="0.25">
      <c r="B243" s="186"/>
      <c r="C243" s="186"/>
      <c r="D243" s="186"/>
      <c r="E243" s="186"/>
      <c r="F243" s="186"/>
      <c r="G243" s="186"/>
      <c r="H243" s="186"/>
      <c r="I243" s="186"/>
      <c r="J243" s="185"/>
      <c r="K243" s="186"/>
      <c r="L243" s="186"/>
      <c r="M243" s="186"/>
      <c r="N243" s="185"/>
      <c r="O243" s="186"/>
      <c r="P243" s="186"/>
    </row>
    <row r="244" spans="2:16" s="11" customFormat="1" ht="69.75" customHeight="1" x14ac:dyDescent="0.25">
      <c r="B244" s="186"/>
      <c r="C244" s="186"/>
      <c r="D244" s="186"/>
      <c r="E244" s="186"/>
      <c r="F244" s="186"/>
      <c r="G244" s="186"/>
      <c r="H244" s="186"/>
      <c r="I244" s="186"/>
      <c r="J244" s="185"/>
      <c r="K244" s="186"/>
      <c r="L244" s="186"/>
      <c r="M244" s="186"/>
      <c r="N244" s="185"/>
      <c r="O244" s="186"/>
      <c r="P244" s="186"/>
    </row>
    <row r="245" spans="2:16" s="11" customFormat="1" ht="69.75" customHeight="1" x14ac:dyDescent="0.25">
      <c r="B245" s="186"/>
      <c r="C245" s="186"/>
      <c r="D245" s="186"/>
      <c r="E245" s="186"/>
      <c r="F245" s="186"/>
      <c r="G245" s="186"/>
      <c r="H245" s="186"/>
      <c r="I245" s="186"/>
      <c r="J245" s="185"/>
      <c r="K245" s="186"/>
      <c r="L245" s="186"/>
      <c r="M245" s="186"/>
      <c r="N245" s="185"/>
      <c r="O245" s="186"/>
      <c r="P245" s="186"/>
    </row>
    <row r="246" spans="2:16" s="11" customFormat="1" ht="69.75" customHeight="1" x14ac:dyDescent="0.25">
      <c r="B246" s="186"/>
      <c r="C246" s="186"/>
      <c r="D246" s="186"/>
      <c r="E246" s="186"/>
      <c r="F246" s="186"/>
      <c r="G246" s="186"/>
      <c r="H246" s="186"/>
      <c r="I246" s="186"/>
      <c r="J246" s="185"/>
      <c r="K246" s="186"/>
      <c r="L246" s="186"/>
      <c r="M246" s="186"/>
      <c r="N246" s="185"/>
      <c r="O246" s="186"/>
      <c r="P246" s="186"/>
    </row>
    <row r="247" spans="2:16" s="11" customFormat="1" ht="69.75" customHeight="1" x14ac:dyDescent="0.25">
      <c r="B247" s="186"/>
      <c r="C247" s="186"/>
      <c r="D247" s="186"/>
      <c r="E247" s="186"/>
      <c r="F247" s="186"/>
      <c r="G247" s="186"/>
      <c r="H247" s="186"/>
      <c r="I247" s="186"/>
      <c r="J247" s="185"/>
      <c r="K247" s="186"/>
      <c r="L247" s="186"/>
      <c r="M247" s="186"/>
      <c r="N247" s="185"/>
      <c r="O247" s="186"/>
      <c r="P247" s="186"/>
    </row>
    <row r="248" spans="2:16" s="11" customFormat="1" ht="69.75" customHeight="1" x14ac:dyDescent="0.25">
      <c r="B248" s="186"/>
      <c r="C248" s="186"/>
      <c r="D248" s="186"/>
      <c r="E248" s="186"/>
      <c r="F248" s="186"/>
      <c r="G248" s="186"/>
      <c r="H248" s="186"/>
      <c r="I248" s="186"/>
      <c r="J248" s="185"/>
      <c r="K248" s="186"/>
      <c r="L248" s="186"/>
      <c r="M248" s="186"/>
      <c r="N248" s="185"/>
      <c r="O248" s="186"/>
      <c r="P248" s="186"/>
    </row>
    <row r="249" spans="2:16" s="11" customFormat="1" ht="69.75" customHeight="1" x14ac:dyDescent="0.25">
      <c r="B249" s="186"/>
      <c r="C249" s="186"/>
      <c r="D249" s="186"/>
      <c r="E249" s="186"/>
      <c r="F249" s="186"/>
      <c r="G249" s="186"/>
      <c r="H249" s="186"/>
      <c r="I249" s="186"/>
      <c r="J249" s="185"/>
      <c r="K249" s="186"/>
      <c r="L249" s="186"/>
      <c r="M249" s="186"/>
      <c r="N249" s="185"/>
      <c r="O249" s="186"/>
      <c r="P249" s="186"/>
    </row>
    <row r="250" spans="2:16" s="11" customFormat="1" ht="69.75" customHeight="1" x14ac:dyDescent="0.25">
      <c r="B250" s="186"/>
      <c r="C250" s="186"/>
      <c r="D250" s="186"/>
      <c r="E250" s="186"/>
      <c r="F250" s="186"/>
      <c r="G250" s="186"/>
      <c r="H250" s="186"/>
      <c r="I250" s="186"/>
      <c r="J250" s="185"/>
      <c r="K250" s="186"/>
      <c r="L250" s="186"/>
      <c r="M250" s="186"/>
      <c r="N250" s="185"/>
      <c r="O250" s="186"/>
      <c r="P250" s="186"/>
    </row>
    <row r="251" spans="2:16" s="11" customFormat="1" ht="69.75" customHeight="1" x14ac:dyDescent="0.25">
      <c r="B251" s="186"/>
      <c r="C251" s="186"/>
      <c r="D251" s="186"/>
      <c r="E251" s="186"/>
      <c r="F251" s="186"/>
      <c r="G251" s="186"/>
      <c r="H251" s="186"/>
      <c r="I251" s="186"/>
      <c r="J251" s="185"/>
      <c r="K251" s="186"/>
      <c r="L251" s="186"/>
      <c r="M251" s="186"/>
      <c r="N251" s="185"/>
      <c r="O251" s="186"/>
      <c r="P251" s="186"/>
    </row>
    <row r="252" spans="2:16" s="11" customFormat="1" ht="69.75" customHeight="1" x14ac:dyDescent="0.25">
      <c r="B252" s="186"/>
      <c r="C252" s="186"/>
      <c r="D252" s="186"/>
      <c r="E252" s="186"/>
      <c r="F252" s="186"/>
      <c r="G252" s="186"/>
      <c r="H252" s="186"/>
      <c r="I252" s="186"/>
      <c r="J252" s="185"/>
      <c r="K252" s="186"/>
      <c r="L252" s="186"/>
      <c r="M252" s="186"/>
      <c r="N252" s="185"/>
      <c r="O252" s="186"/>
      <c r="P252" s="186"/>
    </row>
    <row r="253" spans="2:16" s="11" customFormat="1" ht="69.75" customHeight="1" x14ac:dyDescent="0.25">
      <c r="B253" s="186"/>
      <c r="C253" s="186"/>
      <c r="D253" s="186"/>
      <c r="E253" s="186"/>
      <c r="F253" s="186"/>
      <c r="G253" s="186"/>
      <c r="H253" s="186"/>
      <c r="I253" s="186"/>
      <c r="J253" s="185"/>
      <c r="K253" s="186"/>
      <c r="L253" s="186"/>
      <c r="M253" s="186"/>
      <c r="N253" s="185"/>
      <c r="O253" s="186"/>
      <c r="P253" s="186"/>
    </row>
    <row r="254" spans="2:16" s="11" customFormat="1" ht="69.75" customHeight="1" x14ac:dyDescent="0.25">
      <c r="B254" s="186"/>
      <c r="C254" s="186"/>
      <c r="D254" s="186"/>
      <c r="E254" s="186"/>
      <c r="F254" s="186"/>
      <c r="G254" s="186"/>
      <c r="H254" s="186"/>
      <c r="I254" s="186"/>
      <c r="J254" s="185"/>
      <c r="K254" s="186"/>
      <c r="L254" s="186"/>
      <c r="M254" s="186"/>
      <c r="N254" s="185"/>
      <c r="O254" s="186"/>
      <c r="P254" s="186"/>
    </row>
    <row r="255" spans="2:16" s="11" customFormat="1" ht="69.75" customHeight="1" x14ac:dyDescent="0.25">
      <c r="B255" s="186"/>
      <c r="C255" s="186"/>
      <c r="D255" s="186"/>
      <c r="E255" s="186"/>
      <c r="F255" s="186"/>
      <c r="G255" s="186"/>
      <c r="H255" s="186"/>
      <c r="I255" s="186"/>
      <c r="J255" s="185"/>
      <c r="K255" s="186"/>
      <c r="L255" s="186"/>
      <c r="M255" s="186"/>
      <c r="N255" s="185"/>
      <c r="O255" s="186"/>
      <c r="P255" s="186"/>
    </row>
    <row r="256" spans="2:16" s="11" customFormat="1" ht="69.75" customHeight="1" x14ac:dyDescent="0.25">
      <c r="B256" s="186"/>
      <c r="C256" s="186"/>
      <c r="D256" s="186"/>
      <c r="E256" s="186"/>
      <c r="F256" s="186"/>
      <c r="G256" s="186"/>
      <c r="H256" s="186"/>
      <c r="I256" s="186"/>
      <c r="J256" s="185"/>
      <c r="K256" s="186"/>
      <c r="L256" s="186"/>
      <c r="M256" s="186"/>
      <c r="N256" s="185"/>
      <c r="O256" s="186"/>
      <c r="P256" s="186"/>
    </row>
    <row r="257" spans="2:16" s="11" customFormat="1" ht="69.75" customHeight="1" x14ac:dyDescent="0.25">
      <c r="B257" s="186"/>
      <c r="C257" s="186"/>
      <c r="D257" s="186"/>
      <c r="E257" s="186"/>
      <c r="F257" s="186"/>
      <c r="G257" s="186"/>
      <c r="H257" s="186"/>
      <c r="I257" s="186"/>
      <c r="J257" s="185"/>
      <c r="K257" s="186"/>
      <c r="L257" s="186"/>
      <c r="M257" s="186"/>
      <c r="N257" s="185"/>
      <c r="O257" s="186"/>
      <c r="P257" s="186"/>
    </row>
    <row r="258" spans="2:16" s="11" customFormat="1" ht="69.75" customHeight="1" x14ac:dyDescent="0.25">
      <c r="B258" s="186"/>
      <c r="C258" s="186"/>
      <c r="D258" s="186"/>
      <c r="E258" s="186"/>
      <c r="F258" s="186"/>
      <c r="G258" s="186"/>
      <c r="H258" s="186"/>
      <c r="I258" s="186"/>
      <c r="J258" s="185"/>
      <c r="K258" s="186"/>
      <c r="L258" s="186"/>
      <c r="M258" s="186"/>
      <c r="N258" s="185"/>
      <c r="O258" s="186"/>
      <c r="P258" s="186"/>
    </row>
    <row r="259" spans="2:16" s="11" customFormat="1" ht="69.75" customHeight="1" x14ac:dyDescent="0.25">
      <c r="B259" s="186"/>
      <c r="C259" s="186"/>
      <c r="D259" s="186"/>
      <c r="E259" s="186"/>
      <c r="F259" s="186"/>
      <c r="G259" s="186"/>
      <c r="H259" s="186"/>
      <c r="I259" s="186"/>
      <c r="J259" s="185"/>
      <c r="K259" s="186"/>
      <c r="L259" s="186"/>
      <c r="M259" s="186"/>
      <c r="N259" s="185"/>
      <c r="O259" s="186"/>
      <c r="P259" s="186"/>
    </row>
    <row r="260" spans="2:16" s="11" customFormat="1" ht="69.75" customHeight="1" x14ac:dyDescent="0.25">
      <c r="B260" s="186"/>
      <c r="C260" s="186"/>
      <c r="D260" s="186"/>
      <c r="E260" s="186"/>
      <c r="F260" s="186"/>
      <c r="G260" s="186"/>
      <c r="H260" s="186"/>
      <c r="I260" s="186"/>
      <c r="J260" s="185"/>
      <c r="K260" s="186"/>
      <c r="L260" s="186"/>
      <c r="M260" s="186"/>
      <c r="N260" s="185"/>
      <c r="O260" s="186"/>
      <c r="P260" s="186"/>
    </row>
    <row r="261" spans="2:16" s="11" customFormat="1" ht="69.75" customHeight="1" x14ac:dyDescent="0.25">
      <c r="B261" s="186"/>
      <c r="C261" s="186"/>
      <c r="D261" s="186"/>
      <c r="E261" s="186"/>
      <c r="F261" s="186"/>
      <c r="G261" s="186"/>
      <c r="H261" s="186"/>
      <c r="I261" s="186"/>
      <c r="J261" s="185"/>
      <c r="K261" s="186"/>
      <c r="L261" s="186"/>
      <c r="M261" s="186"/>
      <c r="N261" s="185"/>
      <c r="O261" s="186"/>
      <c r="P261" s="186"/>
    </row>
    <row r="262" spans="2:16" s="11" customFormat="1" ht="69.75" customHeight="1" x14ac:dyDescent="0.25">
      <c r="B262" s="186"/>
      <c r="C262" s="186"/>
      <c r="D262" s="186"/>
      <c r="E262" s="186"/>
      <c r="F262" s="186"/>
      <c r="G262" s="186"/>
      <c r="H262" s="186"/>
      <c r="I262" s="186"/>
      <c r="J262" s="185"/>
      <c r="K262" s="186"/>
      <c r="L262" s="186"/>
      <c r="M262" s="186"/>
      <c r="N262" s="185"/>
      <c r="O262" s="186"/>
      <c r="P262" s="186"/>
    </row>
    <row r="263" spans="2:16" s="11" customFormat="1" ht="69.75" customHeight="1" x14ac:dyDescent="0.25">
      <c r="B263" s="186"/>
      <c r="C263" s="186"/>
      <c r="D263" s="186"/>
      <c r="E263" s="186"/>
      <c r="F263" s="186"/>
      <c r="G263" s="186"/>
      <c r="H263" s="186"/>
      <c r="I263" s="186"/>
      <c r="J263" s="185"/>
      <c r="K263" s="186"/>
      <c r="L263" s="186"/>
      <c r="M263" s="186"/>
      <c r="N263" s="185"/>
      <c r="O263" s="186"/>
      <c r="P263" s="186"/>
    </row>
    <row r="264" spans="2:16" s="11" customFormat="1" ht="69.75" customHeight="1" x14ac:dyDescent="0.25">
      <c r="B264" s="186"/>
      <c r="C264" s="186"/>
      <c r="D264" s="186"/>
      <c r="E264" s="186"/>
      <c r="F264" s="186"/>
      <c r="G264" s="186"/>
      <c r="H264" s="186"/>
      <c r="I264" s="186"/>
      <c r="J264" s="185"/>
      <c r="K264" s="186"/>
      <c r="L264" s="186"/>
      <c r="M264" s="186"/>
      <c r="N264" s="185"/>
      <c r="O264" s="186"/>
      <c r="P264" s="186"/>
    </row>
    <row r="265" spans="2:16" s="11" customFormat="1" ht="69.75" customHeight="1" x14ac:dyDescent="0.25">
      <c r="B265" s="186"/>
      <c r="C265" s="186"/>
      <c r="D265" s="186"/>
      <c r="E265" s="186"/>
      <c r="F265" s="186"/>
      <c r="G265" s="186"/>
      <c r="H265" s="186"/>
      <c r="I265" s="186"/>
      <c r="J265" s="185"/>
      <c r="K265" s="186"/>
      <c r="L265" s="186"/>
      <c r="M265" s="186"/>
      <c r="N265" s="185"/>
      <c r="O265" s="186"/>
      <c r="P265" s="186"/>
    </row>
    <row r="266" spans="2:16" s="11" customFormat="1" ht="69.75" customHeight="1" x14ac:dyDescent="0.25">
      <c r="B266" s="186"/>
      <c r="C266" s="186"/>
      <c r="D266" s="186"/>
      <c r="E266" s="186"/>
      <c r="F266" s="186"/>
      <c r="G266" s="186"/>
      <c r="H266" s="186"/>
      <c r="I266" s="186"/>
      <c r="J266" s="185"/>
      <c r="K266" s="186"/>
      <c r="L266" s="186"/>
      <c r="M266" s="186"/>
      <c r="N266" s="185"/>
      <c r="O266" s="186"/>
      <c r="P266" s="186"/>
    </row>
    <row r="267" spans="2:16" s="11" customFormat="1" ht="69.75" customHeight="1" x14ac:dyDescent="0.25">
      <c r="B267" s="186"/>
      <c r="C267" s="186"/>
      <c r="D267" s="186"/>
      <c r="E267" s="186"/>
      <c r="F267" s="186"/>
      <c r="G267" s="186"/>
      <c r="H267" s="186"/>
      <c r="I267" s="186"/>
      <c r="J267" s="185"/>
      <c r="K267" s="186"/>
      <c r="L267" s="186"/>
      <c r="M267" s="186"/>
      <c r="N267" s="185"/>
      <c r="O267" s="186"/>
      <c r="P267" s="186"/>
    </row>
    <row r="268" spans="2:16" s="11" customFormat="1" ht="69.75" customHeight="1" x14ac:dyDescent="0.25">
      <c r="B268" s="186"/>
      <c r="C268" s="186"/>
      <c r="D268" s="186"/>
      <c r="E268" s="186"/>
      <c r="F268" s="186"/>
      <c r="G268" s="186"/>
      <c r="H268" s="186"/>
      <c r="I268" s="186"/>
      <c r="J268" s="185"/>
      <c r="K268" s="186"/>
      <c r="L268" s="186"/>
      <c r="M268" s="186"/>
      <c r="N268" s="185"/>
      <c r="O268" s="186"/>
      <c r="P268" s="186"/>
    </row>
    <row r="269" spans="2:16" s="11" customFormat="1" ht="69.75" customHeight="1" x14ac:dyDescent="0.25">
      <c r="B269" s="186"/>
      <c r="C269" s="186"/>
      <c r="D269" s="186"/>
      <c r="E269" s="186"/>
      <c r="F269" s="186"/>
      <c r="G269" s="186"/>
      <c r="H269" s="186"/>
      <c r="I269" s="186"/>
      <c r="J269" s="185"/>
      <c r="K269" s="186"/>
      <c r="L269" s="186"/>
      <c r="M269" s="186"/>
      <c r="N269" s="185"/>
      <c r="O269" s="186"/>
      <c r="P269" s="186"/>
    </row>
    <row r="270" spans="2:16" s="11" customFormat="1" ht="69.75" customHeight="1" x14ac:dyDescent="0.25">
      <c r="B270" s="186"/>
      <c r="C270" s="186"/>
      <c r="D270" s="186"/>
      <c r="E270" s="186"/>
      <c r="F270" s="186"/>
      <c r="G270" s="186"/>
      <c r="H270" s="186"/>
      <c r="I270" s="186"/>
      <c r="J270" s="185"/>
      <c r="K270" s="186"/>
      <c r="L270" s="186"/>
      <c r="M270" s="186"/>
      <c r="N270" s="185"/>
      <c r="O270" s="186"/>
      <c r="P270" s="186"/>
    </row>
    <row r="271" spans="2:16" s="11" customFormat="1" ht="69.75" customHeight="1" x14ac:dyDescent="0.25">
      <c r="B271" s="186"/>
      <c r="C271" s="186"/>
      <c r="D271" s="186"/>
      <c r="E271" s="186"/>
      <c r="F271" s="186"/>
      <c r="G271" s="186"/>
      <c r="H271" s="186"/>
      <c r="I271" s="186"/>
      <c r="J271" s="185"/>
      <c r="K271" s="186"/>
      <c r="L271" s="186"/>
      <c r="M271" s="186"/>
      <c r="N271" s="185"/>
      <c r="O271" s="186"/>
      <c r="P271" s="186"/>
    </row>
    <row r="272" spans="2:16" s="11" customFormat="1" ht="69.75" customHeight="1" x14ac:dyDescent="0.25">
      <c r="B272" s="186"/>
      <c r="C272" s="186"/>
      <c r="D272" s="186"/>
      <c r="E272" s="186"/>
      <c r="F272" s="186"/>
      <c r="G272" s="186"/>
      <c r="H272" s="186"/>
      <c r="I272" s="186"/>
      <c r="J272" s="185"/>
      <c r="K272" s="186"/>
      <c r="L272" s="186"/>
      <c r="M272" s="186"/>
      <c r="N272" s="185"/>
      <c r="O272" s="186"/>
      <c r="P272" s="186"/>
    </row>
    <row r="273" spans="2:16" s="11" customFormat="1" ht="69.75" customHeight="1" x14ac:dyDescent="0.25">
      <c r="B273" s="186"/>
      <c r="C273" s="186"/>
      <c r="D273" s="186"/>
      <c r="E273" s="186"/>
      <c r="F273" s="186"/>
      <c r="G273" s="186"/>
      <c r="H273" s="186"/>
      <c r="I273" s="186"/>
      <c r="J273" s="185"/>
      <c r="K273" s="186"/>
      <c r="L273" s="186"/>
      <c r="M273" s="186"/>
      <c r="N273" s="185"/>
      <c r="O273" s="186"/>
      <c r="P273" s="186"/>
    </row>
    <row r="274" spans="2:16" s="11" customFormat="1" ht="69.75" customHeight="1" x14ac:dyDescent="0.25">
      <c r="B274" s="186"/>
      <c r="C274" s="186"/>
      <c r="D274" s="186"/>
      <c r="E274" s="186"/>
      <c r="F274" s="186"/>
      <c r="G274" s="186"/>
      <c r="H274" s="186"/>
      <c r="I274" s="186"/>
      <c r="J274" s="185"/>
      <c r="K274" s="186"/>
      <c r="L274" s="186"/>
      <c r="M274" s="186"/>
      <c r="N274" s="185"/>
      <c r="O274" s="186"/>
      <c r="P274" s="186"/>
    </row>
    <row r="275" spans="2:16" s="11" customFormat="1" ht="69.75" customHeight="1" x14ac:dyDescent="0.25">
      <c r="B275" s="186"/>
      <c r="C275" s="186"/>
      <c r="D275" s="186"/>
      <c r="E275" s="186"/>
      <c r="F275" s="186"/>
      <c r="G275" s="186"/>
      <c r="H275" s="186"/>
      <c r="I275" s="186"/>
      <c r="J275" s="185"/>
      <c r="K275" s="186"/>
      <c r="L275" s="186"/>
      <c r="M275" s="186"/>
      <c r="N275" s="185"/>
      <c r="O275" s="186"/>
      <c r="P275" s="186"/>
    </row>
    <row r="276" spans="2:16" s="11" customFormat="1" ht="69.75" customHeight="1" x14ac:dyDescent="0.25">
      <c r="B276" s="186"/>
      <c r="C276" s="186"/>
      <c r="D276" s="186"/>
      <c r="E276" s="186"/>
      <c r="F276" s="186"/>
      <c r="G276" s="186"/>
      <c r="H276" s="186"/>
      <c r="I276" s="186"/>
      <c r="J276" s="185"/>
      <c r="K276" s="186"/>
      <c r="L276" s="186"/>
      <c r="M276" s="186"/>
      <c r="N276" s="185"/>
      <c r="O276" s="186"/>
      <c r="P276" s="186"/>
    </row>
    <row r="277" spans="2:16" s="11" customFormat="1" ht="69.75" customHeight="1" x14ac:dyDescent="0.25">
      <c r="B277" s="186"/>
      <c r="C277" s="186"/>
      <c r="D277" s="186"/>
      <c r="E277" s="186"/>
      <c r="F277" s="186"/>
      <c r="G277" s="186"/>
      <c r="H277" s="186"/>
      <c r="I277" s="186"/>
      <c r="J277" s="185"/>
      <c r="K277" s="186"/>
      <c r="L277" s="186"/>
      <c r="M277" s="186"/>
      <c r="N277" s="185"/>
      <c r="O277" s="186"/>
      <c r="P277" s="186"/>
    </row>
    <row r="278" spans="2:16" s="11" customFormat="1" ht="69.75" customHeight="1" x14ac:dyDescent="0.25">
      <c r="B278" s="186"/>
      <c r="C278" s="186"/>
      <c r="D278" s="186"/>
      <c r="E278" s="186"/>
      <c r="F278" s="186"/>
      <c r="G278" s="186"/>
      <c r="H278" s="186"/>
      <c r="I278" s="186"/>
      <c r="J278" s="185"/>
      <c r="K278" s="186"/>
      <c r="L278" s="186"/>
      <c r="M278" s="186"/>
      <c r="N278" s="185"/>
      <c r="O278" s="186"/>
      <c r="P278" s="186"/>
    </row>
    <row r="279" spans="2:16" s="11" customFormat="1" ht="69.75" customHeight="1" x14ac:dyDescent="0.25">
      <c r="B279" s="186"/>
      <c r="C279" s="186"/>
      <c r="D279" s="186"/>
      <c r="E279" s="186"/>
      <c r="F279" s="186"/>
      <c r="G279" s="186"/>
      <c r="H279" s="186"/>
      <c r="I279" s="186"/>
      <c r="J279" s="185"/>
      <c r="K279" s="186"/>
      <c r="L279" s="186"/>
      <c r="M279" s="186"/>
      <c r="N279" s="185"/>
      <c r="O279" s="186"/>
      <c r="P279" s="186"/>
    </row>
    <row r="280" spans="2:16" s="11" customFormat="1" ht="69.75" customHeight="1" x14ac:dyDescent="0.25">
      <c r="B280" s="186"/>
      <c r="C280" s="186"/>
      <c r="D280" s="186"/>
      <c r="E280" s="186"/>
      <c r="F280" s="186"/>
      <c r="G280" s="186"/>
      <c r="H280" s="186"/>
      <c r="I280" s="186"/>
      <c r="J280" s="185"/>
      <c r="K280" s="186"/>
      <c r="L280" s="186"/>
      <c r="M280" s="186"/>
      <c r="N280" s="185"/>
      <c r="O280" s="186"/>
      <c r="P280" s="186"/>
    </row>
    <row r="281" spans="2:16" s="11" customFormat="1" ht="69.75" customHeight="1" x14ac:dyDescent="0.25">
      <c r="B281" s="186"/>
      <c r="C281" s="186"/>
      <c r="D281" s="186"/>
      <c r="E281" s="186"/>
      <c r="F281" s="186"/>
      <c r="G281" s="186"/>
      <c r="H281" s="186"/>
      <c r="I281" s="186"/>
      <c r="J281" s="185"/>
      <c r="K281" s="186"/>
      <c r="L281" s="186"/>
      <c r="M281" s="186"/>
      <c r="N281" s="185"/>
      <c r="O281" s="186"/>
      <c r="P281" s="186"/>
    </row>
    <row r="282" spans="2:16" s="11" customFormat="1" ht="69.75" customHeight="1" x14ac:dyDescent="0.25">
      <c r="B282" s="186"/>
      <c r="C282" s="186"/>
      <c r="D282" s="186"/>
      <c r="E282" s="186"/>
      <c r="F282" s="186"/>
      <c r="G282" s="186"/>
      <c r="H282" s="186"/>
      <c r="I282" s="186"/>
      <c r="J282" s="185"/>
      <c r="K282" s="186"/>
      <c r="L282" s="186"/>
      <c r="M282" s="186"/>
      <c r="N282" s="185"/>
      <c r="O282" s="186"/>
      <c r="P282" s="186"/>
    </row>
    <row r="283" spans="2:16" s="11" customFormat="1" ht="69.75" customHeight="1" x14ac:dyDescent="0.25">
      <c r="B283" s="186"/>
      <c r="C283" s="186"/>
      <c r="D283" s="186"/>
      <c r="E283" s="186"/>
      <c r="F283" s="186"/>
      <c r="G283" s="186"/>
      <c r="H283" s="186"/>
      <c r="I283" s="186"/>
      <c r="J283" s="185"/>
      <c r="K283" s="186"/>
      <c r="L283" s="186"/>
      <c r="M283" s="186"/>
      <c r="N283" s="185"/>
      <c r="O283" s="186"/>
      <c r="P283" s="186"/>
    </row>
    <row r="284" spans="2:16" s="11" customFormat="1" ht="69.75" customHeight="1" x14ac:dyDescent="0.25">
      <c r="B284" s="186"/>
      <c r="C284" s="186"/>
      <c r="D284" s="186"/>
      <c r="E284" s="186"/>
      <c r="F284" s="186"/>
      <c r="G284" s="186"/>
      <c r="H284" s="186"/>
      <c r="I284" s="186"/>
      <c r="J284" s="185"/>
      <c r="K284" s="186"/>
      <c r="L284" s="186"/>
      <c r="M284" s="186"/>
      <c r="N284" s="185"/>
      <c r="O284" s="186"/>
      <c r="P284" s="186"/>
    </row>
    <row r="285" spans="2:16" s="11" customFormat="1" ht="69.75" customHeight="1" x14ac:dyDescent="0.25">
      <c r="B285" s="186"/>
      <c r="C285" s="186"/>
      <c r="D285" s="186"/>
      <c r="E285" s="186"/>
      <c r="F285" s="187"/>
      <c r="G285" s="187"/>
      <c r="H285" s="186"/>
      <c r="I285" s="186"/>
      <c r="J285" s="185"/>
      <c r="K285" s="186"/>
      <c r="L285" s="186"/>
      <c r="M285" s="186"/>
      <c r="N285" s="185"/>
      <c r="O285" s="186"/>
      <c r="P285" s="186"/>
    </row>
    <row r="286" spans="2:16" s="11" customFormat="1" ht="69.75" customHeight="1" x14ac:dyDescent="0.25">
      <c r="B286" s="186"/>
      <c r="C286" s="186"/>
      <c r="D286" s="186"/>
      <c r="E286" s="186"/>
      <c r="F286" s="186"/>
      <c r="G286" s="187"/>
      <c r="H286" s="186"/>
      <c r="I286" s="186"/>
      <c r="J286" s="185"/>
      <c r="K286" s="186"/>
      <c r="L286" s="186"/>
      <c r="M286" s="186"/>
      <c r="N286" s="185"/>
      <c r="O286" s="186"/>
      <c r="P286" s="186"/>
    </row>
    <row r="287" spans="2:16" s="11" customFormat="1" ht="69.75" customHeight="1" x14ac:dyDescent="0.25">
      <c r="B287" s="186"/>
      <c r="C287" s="186"/>
      <c r="D287" s="186"/>
      <c r="E287" s="186"/>
      <c r="F287" s="186"/>
      <c r="G287" s="186"/>
      <c r="H287" s="186"/>
      <c r="I287" s="186"/>
      <c r="J287" s="185"/>
      <c r="K287" s="186"/>
      <c r="L287" s="186"/>
      <c r="M287" s="186"/>
      <c r="N287" s="185"/>
      <c r="O287" s="186"/>
      <c r="P287" s="186"/>
    </row>
    <row r="288" spans="2:16" s="11" customFormat="1" ht="69.75" customHeight="1" x14ac:dyDescent="0.25">
      <c r="B288" s="186"/>
      <c r="C288" s="186"/>
      <c r="D288" s="186"/>
      <c r="E288" s="186"/>
      <c r="F288" s="186"/>
      <c r="G288" s="186"/>
      <c r="H288" s="186"/>
      <c r="I288" s="186"/>
      <c r="J288" s="185"/>
      <c r="K288" s="186"/>
      <c r="L288" s="186"/>
      <c r="M288" s="186"/>
      <c r="N288" s="185"/>
      <c r="O288" s="186"/>
      <c r="P288" s="186"/>
    </row>
    <row r="289" spans="2:16" s="11" customFormat="1" ht="69.75" customHeight="1" x14ac:dyDescent="0.25">
      <c r="B289" s="186"/>
      <c r="C289" s="186"/>
      <c r="D289" s="186"/>
      <c r="E289" s="186"/>
      <c r="F289" s="186"/>
      <c r="G289" s="186"/>
      <c r="H289" s="186"/>
      <c r="I289" s="186"/>
      <c r="J289" s="185"/>
      <c r="K289" s="186"/>
      <c r="L289" s="186"/>
      <c r="M289" s="186"/>
      <c r="N289" s="185"/>
      <c r="O289" s="186"/>
      <c r="P289" s="186"/>
    </row>
    <row r="290" spans="2:16" s="11" customFormat="1" x14ac:dyDescent="0.25">
      <c r="B290" s="186"/>
      <c r="C290" s="186"/>
      <c r="D290" s="186"/>
      <c r="E290" s="186"/>
      <c r="F290" s="186"/>
      <c r="G290" s="186"/>
      <c r="H290" s="186"/>
      <c r="I290" s="186"/>
      <c r="J290" s="185"/>
      <c r="K290" s="186"/>
      <c r="L290" s="186"/>
      <c r="M290" s="186"/>
      <c r="N290" s="185"/>
      <c r="O290" s="186"/>
      <c r="P290" s="186"/>
    </row>
    <row r="291" spans="2:16" s="11" customFormat="1" x14ac:dyDescent="0.25">
      <c r="B291" s="186"/>
      <c r="C291" s="186"/>
      <c r="D291" s="186"/>
      <c r="E291" s="186"/>
      <c r="F291" s="186"/>
      <c r="G291" s="186"/>
      <c r="H291" s="186"/>
      <c r="I291" s="186"/>
      <c r="J291" s="185"/>
      <c r="K291" s="186"/>
      <c r="L291" s="186"/>
      <c r="M291" s="186"/>
      <c r="N291" s="185"/>
      <c r="O291" s="186"/>
      <c r="P291" s="186"/>
    </row>
    <row r="292" spans="2:16" s="11" customFormat="1" x14ac:dyDescent="0.25">
      <c r="B292" s="186"/>
      <c r="C292" s="186"/>
      <c r="D292" s="186"/>
      <c r="E292" s="186"/>
      <c r="F292" s="186"/>
      <c r="G292" s="186"/>
      <c r="H292" s="186"/>
      <c r="I292" s="186"/>
      <c r="J292" s="185"/>
      <c r="K292" s="186"/>
      <c r="L292" s="186"/>
      <c r="M292" s="186"/>
      <c r="N292" s="185"/>
      <c r="O292" s="186"/>
      <c r="P292" s="186"/>
    </row>
    <row r="293" spans="2:16" s="11" customFormat="1" x14ac:dyDescent="0.25">
      <c r="B293" s="186"/>
      <c r="C293" s="186"/>
      <c r="D293" s="186"/>
      <c r="E293" s="186"/>
      <c r="F293" s="186"/>
      <c r="G293" s="186"/>
      <c r="H293" s="186"/>
      <c r="I293" s="186"/>
      <c r="J293" s="185"/>
      <c r="K293" s="186"/>
      <c r="L293" s="186"/>
      <c r="M293" s="186"/>
      <c r="N293" s="185"/>
      <c r="O293" s="186"/>
      <c r="P293" s="186"/>
    </row>
    <row r="294" spans="2:16" s="11" customFormat="1" x14ac:dyDescent="0.25">
      <c r="B294" s="186"/>
      <c r="C294" s="186"/>
      <c r="D294" s="186"/>
      <c r="E294" s="186"/>
      <c r="F294" s="186"/>
      <c r="G294" s="186"/>
      <c r="H294" s="186"/>
      <c r="I294" s="186"/>
      <c r="J294" s="185"/>
      <c r="K294" s="186"/>
      <c r="L294" s="186"/>
      <c r="M294" s="186"/>
      <c r="N294" s="185"/>
      <c r="O294" s="186"/>
      <c r="P294" s="186"/>
    </row>
    <row r="295" spans="2:16" s="11" customFormat="1" x14ac:dyDescent="0.25">
      <c r="B295" s="186"/>
      <c r="C295" s="186"/>
      <c r="D295" s="186"/>
      <c r="E295" s="186"/>
      <c r="F295" s="186"/>
      <c r="G295" s="186"/>
      <c r="H295" s="186"/>
      <c r="I295" s="186"/>
      <c r="J295" s="185"/>
      <c r="K295" s="186"/>
      <c r="L295" s="186"/>
      <c r="M295" s="186"/>
      <c r="N295" s="185"/>
      <c r="O295" s="186"/>
      <c r="P295" s="186"/>
    </row>
    <row r="296" spans="2:16" s="11" customFormat="1" x14ac:dyDescent="0.25">
      <c r="B296" s="186"/>
      <c r="C296" s="186"/>
      <c r="D296" s="186"/>
      <c r="E296" s="186"/>
      <c r="F296" s="186"/>
      <c r="G296" s="186"/>
      <c r="H296" s="186"/>
      <c r="I296" s="186"/>
      <c r="J296" s="185"/>
      <c r="K296" s="186"/>
      <c r="L296" s="186"/>
      <c r="M296" s="186"/>
      <c r="N296" s="185"/>
      <c r="O296" s="186"/>
      <c r="P296" s="186"/>
    </row>
    <row r="297" spans="2:16" s="11" customFormat="1" x14ac:dyDescent="0.25">
      <c r="B297" s="186"/>
      <c r="C297" s="186"/>
      <c r="D297" s="186"/>
      <c r="E297" s="186"/>
      <c r="F297" s="186"/>
      <c r="G297" s="186"/>
      <c r="H297" s="186"/>
      <c r="I297" s="186"/>
      <c r="J297" s="185"/>
      <c r="K297" s="186"/>
      <c r="L297" s="186"/>
      <c r="M297" s="186"/>
      <c r="N297" s="185"/>
      <c r="O297" s="186"/>
      <c r="P297" s="186"/>
    </row>
    <row r="298" spans="2:16" s="11" customFormat="1" x14ac:dyDescent="0.25">
      <c r="B298" s="186"/>
      <c r="C298" s="186"/>
      <c r="D298" s="186"/>
      <c r="E298" s="186"/>
      <c r="F298" s="186"/>
      <c r="G298" s="186"/>
      <c r="H298" s="186"/>
      <c r="I298" s="186"/>
      <c r="J298" s="185"/>
      <c r="K298" s="186"/>
      <c r="L298" s="186"/>
      <c r="M298" s="186"/>
      <c r="N298" s="185"/>
      <c r="O298" s="186"/>
      <c r="P298" s="186"/>
    </row>
    <row r="299" spans="2:16" s="11" customFormat="1" x14ac:dyDescent="0.25">
      <c r="B299" s="186"/>
      <c r="C299" s="186"/>
      <c r="D299" s="186"/>
      <c r="E299" s="186"/>
      <c r="F299" s="186"/>
      <c r="G299" s="186"/>
      <c r="H299" s="186"/>
      <c r="I299" s="186"/>
      <c r="J299" s="185"/>
      <c r="K299" s="186"/>
      <c r="L299" s="186"/>
      <c r="M299" s="186"/>
      <c r="N299" s="185"/>
      <c r="O299" s="186"/>
      <c r="P299" s="186"/>
    </row>
    <row r="300" spans="2:16" s="11" customFormat="1" x14ac:dyDescent="0.25">
      <c r="B300" s="186"/>
      <c r="C300" s="186"/>
      <c r="D300" s="186"/>
      <c r="E300" s="186"/>
      <c r="F300" s="186"/>
      <c r="G300" s="186"/>
      <c r="H300" s="186"/>
      <c r="I300" s="186"/>
      <c r="J300" s="185"/>
      <c r="K300" s="186"/>
      <c r="L300" s="186"/>
      <c r="M300" s="186"/>
      <c r="N300" s="185"/>
      <c r="O300" s="186"/>
      <c r="P300" s="186"/>
    </row>
    <row r="301" spans="2:16" s="11" customFormat="1" x14ac:dyDescent="0.25">
      <c r="B301" s="186"/>
      <c r="C301" s="186"/>
      <c r="D301" s="186"/>
      <c r="E301" s="186"/>
      <c r="F301" s="186"/>
      <c r="G301" s="186"/>
      <c r="H301" s="186"/>
      <c r="I301" s="186"/>
      <c r="J301" s="185"/>
      <c r="K301" s="186"/>
      <c r="L301" s="186"/>
      <c r="M301" s="186"/>
      <c r="N301" s="185"/>
      <c r="O301" s="186"/>
      <c r="P301" s="186"/>
    </row>
    <row r="302" spans="2:16" s="11" customFormat="1" x14ac:dyDescent="0.25">
      <c r="B302" s="186"/>
      <c r="C302" s="186"/>
      <c r="D302" s="186"/>
      <c r="E302" s="186"/>
      <c r="F302" s="186"/>
      <c r="G302" s="186"/>
      <c r="H302" s="186"/>
      <c r="I302" s="186"/>
      <c r="J302" s="185"/>
      <c r="K302" s="186"/>
      <c r="L302" s="186"/>
      <c r="M302" s="186"/>
      <c r="N302" s="185"/>
      <c r="O302" s="186"/>
      <c r="P302" s="186"/>
    </row>
    <row r="303" spans="2:16" s="11" customFormat="1" x14ac:dyDescent="0.25">
      <c r="B303" s="186"/>
      <c r="C303" s="186"/>
      <c r="D303" s="186"/>
      <c r="E303" s="186"/>
      <c r="F303" s="186"/>
      <c r="G303" s="186"/>
      <c r="H303" s="186"/>
      <c r="I303" s="186"/>
      <c r="J303" s="185"/>
      <c r="K303" s="186"/>
      <c r="L303" s="186"/>
      <c r="M303" s="186"/>
      <c r="N303" s="185"/>
      <c r="O303" s="186"/>
      <c r="P303" s="186"/>
    </row>
    <row r="304" spans="2:16" s="11" customFormat="1" x14ac:dyDescent="0.25">
      <c r="B304" s="186"/>
      <c r="C304" s="186"/>
      <c r="D304" s="186"/>
      <c r="E304" s="186"/>
      <c r="F304" s="186"/>
      <c r="G304" s="186"/>
      <c r="H304" s="186"/>
      <c r="I304" s="186"/>
      <c r="J304" s="185"/>
      <c r="K304" s="186"/>
      <c r="L304" s="186"/>
      <c r="M304" s="186"/>
      <c r="N304" s="185"/>
      <c r="O304" s="186"/>
      <c r="P304" s="186"/>
    </row>
    <row r="305" spans="2:16" s="11" customFormat="1" x14ac:dyDescent="0.25">
      <c r="B305" s="186"/>
      <c r="C305" s="186"/>
      <c r="D305" s="186"/>
      <c r="E305" s="186"/>
      <c r="F305" s="186"/>
      <c r="G305" s="186"/>
      <c r="H305" s="186"/>
      <c r="I305" s="186"/>
      <c r="J305" s="185"/>
      <c r="K305" s="186"/>
      <c r="L305" s="186"/>
      <c r="M305" s="186"/>
      <c r="N305" s="185"/>
      <c r="O305" s="186"/>
      <c r="P305" s="186"/>
    </row>
  </sheetData>
  <autoFilter ref="B6:V189">
    <filterColumn colId="6" showButton="0"/>
    <filterColumn colId="7" showButton="0"/>
    <filterColumn colId="10" showButton="0"/>
    <filterColumn colId="11" showButton="0"/>
  </autoFilter>
  <mergeCells count="812">
    <mergeCell ref="N187:N189"/>
    <mergeCell ref="O187:O189"/>
    <mergeCell ref="V187:V189"/>
    <mergeCell ref="B178:B180"/>
    <mergeCell ref="B181:B183"/>
    <mergeCell ref="B187:B189"/>
    <mergeCell ref="H178:H180"/>
    <mergeCell ref="I178:I180"/>
    <mergeCell ref="J178:J180"/>
    <mergeCell ref="L178:L180"/>
    <mergeCell ref="M178:M180"/>
    <mergeCell ref="C187:C189"/>
    <mergeCell ref="D187:D189"/>
    <mergeCell ref="E187:E189"/>
    <mergeCell ref="G187:G189"/>
    <mergeCell ref="H187:H189"/>
    <mergeCell ref="I187:I189"/>
    <mergeCell ref="J187:J189"/>
    <mergeCell ref="L187:L189"/>
    <mergeCell ref="M187:M189"/>
    <mergeCell ref="D8:D10"/>
    <mergeCell ref="D11:D13"/>
    <mergeCell ref="O11:O13"/>
    <mergeCell ref="O14:O16"/>
    <mergeCell ref="N178:N180"/>
    <mergeCell ref="O178:O180"/>
    <mergeCell ref="V178:V180"/>
    <mergeCell ref="C181:C183"/>
    <mergeCell ref="D181:D183"/>
    <mergeCell ref="E181:E183"/>
    <mergeCell ref="G181:G183"/>
    <mergeCell ref="H181:H183"/>
    <mergeCell ref="I181:I183"/>
    <mergeCell ref="J181:J183"/>
    <mergeCell ref="L181:L183"/>
    <mergeCell ref="M181:M183"/>
    <mergeCell ref="N181:N183"/>
    <mergeCell ref="O181:O183"/>
    <mergeCell ref="V181:V183"/>
    <mergeCell ref="C178:C180"/>
    <mergeCell ref="D178:D180"/>
    <mergeCell ref="E178:E180"/>
    <mergeCell ref="G178:G180"/>
    <mergeCell ref="E26:E28"/>
    <mergeCell ref="E2:V2"/>
    <mergeCell ref="E4:V4"/>
    <mergeCell ref="P3:V3"/>
    <mergeCell ref="E3:O3"/>
    <mergeCell ref="V11:V13"/>
    <mergeCell ref="V14:V16"/>
    <mergeCell ref="V17:V19"/>
    <mergeCell ref="V20:V22"/>
    <mergeCell ref="J20:J22"/>
    <mergeCell ref="E11:E13"/>
    <mergeCell ref="N8:N10"/>
    <mergeCell ref="N11:N13"/>
    <mergeCell ref="L8:L10"/>
    <mergeCell ref="O8:O10"/>
    <mergeCell ref="L6:N6"/>
    <mergeCell ref="O6:O7"/>
    <mergeCell ref="E8:E10"/>
    <mergeCell ref="O17:O19"/>
    <mergeCell ref="O20:O22"/>
    <mergeCell ref="M8:M10"/>
    <mergeCell ref="L11:L13"/>
    <mergeCell ref="M11:M13"/>
    <mergeCell ref="L14:L16"/>
    <mergeCell ref="M14:M16"/>
    <mergeCell ref="B2:D4"/>
    <mergeCell ref="V8:V10"/>
    <mergeCell ref="S6:S7"/>
    <mergeCell ref="H6:J6"/>
    <mergeCell ref="B5:D5"/>
    <mergeCell ref="E5:V5"/>
    <mergeCell ref="B6:B7"/>
    <mergeCell ref="B8:B10"/>
    <mergeCell ref="B14:B16"/>
    <mergeCell ref="H8:H10"/>
    <mergeCell ref="H11:H13"/>
    <mergeCell ref="C8:C10"/>
    <mergeCell ref="V6:V7"/>
    <mergeCell ref="T6:T7"/>
    <mergeCell ref="U6:U7"/>
    <mergeCell ref="C6:C7"/>
    <mergeCell ref="D6:D7"/>
    <mergeCell ref="E6:E7"/>
    <mergeCell ref="F6:F7"/>
    <mergeCell ref="G6:G7"/>
    <mergeCell ref="P6:P7"/>
    <mergeCell ref="Q6:Q7"/>
    <mergeCell ref="R6:R7"/>
    <mergeCell ref="K6:K7"/>
    <mergeCell ref="B17:B19"/>
    <mergeCell ref="B20:B22"/>
    <mergeCell ref="D14:D16"/>
    <mergeCell ref="D17:D19"/>
    <mergeCell ref="D20:D22"/>
    <mergeCell ref="H23:H25"/>
    <mergeCell ref="H26:H28"/>
    <mergeCell ref="I23:I25"/>
    <mergeCell ref="I26:I28"/>
    <mergeCell ref="B23:B25"/>
    <mergeCell ref="B26:B28"/>
    <mergeCell ref="H14:H16"/>
    <mergeCell ref="H17:H19"/>
    <mergeCell ref="H20:H22"/>
    <mergeCell ref="D23:D25"/>
    <mergeCell ref="D26:D28"/>
    <mergeCell ref="C17:C19"/>
    <mergeCell ref="C20:C22"/>
    <mergeCell ref="C23:C25"/>
    <mergeCell ref="C26:C28"/>
    <mergeCell ref="E14:E16"/>
    <mergeCell ref="E17:E19"/>
    <mergeCell ref="E20:E22"/>
    <mergeCell ref="E23:E25"/>
    <mergeCell ref="C14:C16"/>
    <mergeCell ref="C11:C13"/>
    <mergeCell ref="B11:B13"/>
    <mergeCell ref="G20:G22"/>
    <mergeCell ref="O23:O25"/>
    <mergeCell ref="O26:O28"/>
    <mergeCell ref="M20:M22"/>
    <mergeCell ref="I8:I10"/>
    <mergeCell ref="I11:I13"/>
    <mergeCell ref="I14:I16"/>
    <mergeCell ref="I17:I19"/>
    <mergeCell ref="I20:I22"/>
    <mergeCell ref="N14:N16"/>
    <mergeCell ref="N17:N19"/>
    <mergeCell ref="N20:N22"/>
    <mergeCell ref="N23:N25"/>
    <mergeCell ref="N26:N28"/>
    <mergeCell ref="L26:L28"/>
    <mergeCell ref="M26:M28"/>
    <mergeCell ref="J8:J10"/>
    <mergeCell ref="J11:J13"/>
    <mergeCell ref="J14:J16"/>
    <mergeCell ref="J17:J19"/>
    <mergeCell ref="J23:J25"/>
    <mergeCell ref="L23:L25"/>
    <mergeCell ref="M23:M25"/>
    <mergeCell ref="J26:J28"/>
    <mergeCell ref="L17:L19"/>
    <mergeCell ref="M17:M19"/>
    <mergeCell ref="L20:L22"/>
    <mergeCell ref="M29:M31"/>
    <mergeCell ref="N29:N31"/>
    <mergeCell ref="O29:O31"/>
    <mergeCell ref="V29:V31"/>
    <mergeCell ref="B32:B34"/>
    <mergeCell ref="C32:C34"/>
    <mergeCell ref="D32:D34"/>
    <mergeCell ref="E32:E34"/>
    <mergeCell ref="G32:G34"/>
    <mergeCell ref="H32:H34"/>
    <mergeCell ref="I32:I34"/>
    <mergeCell ref="J32:J34"/>
    <mergeCell ref="L32:L34"/>
    <mergeCell ref="M32:M34"/>
    <mergeCell ref="N32:N34"/>
    <mergeCell ref="O32:O34"/>
    <mergeCell ref="V32:V34"/>
    <mergeCell ref="B29:B31"/>
    <mergeCell ref="C29:C31"/>
    <mergeCell ref="D29:D31"/>
    <mergeCell ref="E29:E31"/>
    <mergeCell ref="G29:G31"/>
    <mergeCell ref="H29:H31"/>
    <mergeCell ref="I29:I31"/>
    <mergeCell ref="J29:J31"/>
    <mergeCell ref="L29:L31"/>
    <mergeCell ref="M35:M37"/>
    <mergeCell ref="N35:N37"/>
    <mergeCell ref="O35:O37"/>
    <mergeCell ref="V35:V37"/>
    <mergeCell ref="B38:B42"/>
    <mergeCell ref="C38:C42"/>
    <mergeCell ref="D38:D42"/>
    <mergeCell ref="E38:E42"/>
    <mergeCell ref="G38:G42"/>
    <mergeCell ref="H38:H42"/>
    <mergeCell ref="I38:I42"/>
    <mergeCell ref="J38:J42"/>
    <mergeCell ref="L38:L42"/>
    <mergeCell ref="M38:M42"/>
    <mergeCell ref="N38:N42"/>
    <mergeCell ref="O38:O42"/>
    <mergeCell ref="V38:V42"/>
    <mergeCell ref="B35:B37"/>
    <mergeCell ref="C35:C37"/>
    <mergeCell ref="D35:D37"/>
    <mergeCell ref="E35:E37"/>
    <mergeCell ref="G35:G37"/>
    <mergeCell ref="H35:H37"/>
    <mergeCell ref="I35:I37"/>
    <mergeCell ref="J35:J37"/>
    <mergeCell ref="L35:L37"/>
    <mergeCell ref="M43:M45"/>
    <mergeCell ref="N43:N45"/>
    <mergeCell ref="O43:O45"/>
    <mergeCell ref="V43:V45"/>
    <mergeCell ref="B46:B48"/>
    <mergeCell ref="C46:C48"/>
    <mergeCell ref="D46:D48"/>
    <mergeCell ref="E46:E48"/>
    <mergeCell ref="G46:G48"/>
    <mergeCell ref="H46:H48"/>
    <mergeCell ref="I46:I48"/>
    <mergeCell ref="J46:J48"/>
    <mergeCell ref="L46:L48"/>
    <mergeCell ref="M46:M48"/>
    <mergeCell ref="N46:N48"/>
    <mergeCell ref="O46:O48"/>
    <mergeCell ref="V46:V48"/>
    <mergeCell ref="B43:B45"/>
    <mergeCell ref="C43:C45"/>
    <mergeCell ref="D43:D45"/>
    <mergeCell ref="E43:E45"/>
    <mergeCell ref="G43:G45"/>
    <mergeCell ref="H43:H45"/>
    <mergeCell ref="I43:I45"/>
    <mergeCell ref="J43:J45"/>
    <mergeCell ref="L43:L45"/>
    <mergeCell ref="M49:M51"/>
    <mergeCell ref="N49:N51"/>
    <mergeCell ref="O49:O51"/>
    <mergeCell ref="V49:V51"/>
    <mergeCell ref="B52:B54"/>
    <mergeCell ref="C52:C54"/>
    <mergeCell ref="D52:D54"/>
    <mergeCell ref="E52:E54"/>
    <mergeCell ref="G52:G54"/>
    <mergeCell ref="H52:H54"/>
    <mergeCell ref="I52:I54"/>
    <mergeCell ref="J52:J54"/>
    <mergeCell ref="L52:L54"/>
    <mergeCell ref="M52:M54"/>
    <mergeCell ref="N52:N54"/>
    <mergeCell ref="O52:O54"/>
    <mergeCell ref="V52:V54"/>
    <mergeCell ref="B49:B51"/>
    <mergeCell ref="C49:C51"/>
    <mergeCell ref="D49:D51"/>
    <mergeCell ref="E49:E51"/>
    <mergeCell ref="G49:G51"/>
    <mergeCell ref="H49:H51"/>
    <mergeCell ref="I49:I51"/>
    <mergeCell ref="J49:J51"/>
    <mergeCell ref="L49:L51"/>
    <mergeCell ref="M55:M57"/>
    <mergeCell ref="N55:N57"/>
    <mergeCell ref="O55:O57"/>
    <mergeCell ref="V55:V57"/>
    <mergeCell ref="B58:B60"/>
    <mergeCell ref="C58:C60"/>
    <mergeCell ref="D58:D60"/>
    <mergeCell ref="E58:E60"/>
    <mergeCell ref="G58:G60"/>
    <mergeCell ref="H58:H60"/>
    <mergeCell ref="I58:I60"/>
    <mergeCell ref="J58:J60"/>
    <mergeCell ref="L58:L60"/>
    <mergeCell ref="M58:M60"/>
    <mergeCell ref="N58:N60"/>
    <mergeCell ref="O58:O60"/>
    <mergeCell ref="V58:V60"/>
    <mergeCell ref="B55:B57"/>
    <mergeCell ref="C55:C57"/>
    <mergeCell ref="D55:D57"/>
    <mergeCell ref="E55:E57"/>
    <mergeCell ref="G55:G57"/>
    <mergeCell ref="H55:H57"/>
    <mergeCell ref="I55:I57"/>
    <mergeCell ref="J55:J57"/>
    <mergeCell ref="L55:L57"/>
    <mergeCell ref="M61:M63"/>
    <mergeCell ref="N61:N63"/>
    <mergeCell ref="O61:O63"/>
    <mergeCell ref="V61:V63"/>
    <mergeCell ref="B64:B66"/>
    <mergeCell ref="C64:C66"/>
    <mergeCell ref="D64:D66"/>
    <mergeCell ref="E64:E66"/>
    <mergeCell ref="G64:G66"/>
    <mergeCell ref="H64:H66"/>
    <mergeCell ref="I64:I66"/>
    <mergeCell ref="J64:J66"/>
    <mergeCell ref="L64:L66"/>
    <mergeCell ref="M64:M66"/>
    <mergeCell ref="N64:N66"/>
    <mergeCell ref="O64:O66"/>
    <mergeCell ref="V64:V66"/>
    <mergeCell ref="B61:B63"/>
    <mergeCell ref="C61:C63"/>
    <mergeCell ref="D61:D63"/>
    <mergeCell ref="E61:E63"/>
    <mergeCell ref="G61:G63"/>
    <mergeCell ref="H61:H63"/>
    <mergeCell ref="I61:I63"/>
    <mergeCell ref="J61:J63"/>
    <mergeCell ref="L61:L63"/>
    <mergeCell ref="M67:M69"/>
    <mergeCell ref="N67:N69"/>
    <mergeCell ref="O67:O69"/>
    <mergeCell ref="V67:V69"/>
    <mergeCell ref="B70:B72"/>
    <mergeCell ref="C70:C72"/>
    <mergeCell ref="D70:D72"/>
    <mergeCell ref="E70:E72"/>
    <mergeCell ref="G70:G72"/>
    <mergeCell ref="H70:H72"/>
    <mergeCell ref="I70:I72"/>
    <mergeCell ref="J70:J72"/>
    <mergeCell ref="L70:L72"/>
    <mergeCell ref="M70:M72"/>
    <mergeCell ref="N70:N72"/>
    <mergeCell ref="O70:O72"/>
    <mergeCell ref="V70:V72"/>
    <mergeCell ref="B67:B69"/>
    <mergeCell ref="C67:C69"/>
    <mergeCell ref="D67:D69"/>
    <mergeCell ref="E67:E69"/>
    <mergeCell ref="G67:G69"/>
    <mergeCell ref="V73:V75"/>
    <mergeCell ref="B76:B78"/>
    <mergeCell ref="C76:C78"/>
    <mergeCell ref="D76:D78"/>
    <mergeCell ref="E76:E78"/>
    <mergeCell ref="G76:G78"/>
    <mergeCell ref="H76:H78"/>
    <mergeCell ref="I76:I78"/>
    <mergeCell ref="J76:J78"/>
    <mergeCell ref="L76:L78"/>
    <mergeCell ref="M76:M78"/>
    <mergeCell ref="N76:N78"/>
    <mergeCell ref="O76:O78"/>
    <mergeCell ref="V76:V78"/>
    <mergeCell ref="B73:B75"/>
    <mergeCell ref="C73:C75"/>
    <mergeCell ref="D73:D75"/>
    <mergeCell ref="S73:S74"/>
    <mergeCell ref="P77:P78"/>
    <mergeCell ref="Q77:Q78"/>
    <mergeCell ref="S77:S78"/>
    <mergeCell ref="E73:E75"/>
    <mergeCell ref="G73:G75"/>
    <mergeCell ref="H67:H69"/>
    <mergeCell ref="I67:I69"/>
    <mergeCell ref="J67:J69"/>
    <mergeCell ref="L67:L69"/>
    <mergeCell ref="M73:M75"/>
    <mergeCell ref="N73:N75"/>
    <mergeCell ref="O73:O75"/>
    <mergeCell ref="H79:H81"/>
    <mergeCell ref="I79:I81"/>
    <mergeCell ref="J79:J81"/>
    <mergeCell ref="H73:H75"/>
    <mergeCell ref="I73:I75"/>
    <mergeCell ref="J73:J75"/>
    <mergeCell ref="L73:L75"/>
    <mergeCell ref="H85:H87"/>
    <mergeCell ref="I85:I87"/>
    <mergeCell ref="J85:J87"/>
    <mergeCell ref="N79:N81"/>
    <mergeCell ref="O79:O81"/>
    <mergeCell ref="V79:V81"/>
    <mergeCell ref="B82:B84"/>
    <mergeCell ref="C82:C84"/>
    <mergeCell ref="D82:D84"/>
    <mergeCell ref="E82:E84"/>
    <mergeCell ref="G82:G84"/>
    <mergeCell ref="H82:H84"/>
    <mergeCell ref="I82:I84"/>
    <mergeCell ref="J82:J84"/>
    <mergeCell ref="L82:L84"/>
    <mergeCell ref="M82:M84"/>
    <mergeCell ref="N82:N84"/>
    <mergeCell ref="O82:O84"/>
    <mergeCell ref="V82:V84"/>
    <mergeCell ref="B79:B81"/>
    <mergeCell ref="C79:C81"/>
    <mergeCell ref="D79:D81"/>
    <mergeCell ref="E79:E81"/>
    <mergeCell ref="G79:G81"/>
    <mergeCell ref="E91:E93"/>
    <mergeCell ref="G91:G93"/>
    <mergeCell ref="H91:H93"/>
    <mergeCell ref="L79:L81"/>
    <mergeCell ref="M79:M81"/>
    <mergeCell ref="V85:V87"/>
    <mergeCell ref="B88:B90"/>
    <mergeCell ref="C88:C90"/>
    <mergeCell ref="D88:D90"/>
    <mergeCell ref="E88:E90"/>
    <mergeCell ref="G88:G90"/>
    <mergeCell ref="H88:H90"/>
    <mergeCell ref="I88:I90"/>
    <mergeCell ref="J88:J90"/>
    <mergeCell ref="L88:L90"/>
    <mergeCell ref="M88:M90"/>
    <mergeCell ref="N88:N90"/>
    <mergeCell ref="O88:O90"/>
    <mergeCell ref="V88:V90"/>
    <mergeCell ref="B85:B87"/>
    <mergeCell ref="C85:C87"/>
    <mergeCell ref="D85:D87"/>
    <mergeCell ref="E85:E87"/>
    <mergeCell ref="G85:G87"/>
    <mergeCell ref="B97:B99"/>
    <mergeCell ref="C97:C99"/>
    <mergeCell ref="D97:D99"/>
    <mergeCell ref="E97:E99"/>
    <mergeCell ref="G97:G99"/>
    <mergeCell ref="L85:L87"/>
    <mergeCell ref="M85:M87"/>
    <mergeCell ref="N85:N87"/>
    <mergeCell ref="O85:O87"/>
    <mergeCell ref="B94:B96"/>
    <mergeCell ref="C94:C96"/>
    <mergeCell ref="D94:D96"/>
    <mergeCell ref="E94:E96"/>
    <mergeCell ref="G94:G96"/>
    <mergeCell ref="H94:H96"/>
    <mergeCell ref="I94:I96"/>
    <mergeCell ref="J94:J96"/>
    <mergeCell ref="L94:L96"/>
    <mergeCell ref="M94:M96"/>
    <mergeCell ref="N94:N96"/>
    <mergeCell ref="O94:O96"/>
    <mergeCell ref="B91:B93"/>
    <mergeCell ref="C91:C93"/>
    <mergeCell ref="D91:D93"/>
    <mergeCell ref="B100:B102"/>
    <mergeCell ref="C100:C102"/>
    <mergeCell ref="D100:D102"/>
    <mergeCell ref="E100:E102"/>
    <mergeCell ref="H100:H102"/>
    <mergeCell ref="I100:I102"/>
    <mergeCell ref="J100:J102"/>
    <mergeCell ref="L100:L102"/>
    <mergeCell ref="M100:M102"/>
    <mergeCell ref="H97:H99"/>
    <mergeCell ref="I97:I99"/>
    <mergeCell ref="J97:J99"/>
    <mergeCell ref="L97:L99"/>
    <mergeCell ref="M97:M99"/>
    <mergeCell ref="N97:N99"/>
    <mergeCell ref="O97:O99"/>
    <mergeCell ref="V103:V105"/>
    <mergeCell ref="I91:I93"/>
    <mergeCell ref="J91:J93"/>
    <mergeCell ref="L91:L93"/>
    <mergeCell ref="M91:M93"/>
    <mergeCell ref="N91:N93"/>
    <mergeCell ref="O91:O93"/>
    <mergeCell ref="V97:V99"/>
    <mergeCell ref="N100:N102"/>
    <mergeCell ref="O100:O102"/>
    <mergeCell ref="V100:V102"/>
    <mergeCell ref="V91:V93"/>
    <mergeCell ref="V94:V96"/>
    <mergeCell ref="N106:N108"/>
    <mergeCell ref="O106:O108"/>
    <mergeCell ref="V106:V108"/>
    <mergeCell ref="B103:B105"/>
    <mergeCell ref="C103:C105"/>
    <mergeCell ref="D103:D105"/>
    <mergeCell ref="E103:E105"/>
    <mergeCell ref="H103:H105"/>
    <mergeCell ref="I103:I105"/>
    <mergeCell ref="J103:J105"/>
    <mergeCell ref="L103:L105"/>
    <mergeCell ref="R106:R108"/>
    <mergeCell ref="M103:M105"/>
    <mergeCell ref="N103:N105"/>
    <mergeCell ref="O103:O105"/>
    <mergeCell ref="B106:B108"/>
    <mergeCell ref="C106:C108"/>
    <mergeCell ref="D106:D108"/>
    <mergeCell ref="E106:E108"/>
    <mergeCell ref="H106:H108"/>
    <mergeCell ref="I106:I108"/>
    <mergeCell ref="J106:J108"/>
    <mergeCell ref="L106:L108"/>
    <mergeCell ref="M106:M108"/>
    <mergeCell ref="V115:V117"/>
    <mergeCell ref="V109:V111"/>
    <mergeCell ref="B112:B114"/>
    <mergeCell ref="C112:C114"/>
    <mergeCell ref="D112:D114"/>
    <mergeCell ref="E112:E114"/>
    <mergeCell ref="H112:H114"/>
    <mergeCell ref="I112:I114"/>
    <mergeCell ref="J112:J114"/>
    <mergeCell ref="L112:L114"/>
    <mergeCell ref="M112:M114"/>
    <mergeCell ref="N112:N114"/>
    <mergeCell ref="O112:O114"/>
    <mergeCell ref="V112:V114"/>
    <mergeCell ref="B109:B111"/>
    <mergeCell ref="C109:C111"/>
    <mergeCell ref="D109:D111"/>
    <mergeCell ref="E109:E111"/>
    <mergeCell ref="H109:H111"/>
    <mergeCell ref="I109:I111"/>
    <mergeCell ref="J109:J111"/>
    <mergeCell ref="L109:L111"/>
    <mergeCell ref="G112:G113"/>
    <mergeCell ref="R109:R111"/>
    <mergeCell ref="D118:D120"/>
    <mergeCell ref="E118:E120"/>
    <mergeCell ref="G118:G120"/>
    <mergeCell ref="H118:H120"/>
    <mergeCell ref="I118:I120"/>
    <mergeCell ref="J118:J120"/>
    <mergeCell ref="L118:L120"/>
    <mergeCell ref="T109:T111"/>
    <mergeCell ref="U109:U111"/>
    <mergeCell ref="P112:P113"/>
    <mergeCell ref="Q112:Q113"/>
    <mergeCell ref="R112:R114"/>
    <mergeCell ref="S112:S114"/>
    <mergeCell ref="T112:T114"/>
    <mergeCell ref="U112:U114"/>
    <mergeCell ref="S109:S111"/>
    <mergeCell ref="M121:M123"/>
    <mergeCell ref="M118:M120"/>
    <mergeCell ref="N118:N120"/>
    <mergeCell ref="O118:O120"/>
    <mergeCell ref="V118:V120"/>
    <mergeCell ref="B115:B117"/>
    <mergeCell ref="C115:C117"/>
    <mergeCell ref="D115:D117"/>
    <mergeCell ref="E115:E117"/>
    <mergeCell ref="H115:H117"/>
    <mergeCell ref="I115:I117"/>
    <mergeCell ref="J115:J117"/>
    <mergeCell ref="L115:L117"/>
    <mergeCell ref="P115:P117"/>
    <mergeCell ref="Q115:Q117"/>
    <mergeCell ref="R115:R117"/>
    <mergeCell ref="S115:S117"/>
    <mergeCell ref="T115:T117"/>
    <mergeCell ref="U115:U117"/>
    <mergeCell ref="M115:M117"/>
    <mergeCell ref="N115:N117"/>
    <mergeCell ref="O115:O117"/>
    <mergeCell ref="B118:B120"/>
    <mergeCell ref="C118:C120"/>
    <mergeCell ref="B121:B123"/>
    <mergeCell ref="C121:C123"/>
    <mergeCell ref="D121:D123"/>
    <mergeCell ref="E121:E123"/>
    <mergeCell ref="G121:G123"/>
    <mergeCell ref="H121:H123"/>
    <mergeCell ref="I121:I123"/>
    <mergeCell ref="J121:J123"/>
    <mergeCell ref="L121:L123"/>
    <mergeCell ref="B124:B126"/>
    <mergeCell ref="C124:C126"/>
    <mergeCell ref="D124:D126"/>
    <mergeCell ref="E124:E126"/>
    <mergeCell ref="G124:G126"/>
    <mergeCell ref="H124:H126"/>
    <mergeCell ref="I124:I126"/>
    <mergeCell ref="J124:J126"/>
    <mergeCell ref="L124:L126"/>
    <mergeCell ref="B127:B129"/>
    <mergeCell ref="C127:C129"/>
    <mergeCell ref="D127:D129"/>
    <mergeCell ref="E127:E129"/>
    <mergeCell ref="G127:G129"/>
    <mergeCell ref="H127:H129"/>
    <mergeCell ref="I127:I129"/>
    <mergeCell ref="J127:J129"/>
    <mergeCell ref="L127:L129"/>
    <mergeCell ref="B130:B132"/>
    <mergeCell ref="C130:C132"/>
    <mergeCell ref="D130:D132"/>
    <mergeCell ref="E130:E132"/>
    <mergeCell ref="G130:G132"/>
    <mergeCell ref="H130:H132"/>
    <mergeCell ref="I130:I132"/>
    <mergeCell ref="J130:J132"/>
    <mergeCell ref="L130:L132"/>
    <mergeCell ref="F130:F132"/>
    <mergeCell ref="K131:K132"/>
    <mergeCell ref="M127:M129"/>
    <mergeCell ref="N127:N129"/>
    <mergeCell ref="O127:O129"/>
    <mergeCell ref="B136:B138"/>
    <mergeCell ref="C136:C138"/>
    <mergeCell ref="D136:D138"/>
    <mergeCell ref="E136:E138"/>
    <mergeCell ref="H136:H138"/>
    <mergeCell ref="I136:I138"/>
    <mergeCell ref="J136:J138"/>
    <mergeCell ref="L136:L138"/>
    <mergeCell ref="M136:M138"/>
    <mergeCell ref="N136:N138"/>
    <mergeCell ref="O136:O138"/>
    <mergeCell ref="M133:M135"/>
    <mergeCell ref="N133:N135"/>
    <mergeCell ref="O133:O135"/>
    <mergeCell ref="B133:B135"/>
    <mergeCell ref="C133:C135"/>
    <mergeCell ref="D133:D135"/>
    <mergeCell ref="E133:E135"/>
    <mergeCell ref="H133:H135"/>
    <mergeCell ref="I133:I135"/>
    <mergeCell ref="J133:J135"/>
    <mergeCell ref="L133:L135"/>
    <mergeCell ref="G134:G135"/>
    <mergeCell ref="K133:K135"/>
    <mergeCell ref="V139:V141"/>
    <mergeCell ref="B142:B144"/>
    <mergeCell ref="C142:C144"/>
    <mergeCell ref="D142:D144"/>
    <mergeCell ref="E142:E144"/>
    <mergeCell ref="G142:G144"/>
    <mergeCell ref="H142:H144"/>
    <mergeCell ref="I142:I144"/>
    <mergeCell ref="J142:J144"/>
    <mergeCell ref="L142:L144"/>
    <mergeCell ref="M142:M144"/>
    <mergeCell ref="N142:N144"/>
    <mergeCell ref="O142:O144"/>
    <mergeCell ref="B139:B141"/>
    <mergeCell ref="C139:C141"/>
    <mergeCell ref="D139:D141"/>
    <mergeCell ref="E139:E141"/>
    <mergeCell ref="G139:G141"/>
    <mergeCell ref="H139:H141"/>
    <mergeCell ref="I139:I141"/>
    <mergeCell ref="J139:J141"/>
    <mergeCell ref="L139:L141"/>
    <mergeCell ref="M139:M141"/>
    <mergeCell ref="N139:N141"/>
    <mergeCell ref="O139:O141"/>
    <mergeCell ref="V142:V144"/>
    <mergeCell ref="V145:V147"/>
    <mergeCell ref="B148:B150"/>
    <mergeCell ref="C148:C150"/>
    <mergeCell ref="D148:D150"/>
    <mergeCell ref="E148:E150"/>
    <mergeCell ref="G148:G150"/>
    <mergeCell ref="H148:H150"/>
    <mergeCell ref="I148:I150"/>
    <mergeCell ref="J148:J150"/>
    <mergeCell ref="L148:L150"/>
    <mergeCell ref="M148:M150"/>
    <mergeCell ref="N148:N150"/>
    <mergeCell ref="O148:O150"/>
    <mergeCell ref="V148:V150"/>
    <mergeCell ref="B145:B147"/>
    <mergeCell ref="C145:C147"/>
    <mergeCell ref="D145:D147"/>
    <mergeCell ref="E145:E147"/>
    <mergeCell ref="H145:H147"/>
    <mergeCell ref="I145:I147"/>
    <mergeCell ref="J145:J147"/>
    <mergeCell ref="L145:L147"/>
    <mergeCell ref="M145:M147"/>
    <mergeCell ref="N145:N147"/>
    <mergeCell ref="O145:O147"/>
    <mergeCell ref="B154:B156"/>
    <mergeCell ref="C154:C156"/>
    <mergeCell ref="D154:D156"/>
    <mergeCell ref="E154:E156"/>
    <mergeCell ref="H154:H156"/>
    <mergeCell ref="I154:I156"/>
    <mergeCell ref="J154:J156"/>
    <mergeCell ref="L154:L156"/>
    <mergeCell ref="M154:M156"/>
    <mergeCell ref="N154:N156"/>
    <mergeCell ref="O154:O156"/>
    <mergeCell ref="B151:B153"/>
    <mergeCell ref="C151:C153"/>
    <mergeCell ref="D151:D153"/>
    <mergeCell ref="E151:E153"/>
    <mergeCell ref="H151:H153"/>
    <mergeCell ref="I151:I153"/>
    <mergeCell ref="J151:J153"/>
    <mergeCell ref="M151:M153"/>
    <mergeCell ref="N151:N153"/>
    <mergeCell ref="O151:O153"/>
    <mergeCell ref="V157:V159"/>
    <mergeCell ref="B160:B162"/>
    <mergeCell ref="C160:C162"/>
    <mergeCell ref="D160:D162"/>
    <mergeCell ref="E160:E162"/>
    <mergeCell ref="H160:H162"/>
    <mergeCell ref="I160:I162"/>
    <mergeCell ref="J160:J162"/>
    <mergeCell ref="L160:L162"/>
    <mergeCell ref="M160:M162"/>
    <mergeCell ref="N160:N162"/>
    <mergeCell ref="O160:O162"/>
    <mergeCell ref="B157:B159"/>
    <mergeCell ref="C157:C159"/>
    <mergeCell ref="D157:D159"/>
    <mergeCell ref="E157:E159"/>
    <mergeCell ref="H157:H159"/>
    <mergeCell ref="I157:I159"/>
    <mergeCell ref="J157:J159"/>
    <mergeCell ref="L157:L159"/>
    <mergeCell ref="B163:B165"/>
    <mergeCell ref="C163:C165"/>
    <mergeCell ref="D163:D165"/>
    <mergeCell ref="E163:E165"/>
    <mergeCell ref="H163:H165"/>
    <mergeCell ref="I163:I165"/>
    <mergeCell ref="J163:J165"/>
    <mergeCell ref="G163:G165"/>
    <mergeCell ref="L151:L153"/>
    <mergeCell ref="G166:G168"/>
    <mergeCell ref="H166:H168"/>
    <mergeCell ref="I166:I168"/>
    <mergeCell ref="J166:J168"/>
    <mergeCell ref="L166:L168"/>
    <mergeCell ref="M166:M168"/>
    <mergeCell ref="N166:N168"/>
    <mergeCell ref="O166:O168"/>
    <mergeCell ref="M157:M159"/>
    <mergeCell ref="N157:N159"/>
    <mergeCell ref="O157:O159"/>
    <mergeCell ref="L175:L177"/>
    <mergeCell ref="K175:K177"/>
    <mergeCell ref="M172:M174"/>
    <mergeCell ref="N172:N174"/>
    <mergeCell ref="O172:O174"/>
    <mergeCell ref="V172:V174"/>
    <mergeCell ref="L163:L165"/>
    <mergeCell ref="K164:K165"/>
    <mergeCell ref="M163:M165"/>
    <mergeCell ref="N163:N165"/>
    <mergeCell ref="O163:O165"/>
    <mergeCell ref="V166:V168"/>
    <mergeCell ref="V163:V165"/>
    <mergeCell ref="V124:V126"/>
    <mergeCell ref="B172:B174"/>
    <mergeCell ref="C172:C174"/>
    <mergeCell ref="D172:D174"/>
    <mergeCell ref="E172:E174"/>
    <mergeCell ref="G172:G174"/>
    <mergeCell ref="H172:H174"/>
    <mergeCell ref="I172:I174"/>
    <mergeCell ref="J172:J174"/>
    <mergeCell ref="L172:L174"/>
    <mergeCell ref="B169:B171"/>
    <mergeCell ref="C169:C171"/>
    <mergeCell ref="D169:D171"/>
    <mergeCell ref="E169:E171"/>
    <mergeCell ref="G169:G171"/>
    <mergeCell ref="H169:H171"/>
    <mergeCell ref="I169:I171"/>
    <mergeCell ref="J169:J171"/>
    <mergeCell ref="L169:L171"/>
    <mergeCell ref="V169:V171"/>
    <mergeCell ref="B166:B168"/>
    <mergeCell ref="C166:C168"/>
    <mergeCell ref="D166:D168"/>
    <mergeCell ref="E166:E168"/>
    <mergeCell ref="J175:J177"/>
    <mergeCell ref="V23:V25"/>
    <mergeCell ref="V26:V28"/>
    <mergeCell ref="V133:V135"/>
    <mergeCell ref="T77:T78"/>
    <mergeCell ref="U77:U78"/>
    <mergeCell ref="R100:R102"/>
    <mergeCell ref="R103:R105"/>
    <mergeCell ref="V175:V177"/>
    <mergeCell ref="M169:M171"/>
    <mergeCell ref="N169:N171"/>
    <mergeCell ref="O169:O171"/>
    <mergeCell ref="M175:M177"/>
    <mergeCell ref="N175:N177"/>
    <mergeCell ref="O175:O177"/>
    <mergeCell ref="N121:N123"/>
    <mergeCell ref="O121:O123"/>
    <mergeCell ref="M130:M132"/>
    <mergeCell ref="N130:N132"/>
    <mergeCell ref="O130:O132"/>
    <mergeCell ref="V121:V123"/>
    <mergeCell ref="M124:M126"/>
    <mergeCell ref="N124:N126"/>
    <mergeCell ref="O124:O126"/>
    <mergeCell ref="G11:G13"/>
    <mergeCell ref="V184:V186"/>
    <mergeCell ref="O184:O186"/>
    <mergeCell ref="M109:M111"/>
    <mergeCell ref="N109:N111"/>
    <mergeCell ref="O109:O111"/>
    <mergeCell ref="B184:B186"/>
    <mergeCell ref="C184:C186"/>
    <mergeCell ref="D184:D186"/>
    <mergeCell ref="E184:E186"/>
    <mergeCell ref="G184:G186"/>
    <mergeCell ref="H184:H186"/>
    <mergeCell ref="I184:I186"/>
    <mergeCell ref="J184:J186"/>
    <mergeCell ref="L184:L186"/>
    <mergeCell ref="M184:M186"/>
    <mergeCell ref="N184:N186"/>
    <mergeCell ref="B175:B177"/>
    <mergeCell ref="C175:C177"/>
    <mergeCell ref="D175:D177"/>
    <mergeCell ref="E175:E177"/>
    <mergeCell ref="G175:G177"/>
    <mergeCell ref="H175:H177"/>
    <mergeCell ref="I175:I177"/>
  </mergeCells>
  <conditionalFormatting sqref="J8">
    <cfRule type="containsText" dxfId="94" priority="221" operator="containsText" text="Bajo">
      <formula>NOT(ISERROR(SEARCH("Bajo",J8)))</formula>
    </cfRule>
    <cfRule type="containsText" dxfId="93" priority="222" operator="containsText" text="Moderado">
      <formula>NOT(ISERROR(SEARCH("Moderado",J8)))</formula>
    </cfRule>
    <cfRule type="containsText" dxfId="92" priority="223" operator="containsText" text="Alto">
      <formula>NOT(ISERROR(SEARCH("Alto",J8)))</formula>
    </cfRule>
    <cfRule type="containsText" dxfId="91" priority="225" operator="containsText" text="Extremo">
      <formula>NOT(ISERROR(SEARCH("Extremo",J8)))</formula>
    </cfRule>
  </conditionalFormatting>
  <conditionalFormatting sqref="J20 J23 J26">
    <cfRule type="containsText" dxfId="90" priority="217" operator="containsText" text="Bajo">
      <formula>NOT(ISERROR(SEARCH("Bajo",J20)))</formula>
    </cfRule>
    <cfRule type="containsText" dxfId="89" priority="218" operator="containsText" text="Moderado">
      <formula>NOT(ISERROR(SEARCH("Moderado",J20)))</formula>
    </cfRule>
    <cfRule type="containsText" dxfId="88" priority="219" operator="containsText" text="Alto">
      <formula>NOT(ISERROR(SEARCH("Alto",J20)))</formula>
    </cfRule>
    <cfRule type="containsText" dxfId="87" priority="220" operator="containsText" text="Extremo">
      <formula>NOT(ISERROR(SEARCH("Extremo",J20)))</formula>
    </cfRule>
  </conditionalFormatting>
  <conditionalFormatting sqref="N11 N14 N17">
    <cfRule type="containsText" dxfId="86" priority="213" operator="containsText" text="Bajo">
      <formula>NOT(ISERROR(SEARCH("Bajo",N11)))</formula>
    </cfRule>
    <cfRule type="containsText" dxfId="85" priority="214" operator="containsText" text="Moderado">
      <formula>NOT(ISERROR(SEARCH("Moderado",N11)))</formula>
    </cfRule>
    <cfRule type="containsText" dxfId="84" priority="215" operator="containsText" text="Alto">
      <formula>NOT(ISERROR(SEARCH("Alto",N11)))</formula>
    </cfRule>
    <cfRule type="containsText" dxfId="83" priority="216" operator="containsText" text="Extremo">
      <formula>NOT(ISERROR(SEARCH("Extremo",N11)))</formula>
    </cfRule>
  </conditionalFormatting>
  <conditionalFormatting sqref="J29 J32 J35 J38:J40 J43 J46 J49 J52 J55 J58 J61 J64 J67 J73 J76 J79 J82 J85 J88 J91 J94 J97 J100 J103 J106 J109 J112 J115 J118 J121 J124 J127 J130 J133 J136 J139 J142 J145 J148 J151 J154 J157 J160 J163 J166 J169 J172 J175 J190 J193 J196 J199 J202 J205 J208 J211 J214 J217 J220 J223 J226 J229 J232 J235 J238 J241 J244 J247 J250 J253 J256 J259 J262 J265 J268 J271 J274 J277 J280 J283 J286 J289">
    <cfRule type="containsText" dxfId="82" priority="209" operator="containsText" text="Bajo">
      <formula>NOT(ISERROR(SEARCH("Bajo",J29)))</formula>
    </cfRule>
    <cfRule type="containsText" dxfId="81" priority="210" operator="containsText" text="Moderado">
      <formula>NOT(ISERROR(SEARCH("Moderado",J29)))</formula>
    </cfRule>
    <cfRule type="containsText" dxfId="80" priority="211" operator="containsText" text="Alto">
      <formula>NOT(ISERROR(SEARCH("Alto",J29)))</formula>
    </cfRule>
    <cfRule type="containsText" dxfId="79" priority="212" operator="containsText" text="Extremo">
      <formula>NOT(ISERROR(SEARCH("Extremo",J29)))</formula>
    </cfRule>
  </conditionalFormatting>
  <conditionalFormatting sqref="N29 N43 N46 N49 N52 N55 N58 N61 N64 N67 N70 N73 N76 N79 N82 N85 N88 N91 N94 N97 N100 N103 N106 N109 N112 N115 N118 N121 N124 N127 N130 N133 N136 N139 N142 N145 N148 N151 N154 N157 N160 N163 N166 N169 N172 N175 N190 N193 N196 N199 N202 N205 N208 N211 N214 N217 N220 N223 N226 N229 N232 N235 N238 N241 N244 N247 N250 N253 N256 N259 N262 N265 N268 N271 N274 N277 N280 N283 N286 N289">
    <cfRule type="containsText" dxfId="78" priority="205" operator="containsText" text="Bajo">
      <formula>NOT(ISERROR(SEARCH("Bajo",N29)))</formula>
    </cfRule>
    <cfRule type="containsText" dxfId="77" priority="206" operator="containsText" text="Moderado">
      <formula>NOT(ISERROR(SEARCH("Moderado",N29)))</formula>
    </cfRule>
    <cfRule type="containsText" dxfId="76" priority="207" operator="containsText" text="Alto">
      <formula>NOT(ISERROR(SEARCH("Alto",N29)))</formula>
    </cfRule>
    <cfRule type="containsText" dxfId="75" priority="208" operator="containsText" text="Extremo">
      <formula>NOT(ISERROR(SEARCH("Extremo",N29)))</formula>
    </cfRule>
  </conditionalFormatting>
  <conditionalFormatting sqref="J11">
    <cfRule type="containsText" dxfId="74" priority="201" operator="containsText" text="Bajo">
      <formula>NOT(ISERROR(SEARCH("Bajo",J11)))</formula>
    </cfRule>
    <cfRule type="containsText" dxfId="73" priority="202" operator="containsText" text="Moderado">
      <formula>NOT(ISERROR(SEARCH("Moderado",J11)))</formula>
    </cfRule>
    <cfRule type="containsText" dxfId="72" priority="203" operator="containsText" text="Alto">
      <formula>NOT(ISERROR(SEARCH("Alto",J11)))</formula>
    </cfRule>
    <cfRule type="containsText" dxfId="71" priority="204" operator="containsText" text="Extremo">
      <formula>NOT(ISERROR(SEARCH("Extremo",J11)))</formula>
    </cfRule>
  </conditionalFormatting>
  <conditionalFormatting sqref="J14">
    <cfRule type="containsText" dxfId="70" priority="193" operator="containsText" text="Bajo">
      <formula>NOT(ISERROR(SEARCH("Bajo",J14)))</formula>
    </cfRule>
    <cfRule type="containsText" dxfId="69" priority="194" operator="containsText" text="Moderado">
      <formula>NOT(ISERROR(SEARCH("Moderado",J14)))</formula>
    </cfRule>
    <cfRule type="containsText" dxfId="68" priority="195" operator="containsText" text="Alto">
      <formula>NOT(ISERROR(SEARCH("Alto",J14)))</formula>
    </cfRule>
    <cfRule type="containsText" dxfId="67" priority="196" operator="containsText" text="Extremo">
      <formula>NOT(ISERROR(SEARCH("Extremo",J14)))</formula>
    </cfRule>
  </conditionalFormatting>
  <conditionalFormatting sqref="N8">
    <cfRule type="containsText" dxfId="66" priority="189" operator="containsText" text="Bajo">
      <formula>NOT(ISERROR(SEARCH("Bajo",N8)))</formula>
    </cfRule>
    <cfRule type="containsText" dxfId="65" priority="190" operator="containsText" text="Moderado">
      <formula>NOT(ISERROR(SEARCH("Moderado",N8)))</formula>
    </cfRule>
    <cfRule type="containsText" dxfId="64" priority="191" operator="containsText" text="Alto">
      <formula>NOT(ISERROR(SEARCH("Alto",N8)))</formula>
    </cfRule>
    <cfRule type="containsText" dxfId="63" priority="192" operator="containsText" text="Extremo">
      <formula>NOT(ISERROR(SEARCH("Extremo",N8)))</formula>
    </cfRule>
  </conditionalFormatting>
  <conditionalFormatting sqref="J17">
    <cfRule type="containsText" dxfId="62" priority="185" operator="containsText" text="Bajo">
      <formula>NOT(ISERROR(SEARCH("Bajo",J17)))</formula>
    </cfRule>
    <cfRule type="containsText" dxfId="61" priority="186" operator="containsText" text="Moderado">
      <formula>NOT(ISERROR(SEARCH("Moderado",J17)))</formula>
    </cfRule>
    <cfRule type="containsText" dxfId="60" priority="187" operator="containsText" text="Alto">
      <formula>NOT(ISERROR(SEARCH("Alto",J17)))</formula>
    </cfRule>
    <cfRule type="containsText" dxfId="59" priority="188" operator="containsText" text="Extremo">
      <formula>NOT(ISERROR(SEARCH("Extremo",J17)))</formula>
    </cfRule>
  </conditionalFormatting>
  <conditionalFormatting sqref="N20">
    <cfRule type="containsText" dxfId="58" priority="181" operator="containsText" text="Bajo">
      <formula>NOT(ISERROR(SEARCH("Bajo",N20)))</formula>
    </cfRule>
    <cfRule type="containsText" dxfId="57" priority="182" operator="containsText" text="Moderado">
      <formula>NOT(ISERROR(SEARCH("Moderado",N20)))</formula>
    </cfRule>
    <cfRule type="containsText" dxfId="56" priority="183" operator="containsText" text="Alto">
      <formula>NOT(ISERROR(SEARCH("Alto",N20)))</formula>
    </cfRule>
    <cfRule type="containsText" dxfId="55" priority="184" operator="containsText" text="Extremo">
      <formula>NOT(ISERROR(SEARCH("Extremo",N20)))</formula>
    </cfRule>
  </conditionalFormatting>
  <conditionalFormatting sqref="N23">
    <cfRule type="containsText" dxfId="54" priority="177" operator="containsText" text="Bajo">
      <formula>NOT(ISERROR(SEARCH("Bajo",N23)))</formula>
    </cfRule>
    <cfRule type="containsText" dxfId="53" priority="178" operator="containsText" text="Moderado">
      <formula>NOT(ISERROR(SEARCH("Moderado",N23)))</formula>
    </cfRule>
    <cfRule type="containsText" dxfId="52" priority="179" operator="containsText" text="Alto">
      <formula>NOT(ISERROR(SEARCH("Alto",N23)))</formula>
    </cfRule>
    <cfRule type="containsText" dxfId="51" priority="180" operator="containsText" text="Extremo">
      <formula>NOT(ISERROR(SEARCH("Extremo",N23)))</formula>
    </cfRule>
  </conditionalFormatting>
  <conditionalFormatting sqref="N26">
    <cfRule type="containsText" dxfId="50" priority="173" operator="containsText" text="Bajo">
      <formula>NOT(ISERROR(SEARCH("Bajo",N26)))</formula>
    </cfRule>
    <cfRule type="containsText" dxfId="49" priority="174" operator="containsText" text="Moderado">
      <formula>NOT(ISERROR(SEARCH("Moderado",N26)))</formula>
    </cfRule>
    <cfRule type="containsText" dxfId="48" priority="175" operator="containsText" text="Alto">
      <formula>NOT(ISERROR(SEARCH("Alto",N26)))</formula>
    </cfRule>
    <cfRule type="containsText" dxfId="47" priority="176" operator="containsText" text="Extremo">
      <formula>NOT(ISERROR(SEARCH("Extremo",N26)))</formula>
    </cfRule>
  </conditionalFormatting>
  <conditionalFormatting sqref="N32">
    <cfRule type="containsText" dxfId="46" priority="169" operator="containsText" text="Bajo">
      <formula>NOT(ISERROR(SEARCH("Bajo",N32)))</formula>
    </cfRule>
    <cfRule type="containsText" dxfId="45" priority="170" operator="containsText" text="Moderado">
      <formula>NOT(ISERROR(SEARCH("Moderado",N32)))</formula>
    </cfRule>
    <cfRule type="containsText" dxfId="44" priority="171" operator="containsText" text="Alto">
      <formula>NOT(ISERROR(SEARCH("Alto",N32)))</formula>
    </cfRule>
    <cfRule type="containsText" dxfId="43" priority="172" operator="containsText" text="Extremo">
      <formula>NOT(ISERROR(SEARCH("Extremo",N32)))</formula>
    </cfRule>
  </conditionalFormatting>
  <conditionalFormatting sqref="N35">
    <cfRule type="containsText" dxfId="42" priority="165" operator="containsText" text="Bajo">
      <formula>NOT(ISERROR(SEARCH("Bajo",N35)))</formula>
    </cfRule>
    <cfRule type="containsText" dxfId="41" priority="166" operator="containsText" text="Moderado">
      <formula>NOT(ISERROR(SEARCH("Moderado",N35)))</formula>
    </cfRule>
    <cfRule type="containsText" dxfId="40" priority="167" operator="containsText" text="Alto">
      <formula>NOT(ISERROR(SEARCH("Alto",N35)))</formula>
    </cfRule>
    <cfRule type="containsText" dxfId="39" priority="168" operator="containsText" text="Extremo">
      <formula>NOT(ISERROR(SEARCH("Extremo",N35)))</formula>
    </cfRule>
  </conditionalFormatting>
  <conditionalFormatting sqref="N38:N40">
    <cfRule type="containsText" dxfId="38" priority="161" operator="containsText" text="Bajo">
      <formula>NOT(ISERROR(SEARCH("Bajo",N38)))</formula>
    </cfRule>
    <cfRule type="containsText" dxfId="37" priority="162" operator="containsText" text="Moderado">
      <formula>NOT(ISERROR(SEARCH("Moderado",N38)))</formula>
    </cfRule>
    <cfRule type="containsText" dxfId="36" priority="163" operator="containsText" text="Alto">
      <formula>NOT(ISERROR(SEARCH("Alto",N38)))</formula>
    </cfRule>
    <cfRule type="containsText" dxfId="35" priority="164" operator="containsText" text="Extremo">
      <formula>NOT(ISERROR(SEARCH("Extremo",N38)))</formula>
    </cfRule>
  </conditionalFormatting>
  <conditionalFormatting sqref="J70">
    <cfRule type="containsText" dxfId="34" priority="157" operator="containsText" text="Bajo">
      <formula>NOT(ISERROR(SEARCH("Bajo",J70)))</formula>
    </cfRule>
    <cfRule type="containsText" dxfId="33" priority="158" operator="containsText" text="Moderado">
      <formula>NOT(ISERROR(SEARCH("Moderado",J70)))</formula>
    </cfRule>
    <cfRule type="containsText" dxfId="32" priority="159" operator="containsText" text="Alto">
      <formula>NOT(ISERROR(SEARCH("Alto",J70)))</formula>
    </cfRule>
    <cfRule type="containsText" dxfId="31" priority="160" operator="containsText" text="Extremo">
      <formula>NOT(ISERROR(SEARCH("Extremo",J70)))</formula>
    </cfRule>
  </conditionalFormatting>
  <conditionalFormatting sqref="J178">
    <cfRule type="containsText" dxfId="30" priority="37" operator="containsText" text="Bajo">
      <formula>NOT(ISERROR(SEARCH("Bajo",J178)))</formula>
    </cfRule>
    <cfRule type="containsText" dxfId="29" priority="38" operator="containsText" text="Moderado">
      <formula>NOT(ISERROR(SEARCH("Moderado",J178)))</formula>
    </cfRule>
    <cfRule type="containsText" dxfId="28" priority="39" operator="containsText" text="Alto">
      <formula>NOT(ISERROR(SEARCH("Alto",J178)))</formula>
    </cfRule>
    <cfRule type="containsText" dxfId="27" priority="40" operator="containsText" text="Extremo">
      <formula>NOT(ISERROR(SEARCH("Extremo",J178)))</formula>
    </cfRule>
  </conditionalFormatting>
  <conditionalFormatting sqref="J181 J184 J187">
    <cfRule type="containsText" dxfId="26" priority="33" operator="containsText" text="Bajo">
      <formula>NOT(ISERROR(SEARCH("Bajo",J181)))</formula>
    </cfRule>
    <cfRule type="containsText" dxfId="25" priority="34" operator="containsText" text="Moderado">
      <formula>NOT(ISERROR(SEARCH("Moderado",J181)))</formula>
    </cfRule>
    <cfRule type="containsText" dxfId="24" priority="35" operator="containsText" text="Alto">
      <formula>NOT(ISERROR(SEARCH("Alto",J181)))</formula>
    </cfRule>
    <cfRule type="containsText" dxfId="23" priority="36" operator="containsText" text="Extremo">
      <formula>NOT(ISERROR(SEARCH("Extremo",J181)))</formula>
    </cfRule>
  </conditionalFormatting>
  <conditionalFormatting sqref="N184">
    <cfRule type="containsText" dxfId="22" priority="29" operator="containsText" text="Bajo">
      <formula>NOT(ISERROR(SEARCH("Bajo",N184)))</formula>
    </cfRule>
    <cfRule type="containsText" dxfId="21" priority="30" operator="containsText" text="Moderado">
      <formula>NOT(ISERROR(SEARCH("Moderado",N184)))</formula>
    </cfRule>
    <cfRule type="containsText" dxfId="20" priority="31" operator="containsText" text="Alto">
      <formula>NOT(ISERROR(SEARCH("Alto",N184)))</formula>
    </cfRule>
    <cfRule type="containsText" dxfId="19" priority="32" operator="containsText" text="Extremo">
      <formula>NOT(ISERROR(SEARCH("Extremo",N184)))</formula>
    </cfRule>
  </conditionalFormatting>
  <conditionalFormatting sqref="N178">
    <cfRule type="containsText" dxfId="18" priority="25" operator="containsText" text="Bajo">
      <formula>NOT(ISERROR(SEARCH("Bajo",N178)))</formula>
    </cfRule>
    <cfRule type="containsText" dxfId="17" priority="26" operator="containsText" text="Moderado">
      <formula>NOT(ISERROR(SEARCH("Moderado",N178)))</formula>
    </cfRule>
    <cfRule type="containsText" dxfId="16" priority="27" operator="containsText" text="Alto">
      <formula>NOT(ISERROR(SEARCH("Alto",N178)))</formula>
    </cfRule>
    <cfRule type="containsText" dxfId="15" priority="28" operator="containsText" text="Extremo">
      <formula>NOT(ISERROR(SEARCH("Extremo",N178)))</formula>
    </cfRule>
  </conditionalFormatting>
  <conditionalFormatting sqref="N181">
    <cfRule type="containsText" dxfId="14" priority="21" operator="containsText" text="Bajo">
      <formula>NOT(ISERROR(SEARCH("Bajo",N181)))</formula>
    </cfRule>
    <cfRule type="containsText" dxfId="13" priority="22" operator="containsText" text="Moderado">
      <formula>NOT(ISERROR(SEARCH("Moderado",N181)))</formula>
    </cfRule>
    <cfRule type="containsText" dxfId="12" priority="23" operator="containsText" text="Alto">
      <formula>NOT(ISERROR(SEARCH("Alto",N181)))</formula>
    </cfRule>
    <cfRule type="containsText" dxfId="11" priority="24" operator="containsText" text="Extremo">
      <formula>NOT(ISERROR(SEARCH("Extremo",N181)))</formula>
    </cfRule>
  </conditionalFormatting>
  <conditionalFormatting sqref="N187">
    <cfRule type="containsText" dxfId="10" priority="17" operator="containsText" text="Bajo">
      <formula>NOT(ISERROR(SEARCH("Bajo",N187)))</formula>
    </cfRule>
    <cfRule type="containsText" dxfId="9" priority="18" operator="containsText" text="Moderado">
      <formula>NOT(ISERROR(SEARCH("Moderado",N187)))</formula>
    </cfRule>
    <cfRule type="containsText" dxfId="8" priority="19" operator="containsText" text="Alto">
      <formula>NOT(ISERROR(SEARCH("Alto",N187)))</formula>
    </cfRule>
    <cfRule type="containsText" dxfId="7" priority="20" operator="containsText" text="Extremo">
      <formula>NOT(ISERROR(SEARCH("Extremo",N187)))</formula>
    </cfRule>
  </conditionalFormatting>
  <dataValidations count="10">
    <dataValidation type="list" allowBlank="1" showInputMessage="1" showErrorMessage="1" sqref="E8 E11 E14 E17:E60 E124:E138 E70:E100 E103:E121 E145:E177">
      <formula1>$Y$8:$Y$14</formula1>
    </dataValidation>
    <dataValidation type="list" allowBlank="1" showInputMessage="1" showErrorMessage="1" sqref="H8:I28 L8:M28 H52:I60 L52:M60 L139:M162 L88:M99 L103:M105 L109:M111 H88:I135 L115:M135 H139:I162 H175:I189 L178:M189">
      <formula1>$Z$8:$Z$12</formula1>
    </dataValidation>
    <dataValidation type="list" allowBlank="1" showInputMessage="1" showErrorMessage="1" sqref="C8:C51 C70:C177">
      <formula1>$X$8:$X$27</formula1>
    </dataValidation>
    <dataValidation type="list" allowBlank="1" showInputMessage="1" showErrorMessage="1" sqref="H61:I69 L67:M69">
      <formula1>$Z$11:$Z$15</formula1>
    </dataValidation>
    <dataValidation type="list" allowBlank="1" showInputMessage="1" showErrorMessage="1" sqref="H73:I78 L73:M75">
      <formula1>$Z$8:$Z$10</formula1>
    </dataValidation>
    <dataValidation type="list" allowBlank="1" showInputMessage="1" showErrorMessage="1" sqref="H79:I87 L79:M87">
      <formula1>$Z$25:$Z$29</formula1>
    </dataValidation>
    <dataValidation type="list" allowBlank="1" showInputMessage="1" showErrorMessage="1" sqref="E139 E142 E178 E184:E189 E181">
      <formula1>$Y$8:$Y$13</formula1>
    </dataValidation>
    <dataValidation type="list" allowBlank="1" showInputMessage="1" showErrorMessage="1" sqref="H163:I165">
      <formula1>$Z$8:$Z$13</formula1>
    </dataValidation>
    <dataValidation type="list" allowBlank="1" showInputMessage="1" showErrorMessage="1" sqref="C178:C189">
      <formula1>$X$8:$X$24</formula1>
    </dataValidation>
    <dataValidation type="list" allowBlank="1" showInputMessage="1" showErrorMessage="1" sqref="E61:E64 E67">
      <formula1>$Y$11:$Y$17</formula1>
    </dataValidation>
  </dataValidations>
  <pageMargins left="0.51181102362204722" right="0.51181102362204722" top="0.74803149606299213" bottom="0.74803149606299213" header="0.31496062992125984" footer="0.31496062992125984"/>
  <pageSetup scale="46" fitToHeight="0" orientation="landscape" r:id="rId1"/>
  <headerFooter>
    <oddFooter>&amp;L&amp;"Arial,Normal"&amp;16Calle 26 No.57-41 Torre 8, Pisos 7 y 8 CEMSA – C.P. 111321
PBX: 3779555 – Información: Línea 195
www.umv.gov.co&amp;C&amp;"Arial,Normal"&amp;16SIG-FM-007
&amp;P de &amp;N</oddFooter>
  </headerFooter>
  <rowBreaks count="7" manualBreakCount="7">
    <brk id="16" max="15" man="1"/>
    <brk id="72" max="15" man="1"/>
    <brk id="84" max="15" man="1"/>
    <brk id="132" max="15" man="1"/>
    <brk id="153" max="15" man="1"/>
    <brk id="162" max="15" man="1"/>
    <brk id="186" max="15" man="1"/>
  </rowBreaks>
  <colBreaks count="2" manualBreakCount="2">
    <brk id="16" max="203" man="1"/>
    <brk id="23"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N27"/>
  <sheetViews>
    <sheetView workbookViewId="0"/>
  </sheetViews>
  <sheetFormatPr baseColWidth="10" defaultColWidth="11.42578125" defaultRowHeight="15" x14ac:dyDescent="0.2"/>
  <cols>
    <col min="1" max="1" width="2.140625" style="12" customWidth="1"/>
    <col min="2" max="2" width="25.28515625" style="12" customWidth="1"/>
    <col min="3" max="3" width="66.42578125" style="12" customWidth="1"/>
    <col min="4" max="4" width="14.85546875" style="12" customWidth="1"/>
    <col min="5" max="5" width="25.42578125" style="12" hidden="1" customWidth="1"/>
    <col min="6" max="6" width="34.42578125" style="12" customWidth="1"/>
    <col min="7" max="7" width="26.85546875" style="12" hidden="1" customWidth="1"/>
    <col min="8" max="8" width="16.85546875" style="12" hidden="1" customWidth="1"/>
    <col min="9" max="9" width="2.28515625" style="12" customWidth="1"/>
    <col min="10" max="11" width="21.42578125" style="12" customWidth="1"/>
    <col min="12" max="12" width="41.85546875" style="12" customWidth="1"/>
    <col min="13" max="13" width="2.5703125" style="12" customWidth="1"/>
    <col min="14" max="14" width="18.42578125" style="12" customWidth="1"/>
    <col min="15" max="16384" width="11.42578125" style="12"/>
  </cols>
  <sheetData>
    <row r="1" spans="1:14" ht="11.25" customHeight="1" x14ac:dyDescent="0.2"/>
    <row r="2" spans="1:14" ht="67.5" customHeight="1" x14ac:dyDescent="0.2">
      <c r="B2" s="359" t="s">
        <v>229</v>
      </c>
      <c r="C2" s="359"/>
      <c r="D2" s="359"/>
      <c r="E2" s="359"/>
      <c r="F2" s="359"/>
      <c r="J2" s="360" t="s">
        <v>250</v>
      </c>
      <c r="K2" s="361"/>
      <c r="L2" s="362"/>
    </row>
    <row r="3" spans="1:14" ht="54" x14ac:dyDescent="0.25">
      <c r="A3" s="15"/>
      <c r="B3" s="38" t="s">
        <v>215</v>
      </c>
      <c r="C3" s="38" t="s">
        <v>216</v>
      </c>
      <c r="D3" s="38" t="s">
        <v>217</v>
      </c>
      <c r="E3" s="38"/>
      <c r="F3" s="38" t="s">
        <v>218</v>
      </c>
      <c r="G3" s="58"/>
      <c r="H3" s="58"/>
      <c r="I3" s="58"/>
      <c r="J3" s="59" t="s">
        <v>239</v>
      </c>
      <c r="K3" s="59" t="s">
        <v>235</v>
      </c>
      <c r="L3" s="60" t="s">
        <v>230</v>
      </c>
    </row>
    <row r="4" spans="1:14" ht="50.25" customHeight="1" x14ac:dyDescent="0.2">
      <c r="A4" s="15"/>
      <c r="B4" s="354"/>
      <c r="C4" s="42" t="s">
        <v>240</v>
      </c>
      <c r="D4" s="43"/>
      <c r="E4" s="44"/>
      <c r="F4" s="44"/>
      <c r="J4" s="48" t="s">
        <v>238</v>
      </c>
      <c r="K4" s="48" t="s">
        <v>222</v>
      </c>
      <c r="L4" s="49">
        <v>0</v>
      </c>
      <c r="N4" s="12" t="s">
        <v>15</v>
      </c>
    </row>
    <row r="5" spans="1:14" ht="63.75" customHeight="1" x14ac:dyDescent="0.2">
      <c r="B5" s="355"/>
      <c r="C5" s="39" t="s">
        <v>153</v>
      </c>
      <c r="D5" s="40"/>
      <c r="E5" s="41">
        <f>IF(D5="SI",15,0)</f>
        <v>0</v>
      </c>
      <c r="F5" s="41"/>
      <c r="G5" s="12" t="s">
        <v>15</v>
      </c>
      <c r="J5" s="48" t="s">
        <v>237</v>
      </c>
      <c r="K5" s="48" t="s">
        <v>223</v>
      </c>
      <c r="L5" s="49">
        <v>1</v>
      </c>
      <c r="N5" s="12" t="s">
        <v>16</v>
      </c>
    </row>
    <row r="6" spans="1:14" ht="63.75" customHeight="1" x14ac:dyDescent="0.2">
      <c r="B6" s="355"/>
      <c r="C6" s="42" t="s">
        <v>214</v>
      </c>
      <c r="D6" s="43"/>
      <c r="E6" s="44">
        <f>IF(D6="SI",5,0)</f>
        <v>0</v>
      </c>
      <c r="F6" s="44"/>
      <c r="G6" s="12" t="s">
        <v>16</v>
      </c>
      <c r="I6" s="14"/>
      <c r="J6" s="103" t="s">
        <v>236</v>
      </c>
      <c r="K6" s="50" t="s">
        <v>224</v>
      </c>
      <c r="L6" s="51">
        <v>2</v>
      </c>
    </row>
    <row r="7" spans="1:14" ht="66" customHeight="1" x14ac:dyDescent="0.2">
      <c r="B7" s="355"/>
      <c r="C7" s="45" t="s">
        <v>241</v>
      </c>
      <c r="D7" s="40"/>
      <c r="E7" s="41">
        <f>IF(D7="SI",15,0)</f>
        <v>0</v>
      </c>
      <c r="F7" s="41"/>
      <c r="H7" s="12" t="s">
        <v>107</v>
      </c>
    </row>
    <row r="8" spans="1:14" ht="63.75" customHeight="1" x14ac:dyDescent="0.2">
      <c r="B8" s="355"/>
      <c r="C8" s="46" t="s">
        <v>242</v>
      </c>
      <c r="D8" s="43"/>
      <c r="E8" s="44">
        <f>IF(D8="SI",10,0)</f>
        <v>0</v>
      </c>
      <c r="F8" s="44"/>
      <c r="H8" s="12" t="s">
        <v>108</v>
      </c>
    </row>
    <row r="9" spans="1:14" ht="63.75" customHeight="1" x14ac:dyDescent="0.2">
      <c r="B9" s="355"/>
      <c r="C9" s="39" t="s">
        <v>221</v>
      </c>
      <c r="D9" s="40"/>
      <c r="E9" s="41">
        <f t="shared" ref="E9" si="0">IF(D9="SI",15,0)</f>
        <v>0</v>
      </c>
      <c r="F9" s="41"/>
    </row>
    <row r="10" spans="1:14" ht="63.75" customHeight="1" x14ac:dyDescent="0.2">
      <c r="B10" s="355"/>
      <c r="C10" s="42" t="s">
        <v>220</v>
      </c>
      <c r="D10" s="43"/>
      <c r="E10" s="44">
        <f>IF(D10="SI",10,0)</f>
        <v>0</v>
      </c>
      <c r="F10" s="44"/>
    </row>
    <row r="11" spans="1:14" ht="63.75" customHeight="1" x14ac:dyDescent="0.2">
      <c r="B11" s="356"/>
      <c r="C11" s="39" t="s">
        <v>243</v>
      </c>
      <c r="D11" s="40"/>
      <c r="E11" s="41">
        <f>IF(D11="SI",30,0)</f>
        <v>0</v>
      </c>
      <c r="F11" s="41"/>
    </row>
    <row r="12" spans="1:14" ht="25.5" customHeight="1" x14ac:dyDescent="0.2">
      <c r="B12" s="357" t="s">
        <v>219</v>
      </c>
      <c r="C12" s="358"/>
      <c r="D12" s="47">
        <f>E12</f>
        <v>0</v>
      </c>
      <c r="E12" s="44">
        <f>SUM(E5:E11)</f>
        <v>0</v>
      </c>
      <c r="F12" s="44"/>
    </row>
    <row r="13" spans="1:14" ht="11.25" customHeight="1" x14ac:dyDescent="0.25">
      <c r="B13" s="16"/>
      <c r="D13" s="11"/>
    </row>
    <row r="14" spans="1:14" ht="17.25" x14ac:dyDescent="0.2">
      <c r="C14" s="53"/>
    </row>
    <row r="15" spans="1:14" ht="15.75" x14ac:dyDescent="0.25">
      <c r="C15"/>
    </row>
    <row r="16" spans="1:14" ht="18.75" x14ac:dyDescent="0.2">
      <c r="B16" s="52"/>
    </row>
    <row r="17" spans="2:6" ht="20.25" x14ac:dyDescent="0.2">
      <c r="B17" s="359" t="s">
        <v>229</v>
      </c>
      <c r="C17" s="359"/>
      <c r="D17" s="359"/>
      <c r="E17" s="359"/>
      <c r="F17" s="359"/>
    </row>
    <row r="18" spans="2:6" ht="36" x14ac:dyDescent="0.2">
      <c r="B18" s="38" t="s">
        <v>215</v>
      </c>
      <c r="C18" s="38" t="s">
        <v>216</v>
      </c>
      <c r="D18" s="38" t="s">
        <v>217</v>
      </c>
      <c r="E18" s="38"/>
      <c r="F18" s="38" t="s">
        <v>218</v>
      </c>
    </row>
    <row r="19" spans="2:6" ht="30" x14ac:dyDescent="0.2">
      <c r="B19" s="354"/>
      <c r="C19" s="42" t="s">
        <v>240</v>
      </c>
      <c r="D19" s="43"/>
      <c r="E19" s="44"/>
      <c r="F19" s="44"/>
    </row>
    <row r="20" spans="2:6" ht="30" x14ac:dyDescent="0.2">
      <c r="B20" s="355"/>
      <c r="C20" s="39" t="s">
        <v>153</v>
      </c>
      <c r="D20" s="40"/>
      <c r="E20" s="41">
        <f>IF(D20="SI",15,0)</f>
        <v>0</v>
      </c>
      <c r="F20" s="41"/>
    </row>
    <row r="21" spans="2:6" ht="30" x14ac:dyDescent="0.2">
      <c r="B21" s="355"/>
      <c r="C21" s="42" t="s">
        <v>214</v>
      </c>
      <c r="D21" s="43"/>
      <c r="E21" s="44">
        <f>IF(D21="SI",5,0)</f>
        <v>0</v>
      </c>
      <c r="F21" s="44"/>
    </row>
    <row r="22" spans="2:6" ht="66" x14ac:dyDescent="0.2">
      <c r="B22" s="355"/>
      <c r="C22" s="45" t="s">
        <v>241</v>
      </c>
      <c r="D22" s="40"/>
      <c r="E22" s="41">
        <f>IF(D22="SI",15,0)</f>
        <v>0</v>
      </c>
      <c r="F22" s="41"/>
    </row>
    <row r="23" spans="2:6" ht="53.25" x14ac:dyDescent="0.2">
      <c r="B23" s="355"/>
      <c r="C23" s="46" t="s">
        <v>242</v>
      </c>
      <c r="D23" s="43"/>
      <c r="E23" s="44">
        <f>IF(D23="SI",10,0)</f>
        <v>0</v>
      </c>
      <c r="F23" s="44"/>
    </row>
    <row r="24" spans="2:6" ht="30" x14ac:dyDescent="0.2">
      <c r="B24" s="355"/>
      <c r="C24" s="39" t="s">
        <v>221</v>
      </c>
      <c r="D24" s="40"/>
      <c r="E24" s="41">
        <f t="shared" ref="E24" si="1">IF(D24="SI",15,0)</f>
        <v>0</v>
      </c>
      <c r="F24" s="41"/>
    </row>
    <row r="25" spans="2:6" ht="30" x14ac:dyDescent="0.2">
      <c r="B25" s="355"/>
      <c r="C25" s="42" t="s">
        <v>220</v>
      </c>
      <c r="D25" s="43"/>
      <c r="E25" s="44">
        <f>IF(D25="SI",10,0)</f>
        <v>0</v>
      </c>
      <c r="F25" s="44"/>
    </row>
    <row r="26" spans="2:6" x14ac:dyDescent="0.2">
      <c r="B26" s="356"/>
      <c r="C26" s="39" t="s">
        <v>243</v>
      </c>
      <c r="D26" s="40"/>
      <c r="E26" s="41">
        <f>IF(D26="SI",30,0)</f>
        <v>0</v>
      </c>
      <c r="F26" s="41"/>
    </row>
    <row r="27" spans="2:6" ht="18" x14ac:dyDescent="0.2">
      <c r="B27" s="357" t="s">
        <v>219</v>
      </c>
      <c r="C27" s="358"/>
      <c r="D27" s="47">
        <f>E27</f>
        <v>0</v>
      </c>
      <c r="E27" s="44">
        <f>SUM(E20:E26)</f>
        <v>0</v>
      </c>
      <c r="F27" s="44"/>
    </row>
  </sheetData>
  <mergeCells count="7">
    <mergeCell ref="B19:B26"/>
    <mergeCell ref="B27:C27"/>
    <mergeCell ref="B2:F2"/>
    <mergeCell ref="B12:C12"/>
    <mergeCell ref="J2:L2"/>
    <mergeCell ref="B4:B11"/>
    <mergeCell ref="B17:F17"/>
  </mergeCells>
  <dataValidations count="2">
    <dataValidation type="list" allowBlank="1" showInputMessage="1" showErrorMessage="1" sqref="D5:D11 D20:D26">
      <formula1>$H$7:$H$8</formula1>
    </dataValidation>
    <dataValidation type="list" allowBlank="1" showInputMessage="1" showErrorMessage="1" sqref="D4 D19">
      <formula1>$N$4:$N$5</formula1>
    </dataValidation>
  </dataValidations>
  <pageMargins left="0.25" right="0.25" top="0.75" bottom="0.75" header="0.3" footer="0.3"/>
  <pageSetup scale="57"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F27"/>
  <sheetViews>
    <sheetView workbookViewId="0"/>
  </sheetViews>
  <sheetFormatPr baseColWidth="10" defaultColWidth="11.42578125" defaultRowHeight="14.25" x14ac:dyDescent="0.25"/>
  <cols>
    <col min="1" max="1" width="2.140625" style="25" customWidth="1"/>
    <col min="2" max="2" width="11.42578125" style="25"/>
    <col min="3" max="3" width="9.28515625" style="25" customWidth="1"/>
    <col min="4" max="4" width="36.42578125" style="25" customWidth="1"/>
    <col min="5" max="6" width="13.85546875" style="25" customWidth="1"/>
    <col min="7" max="7" width="1.85546875" style="25" customWidth="1"/>
    <col min="8" max="16384" width="11.42578125" style="25"/>
  </cols>
  <sheetData>
    <row r="1" spans="2:6" ht="8.25" customHeight="1" thickBot="1" x14ac:dyDescent="0.3"/>
    <row r="2" spans="2:6" ht="18.75" customHeight="1" thickBot="1" x14ac:dyDescent="0.3">
      <c r="B2" s="383" t="s">
        <v>154</v>
      </c>
      <c r="C2" s="384"/>
      <c r="D2" s="384"/>
      <c r="E2" s="384"/>
      <c r="F2" s="385"/>
    </row>
    <row r="3" spans="2:6" ht="18.75" customHeight="1" x14ac:dyDescent="0.25">
      <c r="B3" s="386" t="s">
        <v>244</v>
      </c>
      <c r="C3" s="387"/>
      <c r="D3" s="353" t="s">
        <v>155</v>
      </c>
      <c r="E3" s="353"/>
      <c r="F3" s="390"/>
    </row>
    <row r="4" spans="2:6" ht="18.75" customHeight="1" x14ac:dyDescent="0.25">
      <c r="B4" s="388"/>
      <c r="C4" s="389"/>
      <c r="D4" s="339" t="s">
        <v>156</v>
      </c>
      <c r="E4" s="339"/>
      <c r="F4" s="391"/>
    </row>
    <row r="5" spans="2:6" ht="18.75" customHeight="1" x14ac:dyDescent="0.25">
      <c r="B5" s="388"/>
      <c r="C5" s="389"/>
      <c r="D5" s="339" t="s">
        <v>157</v>
      </c>
      <c r="E5" s="339"/>
      <c r="F5" s="391"/>
    </row>
    <row r="6" spans="2:6" ht="18.75" customHeight="1" x14ac:dyDescent="0.25">
      <c r="B6" s="388"/>
      <c r="C6" s="389"/>
      <c r="D6" s="339" t="s">
        <v>158</v>
      </c>
      <c r="E6" s="339"/>
      <c r="F6" s="391"/>
    </row>
    <row r="7" spans="2:6" ht="18.75" customHeight="1" x14ac:dyDescent="0.25">
      <c r="B7" s="388"/>
      <c r="C7" s="389"/>
      <c r="D7" s="339" t="s">
        <v>159</v>
      </c>
      <c r="E7" s="339"/>
      <c r="F7" s="391"/>
    </row>
    <row r="8" spans="2:6" ht="18.75" customHeight="1" x14ac:dyDescent="0.25">
      <c r="B8" s="388"/>
      <c r="C8" s="389"/>
      <c r="D8" s="339" t="s">
        <v>160</v>
      </c>
      <c r="E8" s="339"/>
      <c r="F8" s="391"/>
    </row>
    <row r="9" spans="2:6" ht="18.75" customHeight="1" x14ac:dyDescent="0.25">
      <c r="B9" s="388"/>
      <c r="C9" s="389"/>
      <c r="D9" s="339" t="s">
        <v>161</v>
      </c>
      <c r="E9" s="339"/>
      <c r="F9" s="391"/>
    </row>
    <row r="10" spans="2:6" ht="18.75" customHeight="1" thickBot="1" x14ac:dyDescent="0.3">
      <c r="B10" s="369"/>
      <c r="C10" s="370"/>
      <c r="D10" s="373" t="s">
        <v>162</v>
      </c>
      <c r="E10" s="373"/>
      <c r="F10" s="374"/>
    </row>
    <row r="11" spans="2:6" ht="18.75" customHeight="1" x14ac:dyDescent="0.25">
      <c r="B11" s="375" t="s">
        <v>245</v>
      </c>
      <c r="C11" s="376"/>
      <c r="D11" s="381" t="s">
        <v>163</v>
      </c>
      <c r="E11" s="381"/>
      <c r="F11" s="382"/>
    </row>
    <row r="12" spans="2:6" ht="18.75" customHeight="1" x14ac:dyDescent="0.25">
      <c r="B12" s="377"/>
      <c r="C12" s="378"/>
      <c r="D12" s="363" t="s">
        <v>164</v>
      </c>
      <c r="E12" s="363"/>
      <c r="F12" s="364"/>
    </row>
    <row r="13" spans="2:6" ht="18.75" customHeight="1" x14ac:dyDescent="0.25">
      <c r="B13" s="377"/>
      <c r="C13" s="378"/>
      <c r="D13" s="363" t="s">
        <v>165</v>
      </c>
      <c r="E13" s="363"/>
      <c r="F13" s="364"/>
    </row>
    <row r="14" spans="2:6" ht="18.75" customHeight="1" x14ac:dyDescent="0.25">
      <c r="B14" s="377"/>
      <c r="C14" s="378"/>
      <c r="D14" s="363" t="s">
        <v>166</v>
      </c>
      <c r="E14" s="363"/>
      <c r="F14" s="364"/>
    </row>
    <row r="15" spans="2:6" ht="18.75" customHeight="1" x14ac:dyDescent="0.25">
      <c r="B15" s="377"/>
      <c r="C15" s="378"/>
      <c r="D15" s="363" t="s">
        <v>167</v>
      </c>
      <c r="E15" s="363"/>
      <c r="F15" s="364"/>
    </row>
    <row r="16" spans="2:6" ht="18.75" customHeight="1" x14ac:dyDescent="0.25">
      <c r="B16" s="377"/>
      <c r="C16" s="378"/>
      <c r="D16" s="363" t="s">
        <v>168</v>
      </c>
      <c r="E16" s="363"/>
      <c r="F16" s="364"/>
    </row>
    <row r="17" spans="2:6" ht="18.75" customHeight="1" x14ac:dyDescent="0.25">
      <c r="B17" s="377"/>
      <c r="C17" s="378"/>
      <c r="D17" s="363" t="s">
        <v>169</v>
      </c>
      <c r="E17" s="363"/>
      <c r="F17" s="364"/>
    </row>
    <row r="18" spans="2:6" ht="18.75" customHeight="1" x14ac:dyDescent="0.25">
      <c r="B18" s="377"/>
      <c r="C18" s="378"/>
      <c r="D18" s="363" t="s">
        <v>170</v>
      </c>
      <c r="E18" s="363"/>
      <c r="F18" s="364"/>
    </row>
    <row r="19" spans="2:6" ht="18.75" customHeight="1" x14ac:dyDescent="0.25">
      <c r="B19" s="377"/>
      <c r="C19" s="378"/>
      <c r="D19" s="363" t="s">
        <v>171</v>
      </c>
      <c r="E19" s="363"/>
      <c r="F19" s="364"/>
    </row>
    <row r="20" spans="2:6" ht="18.75" customHeight="1" x14ac:dyDescent="0.25">
      <c r="B20" s="377"/>
      <c r="C20" s="378"/>
      <c r="D20" s="363" t="s">
        <v>172</v>
      </c>
      <c r="E20" s="363"/>
      <c r="F20" s="364"/>
    </row>
    <row r="21" spans="2:6" ht="18.75" customHeight="1" x14ac:dyDescent="0.25">
      <c r="B21" s="377"/>
      <c r="C21" s="378"/>
      <c r="D21" s="363" t="s">
        <v>173</v>
      </c>
      <c r="E21" s="363"/>
      <c r="F21" s="364"/>
    </row>
    <row r="22" spans="2:6" ht="18.75" customHeight="1" x14ac:dyDescent="0.25">
      <c r="B22" s="377"/>
      <c r="C22" s="378"/>
      <c r="D22" s="363" t="s">
        <v>174</v>
      </c>
      <c r="E22" s="363"/>
      <c r="F22" s="364"/>
    </row>
    <row r="23" spans="2:6" ht="18.75" customHeight="1" x14ac:dyDescent="0.25">
      <c r="B23" s="377"/>
      <c r="C23" s="378"/>
      <c r="D23" s="363" t="s">
        <v>175</v>
      </c>
      <c r="E23" s="363"/>
      <c r="F23" s="364"/>
    </row>
    <row r="24" spans="2:6" ht="18.75" customHeight="1" thickBot="1" x14ac:dyDescent="0.3">
      <c r="B24" s="379"/>
      <c r="C24" s="380"/>
      <c r="D24" s="365" t="s">
        <v>176</v>
      </c>
      <c r="E24" s="365"/>
      <c r="F24" s="366"/>
    </row>
    <row r="25" spans="2:6" ht="18.75" customHeight="1" x14ac:dyDescent="0.25">
      <c r="B25" s="367" t="s">
        <v>246</v>
      </c>
      <c r="C25" s="368"/>
      <c r="D25" s="371" t="s">
        <v>177</v>
      </c>
      <c r="E25" s="371"/>
      <c r="F25" s="372"/>
    </row>
    <row r="26" spans="2:6" ht="18.75" customHeight="1" thickBot="1" x14ac:dyDescent="0.3">
      <c r="B26" s="369"/>
      <c r="C26" s="370"/>
      <c r="D26" s="373" t="s">
        <v>178</v>
      </c>
      <c r="E26" s="373"/>
      <c r="F26" s="374"/>
    </row>
    <row r="27" spans="2:6" ht="7.5" customHeight="1" x14ac:dyDescent="0.25"/>
  </sheetData>
  <mergeCells count="28">
    <mergeCell ref="D21:F21"/>
    <mergeCell ref="D22:F22"/>
    <mergeCell ref="B2:F2"/>
    <mergeCell ref="B3:C10"/>
    <mergeCell ref="D3:F3"/>
    <mergeCell ref="D4:F4"/>
    <mergeCell ref="D5:F5"/>
    <mergeCell ref="D6:F6"/>
    <mergeCell ref="D7:F7"/>
    <mergeCell ref="D8:F8"/>
    <mergeCell ref="D9:F9"/>
    <mergeCell ref="D10:F10"/>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s>
  <printOptions horizontalCentered="1"/>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C11"/>
  <sheetViews>
    <sheetView workbookViewId="0"/>
  </sheetViews>
  <sheetFormatPr baseColWidth="10" defaultColWidth="11.42578125" defaultRowHeight="15" x14ac:dyDescent="0.25"/>
  <cols>
    <col min="1" max="1" width="1.85546875" style="2" customWidth="1"/>
    <col min="2" max="2" width="17.42578125" style="2" customWidth="1"/>
    <col min="3" max="3" width="73.7109375" style="2" customWidth="1"/>
    <col min="4" max="4" width="1.7109375" style="2" customWidth="1"/>
    <col min="5" max="5" width="12.5703125" style="2" customWidth="1"/>
    <col min="6" max="16384" width="11.42578125" style="2"/>
  </cols>
  <sheetData>
    <row r="1" spans="2:3" ht="9.75" customHeight="1" thickBot="1" x14ac:dyDescent="0.3"/>
    <row r="2" spans="2:3" ht="30.75" thickBot="1" x14ac:dyDescent="0.3">
      <c r="B2" s="54" t="s">
        <v>179</v>
      </c>
      <c r="C2" s="55" t="s">
        <v>180</v>
      </c>
    </row>
    <row r="3" spans="2:3" ht="18" customHeight="1" x14ac:dyDescent="0.25">
      <c r="B3" s="392" t="s">
        <v>181</v>
      </c>
      <c r="C3" s="57" t="s">
        <v>182</v>
      </c>
    </row>
    <row r="4" spans="2:3" ht="43.5" customHeight="1" thickBot="1" x14ac:dyDescent="0.3">
      <c r="B4" s="393"/>
      <c r="C4" s="56" t="s">
        <v>183</v>
      </c>
    </row>
    <row r="5" spans="2:3" x14ac:dyDescent="0.25">
      <c r="B5" s="394" t="s">
        <v>184</v>
      </c>
      <c r="C5" s="57" t="s">
        <v>185</v>
      </c>
    </row>
    <row r="6" spans="2:3" ht="58.5" customHeight="1" thickBot="1" x14ac:dyDescent="0.3">
      <c r="B6" s="395"/>
      <c r="C6" s="56" t="s">
        <v>186</v>
      </c>
    </row>
    <row r="7" spans="2:3" x14ac:dyDescent="0.25">
      <c r="B7" s="396" t="s">
        <v>187</v>
      </c>
      <c r="C7" s="57" t="s">
        <v>188</v>
      </c>
    </row>
    <row r="8" spans="2:3" ht="57.75" customHeight="1" thickBot="1" x14ac:dyDescent="0.3">
      <c r="B8" s="397"/>
      <c r="C8" s="56" t="s">
        <v>189</v>
      </c>
    </row>
    <row r="9" spans="2:3" x14ac:dyDescent="0.25">
      <c r="B9" s="398" t="s">
        <v>190</v>
      </c>
      <c r="C9" s="57" t="s">
        <v>191</v>
      </c>
    </row>
    <row r="10" spans="2:3" ht="38.25" customHeight="1" thickBot="1" x14ac:dyDescent="0.3">
      <c r="B10" s="399"/>
      <c r="C10" s="56" t="s">
        <v>192</v>
      </c>
    </row>
    <row r="11" spans="2:3" ht="8.25" customHeight="1" x14ac:dyDescent="0.25"/>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workbookViewId="0">
      <selection activeCell="B4" sqref="B4"/>
    </sheetView>
  </sheetViews>
  <sheetFormatPr baseColWidth="10" defaultRowHeight="15" x14ac:dyDescent="0.25"/>
  <cols>
    <col min="2" max="2" width="16.5703125" customWidth="1"/>
    <col min="3" max="3" width="23.140625" customWidth="1"/>
  </cols>
  <sheetData>
    <row r="2" spans="2:6" x14ac:dyDescent="0.25">
      <c r="B2" s="109" t="s">
        <v>528</v>
      </c>
      <c r="C2" t="s">
        <v>663</v>
      </c>
    </row>
    <row r="3" spans="2:6" x14ac:dyDescent="0.25">
      <c r="B3" s="110" t="s">
        <v>532</v>
      </c>
      <c r="C3" s="111">
        <v>29</v>
      </c>
    </row>
    <row r="4" spans="2:6" x14ac:dyDescent="0.25">
      <c r="B4" s="110" t="s">
        <v>533</v>
      </c>
      <c r="C4" s="111">
        <v>9</v>
      </c>
    </row>
    <row r="5" spans="2:6" x14ac:dyDescent="0.25">
      <c r="B5" s="110" t="s">
        <v>217</v>
      </c>
      <c r="C5" s="111">
        <v>1</v>
      </c>
    </row>
    <row r="6" spans="2:6" x14ac:dyDescent="0.25">
      <c r="B6" s="110" t="s">
        <v>531</v>
      </c>
      <c r="C6" s="111">
        <v>21</v>
      </c>
    </row>
    <row r="7" spans="2:6" x14ac:dyDescent="0.25">
      <c r="B7" s="110" t="s">
        <v>529</v>
      </c>
      <c r="C7" s="111">
        <v>60</v>
      </c>
    </row>
    <row r="11" spans="2:6" x14ac:dyDescent="0.25">
      <c r="B11" s="109" t="s">
        <v>528</v>
      </c>
      <c r="C11" t="s">
        <v>693</v>
      </c>
      <c r="E11" t="s">
        <v>664</v>
      </c>
      <c r="F11" t="s">
        <v>665</v>
      </c>
    </row>
    <row r="12" spans="2:6" x14ac:dyDescent="0.25">
      <c r="B12" s="110" t="s">
        <v>23</v>
      </c>
      <c r="C12" s="111">
        <v>10</v>
      </c>
      <c r="E12" s="110" t="s">
        <v>19</v>
      </c>
      <c r="F12" s="111">
        <v>23</v>
      </c>
    </row>
    <row r="13" spans="2:6" x14ac:dyDescent="0.25">
      <c r="B13" s="110" t="s">
        <v>21</v>
      </c>
      <c r="C13" s="111">
        <v>17</v>
      </c>
      <c r="E13" s="110" t="s">
        <v>21</v>
      </c>
      <c r="F13" s="111">
        <v>17</v>
      </c>
    </row>
    <row r="14" spans="2:6" x14ac:dyDescent="0.25">
      <c r="B14" s="110" t="s">
        <v>24</v>
      </c>
      <c r="C14" s="111">
        <v>2</v>
      </c>
      <c r="E14" s="110" t="s">
        <v>23</v>
      </c>
      <c r="F14" s="111">
        <v>10</v>
      </c>
    </row>
    <row r="15" spans="2:6" x14ac:dyDescent="0.25">
      <c r="B15" s="110" t="s">
        <v>18</v>
      </c>
      <c r="C15" s="111">
        <v>4</v>
      </c>
      <c r="E15" s="110" t="s">
        <v>18</v>
      </c>
      <c r="F15" s="111">
        <v>5</v>
      </c>
    </row>
    <row r="16" spans="2:6" x14ac:dyDescent="0.25">
      <c r="B16" s="110" t="s">
        <v>20</v>
      </c>
      <c r="C16" s="111">
        <v>4</v>
      </c>
      <c r="E16" s="110" t="s">
        <v>20</v>
      </c>
      <c r="F16" s="111">
        <v>4</v>
      </c>
    </row>
    <row r="17" spans="2:6" x14ac:dyDescent="0.25">
      <c r="B17" s="110" t="s">
        <v>19</v>
      </c>
      <c r="C17" s="111">
        <v>22</v>
      </c>
      <c r="E17" s="110" t="s">
        <v>24</v>
      </c>
      <c r="F17" s="111">
        <v>2</v>
      </c>
    </row>
    <row r="18" spans="2:6" x14ac:dyDescent="0.25">
      <c r="B18" s="110" t="s">
        <v>22</v>
      </c>
      <c r="C18" s="111">
        <v>1</v>
      </c>
      <c r="E18" s="110" t="s">
        <v>22</v>
      </c>
      <c r="F18" s="111">
        <v>1</v>
      </c>
    </row>
    <row r="19" spans="2:6" x14ac:dyDescent="0.25">
      <c r="B19" s="110" t="s">
        <v>529</v>
      </c>
      <c r="C19" s="111">
        <v>60</v>
      </c>
      <c r="E19" s="110"/>
      <c r="F19" s="111"/>
    </row>
    <row r="24" spans="2:6" x14ac:dyDescent="0.25">
      <c r="B24" s="109" t="s">
        <v>528</v>
      </c>
      <c r="C24" t="s">
        <v>694</v>
      </c>
      <c r="E24" t="s">
        <v>666</v>
      </c>
      <c r="F24" t="s">
        <v>667</v>
      </c>
    </row>
    <row r="25" spans="2:6" x14ac:dyDescent="0.25">
      <c r="B25" s="110" t="s">
        <v>354</v>
      </c>
      <c r="C25" s="111">
        <v>10</v>
      </c>
      <c r="E25" s="110" t="s">
        <v>355</v>
      </c>
      <c r="F25" s="111">
        <v>16</v>
      </c>
    </row>
    <row r="26" spans="2:6" x14ac:dyDescent="0.25">
      <c r="B26" s="110" t="s">
        <v>355</v>
      </c>
      <c r="C26" s="111">
        <v>17</v>
      </c>
      <c r="E26" s="110" t="s">
        <v>353</v>
      </c>
      <c r="F26" s="111">
        <v>29</v>
      </c>
    </row>
    <row r="27" spans="2:6" x14ac:dyDescent="0.25">
      <c r="B27" s="110" t="s">
        <v>356</v>
      </c>
      <c r="C27" s="111">
        <v>5</v>
      </c>
      <c r="E27" s="110" t="s">
        <v>354</v>
      </c>
      <c r="F27" s="111">
        <v>12</v>
      </c>
    </row>
    <row r="28" spans="2:6" x14ac:dyDescent="0.25">
      <c r="B28" s="110" t="s">
        <v>353</v>
      </c>
      <c r="C28" s="111">
        <v>28</v>
      </c>
      <c r="E28" s="110" t="s">
        <v>356</v>
      </c>
      <c r="F28" s="111">
        <v>5</v>
      </c>
    </row>
    <row r="29" spans="2:6" x14ac:dyDescent="0.25">
      <c r="B29" s="110" t="s">
        <v>529</v>
      </c>
      <c r="C29" s="111">
        <v>60</v>
      </c>
      <c r="E29" s="110"/>
      <c r="F29" s="111"/>
    </row>
  </sheetData>
  <autoFilter ref="E11:F11">
    <sortState ref="E12:F18">
      <sortCondition descending="1" ref="F11"/>
    </sortState>
  </autoFilter>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workbookViewId="0">
      <selection activeCell="A16" sqref="A16"/>
    </sheetView>
  </sheetViews>
  <sheetFormatPr baseColWidth="10" defaultRowHeight="15" x14ac:dyDescent="0.25"/>
  <cols>
    <col min="1" max="1" width="44.7109375" bestFit="1" customWidth="1"/>
    <col min="2" max="2" width="21.42578125" bestFit="1" customWidth="1"/>
    <col min="3" max="4" width="5" customWidth="1"/>
    <col min="5" max="5" width="11.85546875" bestFit="1" customWidth="1"/>
    <col min="6" max="20" width="49" bestFit="1" customWidth="1"/>
    <col min="21" max="21" width="49" customWidth="1"/>
    <col min="22" max="35" width="49" bestFit="1" customWidth="1"/>
    <col min="36" max="36" width="12.5703125" customWidth="1"/>
    <col min="37" max="44" width="49" bestFit="1" customWidth="1"/>
    <col min="45" max="45" width="9.85546875" customWidth="1"/>
    <col min="46" max="65" width="49" bestFit="1" customWidth="1"/>
    <col min="66" max="66" width="9.85546875" customWidth="1"/>
    <col min="67" max="67" width="12.5703125" bestFit="1" customWidth="1"/>
  </cols>
  <sheetData>
    <row r="3" spans="1:5" x14ac:dyDescent="0.25">
      <c r="A3" s="109" t="s">
        <v>694</v>
      </c>
      <c r="B3" s="109" t="s">
        <v>894</v>
      </c>
    </row>
    <row r="4" spans="1:5" x14ac:dyDescent="0.25">
      <c r="A4" s="109" t="s">
        <v>528</v>
      </c>
      <c r="B4">
        <v>2016</v>
      </c>
      <c r="C4">
        <v>2017</v>
      </c>
      <c r="D4">
        <v>2018</v>
      </c>
      <c r="E4" t="s">
        <v>529</v>
      </c>
    </row>
    <row r="5" spans="1:5" x14ac:dyDescent="0.25">
      <c r="A5" s="110" t="s">
        <v>211</v>
      </c>
      <c r="B5" s="111">
        <v>8</v>
      </c>
      <c r="C5" s="111">
        <v>5</v>
      </c>
      <c r="D5" s="111">
        <v>4</v>
      </c>
      <c r="E5" s="111">
        <v>17</v>
      </c>
    </row>
    <row r="6" spans="1:5" x14ac:dyDescent="0.25">
      <c r="A6" s="110" t="s">
        <v>198</v>
      </c>
      <c r="B6" s="111">
        <v>4</v>
      </c>
      <c r="C6" s="111">
        <v>3</v>
      </c>
      <c r="D6" s="111">
        <v>3</v>
      </c>
      <c r="E6" s="111">
        <v>10</v>
      </c>
    </row>
    <row r="7" spans="1:5" x14ac:dyDescent="0.25">
      <c r="A7" s="110" t="s">
        <v>203</v>
      </c>
      <c r="B7" s="111">
        <v>3</v>
      </c>
      <c r="C7" s="111">
        <v>3</v>
      </c>
      <c r="D7" s="111">
        <v>3</v>
      </c>
      <c r="E7" s="111">
        <v>9</v>
      </c>
    </row>
    <row r="8" spans="1:5" x14ac:dyDescent="0.25">
      <c r="A8" s="110" t="s">
        <v>891</v>
      </c>
      <c r="B8" s="111">
        <v>2</v>
      </c>
      <c r="C8" s="111">
        <v>1</v>
      </c>
      <c r="D8" s="111"/>
      <c r="E8" s="111">
        <v>3</v>
      </c>
    </row>
    <row r="9" spans="1:5" x14ac:dyDescent="0.25">
      <c r="A9" s="110" t="s">
        <v>196</v>
      </c>
      <c r="B9" s="111">
        <v>4</v>
      </c>
      <c r="C9" s="111">
        <v>5</v>
      </c>
      <c r="D9" s="111">
        <v>3</v>
      </c>
      <c r="E9" s="111">
        <v>12</v>
      </c>
    </row>
    <row r="10" spans="1:5" x14ac:dyDescent="0.25">
      <c r="A10" s="110" t="s">
        <v>205</v>
      </c>
      <c r="B10" s="111">
        <v>7</v>
      </c>
      <c r="C10" s="111">
        <v>7</v>
      </c>
      <c r="D10" s="111">
        <v>4</v>
      </c>
      <c r="E10" s="111">
        <v>18</v>
      </c>
    </row>
    <row r="11" spans="1:5" x14ac:dyDescent="0.25">
      <c r="A11" s="110" t="s">
        <v>535</v>
      </c>
      <c r="B11" s="111">
        <v>2</v>
      </c>
      <c r="C11" s="111">
        <v>3</v>
      </c>
      <c r="D11" s="111">
        <v>1</v>
      </c>
      <c r="E11" s="111">
        <v>6</v>
      </c>
    </row>
    <row r="12" spans="1:5" x14ac:dyDescent="0.25">
      <c r="A12" s="110" t="s">
        <v>213</v>
      </c>
      <c r="B12" s="111">
        <v>8</v>
      </c>
      <c r="C12" s="111">
        <v>5</v>
      </c>
      <c r="D12" s="111">
        <v>1</v>
      </c>
      <c r="E12" s="111">
        <v>14</v>
      </c>
    </row>
    <row r="13" spans="1:5" x14ac:dyDescent="0.25">
      <c r="A13" s="110" t="s">
        <v>208</v>
      </c>
      <c r="B13" s="111">
        <v>9</v>
      </c>
      <c r="C13" s="111">
        <v>7</v>
      </c>
      <c r="D13" s="111">
        <v>3</v>
      </c>
      <c r="E13" s="111">
        <v>19</v>
      </c>
    </row>
    <row r="14" spans="1:5" x14ac:dyDescent="0.25">
      <c r="A14" s="110" t="s">
        <v>201</v>
      </c>
      <c r="B14" s="111"/>
      <c r="C14" s="111">
        <v>5</v>
      </c>
      <c r="D14" s="111">
        <v>2</v>
      </c>
      <c r="E14" s="111">
        <v>7</v>
      </c>
    </row>
    <row r="15" spans="1:5" x14ac:dyDescent="0.25">
      <c r="A15" s="110" t="s">
        <v>206</v>
      </c>
      <c r="B15" s="111">
        <v>4</v>
      </c>
      <c r="C15" s="111">
        <v>5</v>
      </c>
      <c r="D15" s="111">
        <v>3</v>
      </c>
      <c r="E15" s="111">
        <v>12</v>
      </c>
    </row>
    <row r="16" spans="1:5" x14ac:dyDescent="0.25">
      <c r="A16" s="110" t="s">
        <v>202</v>
      </c>
      <c r="B16" s="111">
        <v>4</v>
      </c>
      <c r="C16" s="111">
        <v>2</v>
      </c>
      <c r="D16" s="111">
        <v>2</v>
      </c>
      <c r="E16" s="111">
        <v>8</v>
      </c>
    </row>
    <row r="17" spans="1:5" x14ac:dyDescent="0.25">
      <c r="A17" s="110" t="s">
        <v>530</v>
      </c>
      <c r="B17" s="111">
        <v>5</v>
      </c>
      <c r="C17" s="111">
        <v>6</v>
      </c>
      <c r="D17" s="111">
        <v>3</v>
      </c>
      <c r="E17" s="111">
        <v>14</v>
      </c>
    </row>
    <row r="18" spans="1:5" x14ac:dyDescent="0.25">
      <c r="A18" s="110" t="s">
        <v>204</v>
      </c>
      <c r="B18" s="111">
        <v>8</v>
      </c>
      <c r="C18" s="111">
        <v>7</v>
      </c>
      <c r="D18" s="111">
        <v>3</v>
      </c>
      <c r="E18" s="111">
        <v>18</v>
      </c>
    </row>
    <row r="19" spans="1:5" x14ac:dyDescent="0.25">
      <c r="A19" s="110" t="s">
        <v>212</v>
      </c>
      <c r="B19" s="111">
        <v>4</v>
      </c>
      <c r="C19" s="111">
        <v>4</v>
      </c>
      <c r="D19" s="111">
        <v>4</v>
      </c>
      <c r="E19" s="111">
        <v>12</v>
      </c>
    </row>
    <row r="20" spans="1:5" x14ac:dyDescent="0.25">
      <c r="A20" s="110" t="s">
        <v>195</v>
      </c>
      <c r="B20" s="111">
        <v>5</v>
      </c>
      <c r="C20" s="111">
        <v>4</v>
      </c>
      <c r="D20" s="111">
        <v>3</v>
      </c>
      <c r="E20" s="111">
        <v>12</v>
      </c>
    </row>
    <row r="21" spans="1:5" x14ac:dyDescent="0.25">
      <c r="A21" s="110" t="s">
        <v>197</v>
      </c>
      <c r="B21" s="111">
        <v>3</v>
      </c>
      <c r="C21" s="111">
        <v>3</v>
      </c>
      <c r="D21" s="111">
        <v>4</v>
      </c>
      <c r="E21" s="111">
        <v>10</v>
      </c>
    </row>
    <row r="22" spans="1:5" x14ac:dyDescent="0.25">
      <c r="A22" s="110" t="s">
        <v>199</v>
      </c>
      <c r="B22" s="111">
        <v>8</v>
      </c>
      <c r="C22" s="111">
        <v>4</v>
      </c>
      <c r="D22" s="111">
        <v>4</v>
      </c>
      <c r="E22" s="111">
        <v>16</v>
      </c>
    </row>
    <row r="23" spans="1:5" x14ac:dyDescent="0.25">
      <c r="A23" s="110" t="s">
        <v>194</v>
      </c>
      <c r="B23" s="111">
        <v>5</v>
      </c>
      <c r="C23" s="111">
        <v>6</v>
      </c>
      <c r="D23" s="111">
        <v>3</v>
      </c>
      <c r="E23" s="111">
        <v>14</v>
      </c>
    </row>
    <row r="24" spans="1:5" x14ac:dyDescent="0.25">
      <c r="A24" s="110" t="s">
        <v>207</v>
      </c>
      <c r="B24" s="111">
        <v>6</v>
      </c>
      <c r="C24" s="111">
        <v>4</v>
      </c>
      <c r="D24" s="111">
        <v>4</v>
      </c>
      <c r="E24" s="111">
        <v>14</v>
      </c>
    </row>
    <row r="25" spans="1:5" x14ac:dyDescent="0.25">
      <c r="A25" s="110" t="s">
        <v>209</v>
      </c>
      <c r="B25" s="111">
        <v>4</v>
      </c>
      <c r="C25" s="111">
        <v>5</v>
      </c>
      <c r="D25" s="111">
        <v>3</v>
      </c>
      <c r="E25" s="111">
        <v>12</v>
      </c>
    </row>
    <row r="26" spans="1:5" x14ac:dyDescent="0.25">
      <c r="A26" s="110" t="s">
        <v>529</v>
      </c>
      <c r="B26" s="111">
        <v>103</v>
      </c>
      <c r="C26" s="111">
        <v>94</v>
      </c>
      <c r="D26" s="111">
        <v>60</v>
      </c>
      <c r="E26" s="111">
        <v>257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258"/>
  <sheetViews>
    <sheetView workbookViewId="0">
      <selection activeCell="G40" sqref="G40"/>
    </sheetView>
  </sheetViews>
  <sheetFormatPr baseColWidth="10" defaultRowHeight="15" x14ac:dyDescent="0.25"/>
  <cols>
    <col min="2" max="2" width="11.42578125" style="108"/>
    <col min="3" max="3" width="29.42578125" customWidth="1"/>
    <col min="4" max="4" width="17.42578125" customWidth="1"/>
    <col min="5" max="5" width="20.7109375" customWidth="1"/>
    <col min="8" max="8" width="40.5703125" customWidth="1"/>
  </cols>
  <sheetData>
    <row r="1" spans="1:5" ht="30" x14ac:dyDescent="0.25">
      <c r="A1" s="113" t="s">
        <v>886</v>
      </c>
      <c r="B1" s="114" t="s">
        <v>534</v>
      </c>
      <c r="C1" s="113" t="s">
        <v>459</v>
      </c>
      <c r="D1" s="113" t="s">
        <v>460</v>
      </c>
      <c r="E1" s="113" t="s">
        <v>692</v>
      </c>
    </row>
    <row r="2" spans="1:5" x14ac:dyDescent="0.25">
      <c r="A2" s="115">
        <v>2018</v>
      </c>
      <c r="B2" s="115" t="s">
        <v>532</v>
      </c>
      <c r="C2" s="198" t="s">
        <v>212</v>
      </c>
      <c r="D2" s="115" t="s">
        <v>19</v>
      </c>
      <c r="E2" s="115" t="s">
        <v>356</v>
      </c>
    </row>
    <row r="3" spans="1:5" x14ac:dyDescent="0.25">
      <c r="A3" s="115">
        <v>2018</v>
      </c>
      <c r="B3" s="115" t="s">
        <v>532</v>
      </c>
      <c r="C3" s="115" t="s">
        <v>212</v>
      </c>
      <c r="D3" s="115" t="s">
        <v>19</v>
      </c>
      <c r="E3" s="115" t="s">
        <v>353</v>
      </c>
    </row>
    <row r="4" spans="1:5" x14ac:dyDescent="0.25">
      <c r="A4" s="115">
        <v>2018</v>
      </c>
      <c r="B4" s="115" t="s">
        <v>532</v>
      </c>
      <c r="C4" s="115" t="s">
        <v>212</v>
      </c>
      <c r="D4" s="115" t="s">
        <v>19</v>
      </c>
      <c r="E4" s="115" t="s">
        <v>355</v>
      </c>
    </row>
    <row r="5" spans="1:5" x14ac:dyDescent="0.25">
      <c r="A5" s="115">
        <v>2018</v>
      </c>
      <c r="B5" s="115" t="s">
        <v>532</v>
      </c>
      <c r="C5" s="115" t="s">
        <v>212</v>
      </c>
      <c r="D5" s="115" t="s">
        <v>23</v>
      </c>
      <c r="E5" s="115" t="s">
        <v>355</v>
      </c>
    </row>
    <row r="6" spans="1:5" x14ac:dyDescent="0.25">
      <c r="A6" s="115">
        <v>2018</v>
      </c>
      <c r="B6" s="115" t="s">
        <v>532</v>
      </c>
      <c r="C6" s="199" t="s">
        <v>206</v>
      </c>
      <c r="D6" s="198" t="s">
        <v>23</v>
      </c>
      <c r="E6" s="198" t="s">
        <v>353</v>
      </c>
    </row>
    <row r="7" spans="1:5" x14ac:dyDescent="0.25">
      <c r="A7" s="115">
        <v>2018</v>
      </c>
      <c r="B7" s="115" t="s">
        <v>532</v>
      </c>
      <c r="C7" s="199" t="s">
        <v>206</v>
      </c>
      <c r="D7" s="198" t="s">
        <v>21</v>
      </c>
      <c r="E7" s="198" t="s">
        <v>353</v>
      </c>
    </row>
    <row r="8" spans="1:5" x14ac:dyDescent="0.25">
      <c r="A8" s="115">
        <v>2018</v>
      </c>
      <c r="B8" s="115" t="s">
        <v>532</v>
      </c>
      <c r="C8" s="199" t="s">
        <v>206</v>
      </c>
      <c r="D8" s="198" t="s">
        <v>19</v>
      </c>
      <c r="E8" s="198" t="s">
        <v>353</v>
      </c>
    </row>
    <row r="9" spans="1:5" x14ac:dyDescent="0.25">
      <c r="A9" s="115">
        <v>2018</v>
      </c>
      <c r="B9" s="115" t="s">
        <v>532</v>
      </c>
      <c r="C9" s="199" t="s">
        <v>208</v>
      </c>
      <c r="D9" s="198" t="s">
        <v>20</v>
      </c>
      <c r="E9" s="198" t="s">
        <v>353</v>
      </c>
    </row>
    <row r="10" spans="1:5" x14ac:dyDescent="0.25">
      <c r="A10" s="115">
        <v>2018</v>
      </c>
      <c r="B10" s="115" t="s">
        <v>532</v>
      </c>
      <c r="C10" s="199" t="s">
        <v>208</v>
      </c>
      <c r="D10" s="198" t="s">
        <v>20</v>
      </c>
      <c r="E10" s="198" t="s">
        <v>354</v>
      </c>
    </row>
    <row r="11" spans="1:5" x14ac:dyDescent="0.25">
      <c r="A11" s="115">
        <v>2018</v>
      </c>
      <c r="B11" s="115" t="s">
        <v>532</v>
      </c>
      <c r="C11" s="199" t="s">
        <v>208</v>
      </c>
      <c r="D11" s="198" t="s">
        <v>20</v>
      </c>
      <c r="E11" s="198" t="s">
        <v>353</v>
      </c>
    </row>
    <row r="12" spans="1:5" ht="15" customHeight="1" x14ac:dyDescent="0.25">
      <c r="A12" s="115">
        <v>2018</v>
      </c>
      <c r="B12" s="115" t="s">
        <v>532</v>
      </c>
      <c r="C12" s="199" t="s">
        <v>209</v>
      </c>
      <c r="D12" s="198" t="s">
        <v>21</v>
      </c>
      <c r="E12" s="198" t="s">
        <v>354</v>
      </c>
    </row>
    <row r="13" spans="1:5" x14ac:dyDescent="0.25">
      <c r="A13" s="115">
        <v>2018</v>
      </c>
      <c r="B13" s="115" t="s">
        <v>532</v>
      </c>
      <c r="C13" s="199" t="s">
        <v>209</v>
      </c>
      <c r="D13" s="198" t="s">
        <v>19</v>
      </c>
      <c r="E13" s="198" t="s">
        <v>354</v>
      </c>
    </row>
    <row r="14" spans="1:5" x14ac:dyDescent="0.25">
      <c r="A14" s="115">
        <v>2018</v>
      </c>
      <c r="B14" s="115" t="s">
        <v>532</v>
      </c>
      <c r="C14" s="199" t="s">
        <v>209</v>
      </c>
      <c r="D14" s="198" t="s">
        <v>21</v>
      </c>
      <c r="E14" s="198" t="s">
        <v>353</v>
      </c>
    </row>
    <row r="15" spans="1:5" x14ac:dyDescent="0.25">
      <c r="A15" s="115">
        <v>2018</v>
      </c>
      <c r="B15" s="115" t="s">
        <v>532</v>
      </c>
      <c r="C15" s="200" t="s">
        <v>204</v>
      </c>
      <c r="D15" s="201" t="s">
        <v>23</v>
      </c>
      <c r="E15" s="201" t="s">
        <v>354</v>
      </c>
    </row>
    <row r="16" spans="1:5" ht="15" customHeight="1" x14ac:dyDescent="0.25">
      <c r="A16" s="115">
        <v>2018</v>
      </c>
      <c r="B16" s="115" t="s">
        <v>532</v>
      </c>
      <c r="C16" s="200" t="s">
        <v>204</v>
      </c>
      <c r="D16" s="201" t="s">
        <v>19</v>
      </c>
      <c r="E16" s="201" t="s">
        <v>355</v>
      </c>
    </row>
    <row r="17" spans="1:5" x14ac:dyDescent="0.25">
      <c r="A17" s="115">
        <v>2018</v>
      </c>
      <c r="B17" s="115" t="s">
        <v>532</v>
      </c>
      <c r="C17" s="200" t="s">
        <v>204</v>
      </c>
      <c r="D17" s="201" t="s">
        <v>21</v>
      </c>
      <c r="E17" s="201" t="s">
        <v>353</v>
      </c>
    </row>
    <row r="18" spans="1:5" ht="15" customHeight="1" x14ac:dyDescent="0.25">
      <c r="A18" s="115">
        <v>2018</v>
      </c>
      <c r="B18" s="115" t="s">
        <v>532</v>
      </c>
      <c r="C18" s="202" t="s">
        <v>205</v>
      </c>
      <c r="D18" s="201" t="s">
        <v>21</v>
      </c>
      <c r="E18" s="201" t="s">
        <v>353</v>
      </c>
    </row>
    <row r="19" spans="1:5" x14ac:dyDescent="0.25">
      <c r="A19" s="115">
        <v>2018</v>
      </c>
      <c r="B19" s="115" t="s">
        <v>532</v>
      </c>
      <c r="C19" s="202" t="s">
        <v>205</v>
      </c>
      <c r="D19" s="201" t="s">
        <v>23</v>
      </c>
      <c r="E19" s="201" t="s">
        <v>353</v>
      </c>
    </row>
    <row r="20" spans="1:5" ht="15" customHeight="1" x14ac:dyDescent="0.25">
      <c r="A20" s="115">
        <v>2018</v>
      </c>
      <c r="B20" s="115" t="s">
        <v>532</v>
      </c>
      <c r="C20" s="202" t="s">
        <v>205</v>
      </c>
      <c r="D20" s="201" t="s">
        <v>21</v>
      </c>
      <c r="E20" s="201" t="s">
        <v>355</v>
      </c>
    </row>
    <row r="21" spans="1:5" x14ac:dyDescent="0.25">
      <c r="A21" s="115">
        <v>2018</v>
      </c>
      <c r="B21" s="115" t="s">
        <v>532</v>
      </c>
      <c r="C21" s="202" t="s">
        <v>205</v>
      </c>
      <c r="D21" s="201" t="s">
        <v>21</v>
      </c>
      <c r="E21" s="201" t="s">
        <v>353</v>
      </c>
    </row>
    <row r="22" spans="1:5" ht="24.75" customHeight="1" x14ac:dyDescent="0.25">
      <c r="A22" s="115">
        <v>2018</v>
      </c>
      <c r="B22" s="115" t="s">
        <v>532</v>
      </c>
      <c r="C22" s="202" t="s">
        <v>207</v>
      </c>
      <c r="D22" s="201" t="s">
        <v>19</v>
      </c>
      <c r="E22" s="201" t="s">
        <v>355</v>
      </c>
    </row>
    <row r="23" spans="1:5" ht="24.75" customHeight="1" x14ac:dyDescent="0.25">
      <c r="A23" s="115">
        <v>2018</v>
      </c>
      <c r="B23" s="115" t="s">
        <v>532</v>
      </c>
      <c r="C23" s="202" t="s">
        <v>207</v>
      </c>
      <c r="D23" s="201" t="s">
        <v>22</v>
      </c>
      <c r="E23" s="201" t="s">
        <v>353</v>
      </c>
    </row>
    <row r="24" spans="1:5" ht="24.75" customHeight="1" x14ac:dyDescent="0.25">
      <c r="A24" s="115">
        <v>2018</v>
      </c>
      <c r="B24" s="115" t="s">
        <v>532</v>
      </c>
      <c r="C24" s="202" t="s">
        <v>207</v>
      </c>
      <c r="D24" s="201" t="s">
        <v>19</v>
      </c>
      <c r="E24" s="201" t="s">
        <v>353</v>
      </c>
    </row>
    <row r="25" spans="1:5" ht="24.75" customHeight="1" x14ac:dyDescent="0.25">
      <c r="A25" s="115">
        <v>2018</v>
      </c>
      <c r="B25" s="115" t="s">
        <v>532</v>
      </c>
      <c r="C25" s="202" t="s">
        <v>207</v>
      </c>
      <c r="D25" s="201" t="s">
        <v>23</v>
      </c>
      <c r="E25" s="201" t="s">
        <v>355</v>
      </c>
    </row>
    <row r="26" spans="1:5" ht="24.75" customHeight="1" x14ac:dyDescent="0.25">
      <c r="A26" s="115">
        <v>2018</v>
      </c>
      <c r="B26" s="115" t="s">
        <v>532</v>
      </c>
      <c r="C26" s="202" t="s">
        <v>211</v>
      </c>
      <c r="D26" s="201" t="s">
        <v>20</v>
      </c>
      <c r="E26" s="201" t="s">
        <v>353</v>
      </c>
    </row>
    <row r="27" spans="1:5" ht="24.75" customHeight="1" x14ac:dyDescent="0.25">
      <c r="A27" s="115">
        <v>2018</v>
      </c>
      <c r="B27" s="115" t="s">
        <v>532</v>
      </c>
      <c r="C27" s="202" t="s">
        <v>211</v>
      </c>
      <c r="D27" s="201" t="s">
        <v>19</v>
      </c>
      <c r="E27" s="201" t="s">
        <v>355</v>
      </c>
    </row>
    <row r="28" spans="1:5" ht="24.75" customHeight="1" x14ac:dyDescent="0.25">
      <c r="A28" s="115">
        <v>2018</v>
      </c>
      <c r="B28" s="115" t="s">
        <v>532</v>
      </c>
      <c r="C28" s="202" t="s">
        <v>211</v>
      </c>
      <c r="D28" s="201" t="s">
        <v>19</v>
      </c>
      <c r="E28" s="201" t="s">
        <v>355</v>
      </c>
    </row>
    <row r="29" spans="1:5" ht="24.75" customHeight="1" x14ac:dyDescent="0.25">
      <c r="A29" s="115">
        <v>2018</v>
      </c>
      <c r="B29" s="115" t="s">
        <v>532</v>
      </c>
      <c r="C29" s="202" t="s">
        <v>211</v>
      </c>
      <c r="D29" s="201" t="s">
        <v>23</v>
      </c>
      <c r="E29" s="201" t="s">
        <v>353</v>
      </c>
    </row>
    <row r="30" spans="1:5" x14ac:dyDescent="0.25">
      <c r="A30" s="115">
        <v>2018</v>
      </c>
      <c r="B30" s="115" t="s">
        <v>532</v>
      </c>
      <c r="C30" s="202" t="s">
        <v>535</v>
      </c>
      <c r="D30" s="115" t="s">
        <v>21</v>
      </c>
      <c r="E30" s="115" t="s">
        <v>354</v>
      </c>
    </row>
    <row r="31" spans="1:5" x14ac:dyDescent="0.25">
      <c r="A31" s="115">
        <v>2018</v>
      </c>
      <c r="B31" s="115" t="s">
        <v>533</v>
      </c>
      <c r="C31" s="198" t="s">
        <v>194</v>
      </c>
      <c r="D31" s="198" t="s">
        <v>19</v>
      </c>
      <c r="E31" s="198" t="s">
        <v>353</v>
      </c>
    </row>
    <row r="32" spans="1:5" x14ac:dyDescent="0.25">
      <c r="A32" s="115">
        <v>2018</v>
      </c>
      <c r="B32" s="115" t="s">
        <v>533</v>
      </c>
      <c r="C32" s="198" t="s">
        <v>194</v>
      </c>
      <c r="D32" s="198" t="s">
        <v>18</v>
      </c>
      <c r="E32" s="198" t="s">
        <v>353</v>
      </c>
    </row>
    <row r="33" spans="1:8" x14ac:dyDescent="0.25">
      <c r="A33" s="115">
        <v>2018</v>
      </c>
      <c r="B33" s="115" t="s">
        <v>533</v>
      </c>
      <c r="C33" s="198" t="s">
        <v>194</v>
      </c>
      <c r="D33" s="198" t="s">
        <v>23</v>
      </c>
      <c r="E33" s="198" t="s">
        <v>353</v>
      </c>
    </row>
    <row r="34" spans="1:8" x14ac:dyDescent="0.25">
      <c r="A34" s="115">
        <v>2018</v>
      </c>
      <c r="B34" s="115" t="s">
        <v>533</v>
      </c>
      <c r="C34" s="200" t="s">
        <v>195</v>
      </c>
      <c r="D34" s="201" t="s">
        <v>18</v>
      </c>
      <c r="E34" s="201" t="s">
        <v>353</v>
      </c>
    </row>
    <row r="35" spans="1:8" x14ac:dyDescent="0.25">
      <c r="A35" s="115">
        <v>2018</v>
      </c>
      <c r="B35" s="115" t="s">
        <v>533</v>
      </c>
      <c r="C35" s="200" t="s">
        <v>195</v>
      </c>
      <c r="D35" s="201" t="s">
        <v>21</v>
      </c>
      <c r="E35" s="201" t="s">
        <v>353</v>
      </c>
    </row>
    <row r="36" spans="1:8" x14ac:dyDescent="0.25">
      <c r="A36" s="115">
        <v>2018</v>
      </c>
      <c r="B36" s="115" t="s">
        <v>533</v>
      </c>
      <c r="C36" s="200" t="s">
        <v>195</v>
      </c>
      <c r="D36" s="201" t="s">
        <v>19</v>
      </c>
      <c r="E36" s="201" t="s">
        <v>353</v>
      </c>
    </row>
    <row r="37" spans="1:8" x14ac:dyDescent="0.25">
      <c r="A37" s="115">
        <v>2018</v>
      </c>
      <c r="B37" s="115" t="s">
        <v>533</v>
      </c>
      <c r="C37" s="200" t="s">
        <v>196</v>
      </c>
      <c r="D37" s="201" t="s">
        <v>24</v>
      </c>
      <c r="E37" s="201" t="s">
        <v>353</v>
      </c>
    </row>
    <row r="38" spans="1:8" x14ac:dyDescent="0.25">
      <c r="A38" s="115">
        <v>2018</v>
      </c>
      <c r="B38" s="115" t="s">
        <v>533</v>
      </c>
      <c r="C38" s="200" t="s">
        <v>196</v>
      </c>
      <c r="D38" s="201" t="s">
        <v>19</v>
      </c>
      <c r="E38" s="201" t="s">
        <v>354</v>
      </c>
    </row>
    <row r="39" spans="1:8" x14ac:dyDescent="0.25">
      <c r="A39" s="115">
        <v>2018</v>
      </c>
      <c r="B39" s="115" t="s">
        <v>533</v>
      </c>
      <c r="C39" s="200" t="s">
        <v>196</v>
      </c>
      <c r="D39" s="201" t="s">
        <v>24</v>
      </c>
      <c r="E39" s="201" t="s">
        <v>355</v>
      </c>
    </row>
    <row r="40" spans="1:8" ht="30" x14ac:dyDescent="0.25">
      <c r="A40" s="115">
        <v>2018</v>
      </c>
      <c r="B40" s="115" t="s">
        <v>217</v>
      </c>
      <c r="C40" s="200" t="s">
        <v>213</v>
      </c>
      <c r="D40" s="201" t="s">
        <v>19</v>
      </c>
      <c r="E40" s="201" t="s">
        <v>355</v>
      </c>
    </row>
    <row r="41" spans="1:8" x14ac:dyDescent="0.25">
      <c r="A41" s="115">
        <v>2018</v>
      </c>
      <c r="B41" s="115" t="s">
        <v>531</v>
      </c>
      <c r="C41" s="115" t="s">
        <v>203</v>
      </c>
      <c r="D41" s="115" t="s">
        <v>21</v>
      </c>
      <c r="E41" s="115" t="s">
        <v>353</v>
      </c>
    </row>
    <row r="42" spans="1:8" x14ac:dyDescent="0.25">
      <c r="A42" s="115">
        <v>2018</v>
      </c>
      <c r="B42" s="115" t="s">
        <v>531</v>
      </c>
      <c r="C42" s="115" t="s">
        <v>203</v>
      </c>
      <c r="D42" s="115" t="s">
        <v>21</v>
      </c>
      <c r="E42" s="115" t="s">
        <v>354</v>
      </c>
    </row>
    <row r="43" spans="1:8" x14ac:dyDescent="0.25">
      <c r="A43" s="115">
        <v>2018</v>
      </c>
      <c r="B43" s="115" t="s">
        <v>531</v>
      </c>
      <c r="C43" s="115" t="s">
        <v>203</v>
      </c>
      <c r="D43" s="115" t="s">
        <v>21</v>
      </c>
      <c r="E43" s="115" t="s">
        <v>354</v>
      </c>
    </row>
    <row r="44" spans="1:8" x14ac:dyDescent="0.25">
      <c r="A44" s="115">
        <v>2018</v>
      </c>
      <c r="B44" s="115" t="s">
        <v>531</v>
      </c>
      <c r="C44" s="115" t="s">
        <v>198</v>
      </c>
      <c r="D44" s="115" t="s">
        <v>19</v>
      </c>
      <c r="E44" s="115" t="s">
        <v>355</v>
      </c>
    </row>
    <row r="45" spans="1:8" x14ac:dyDescent="0.25">
      <c r="A45" s="115">
        <v>2018</v>
      </c>
      <c r="B45" s="115" t="s">
        <v>531</v>
      </c>
      <c r="C45" s="115" t="s">
        <v>198</v>
      </c>
      <c r="D45" s="115" t="s">
        <v>21</v>
      </c>
      <c r="E45" s="115" t="s">
        <v>354</v>
      </c>
    </row>
    <row r="46" spans="1:8" x14ac:dyDescent="0.25">
      <c r="A46" s="115">
        <v>2018</v>
      </c>
      <c r="B46" s="115" t="s">
        <v>531</v>
      </c>
      <c r="C46" s="115" t="s">
        <v>198</v>
      </c>
      <c r="D46" s="115" t="s">
        <v>19</v>
      </c>
      <c r="E46" s="115" t="s">
        <v>356</v>
      </c>
    </row>
    <row r="47" spans="1:8" x14ac:dyDescent="0.25">
      <c r="A47" s="115">
        <v>2018</v>
      </c>
      <c r="B47" s="115" t="s">
        <v>531</v>
      </c>
      <c r="C47" s="115" t="s">
        <v>199</v>
      </c>
      <c r="D47" s="115" t="s">
        <v>18</v>
      </c>
      <c r="E47" s="115" t="s">
        <v>356</v>
      </c>
    </row>
    <row r="48" spans="1:8" x14ac:dyDescent="0.25">
      <c r="A48" s="115">
        <v>2018</v>
      </c>
      <c r="B48" s="115" t="s">
        <v>531</v>
      </c>
      <c r="C48" s="115" t="s">
        <v>199</v>
      </c>
      <c r="D48" s="115" t="s">
        <v>21</v>
      </c>
      <c r="E48" s="115" t="s">
        <v>355</v>
      </c>
      <c r="H48" s="112"/>
    </row>
    <row r="49" spans="1:5" x14ac:dyDescent="0.25">
      <c r="A49" s="115">
        <v>2018</v>
      </c>
      <c r="B49" s="115" t="s">
        <v>531</v>
      </c>
      <c r="C49" s="115" t="s">
        <v>199</v>
      </c>
      <c r="D49" s="115" t="s">
        <v>23</v>
      </c>
      <c r="E49" s="115" t="s">
        <v>353</v>
      </c>
    </row>
    <row r="50" spans="1:5" x14ac:dyDescent="0.25">
      <c r="A50" s="115">
        <v>2018</v>
      </c>
      <c r="B50" s="115" t="s">
        <v>531</v>
      </c>
      <c r="C50" s="115" t="s">
        <v>199</v>
      </c>
      <c r="D50" s="115" t="s">
        <v>21</v>
      </c>
      <c r="E50" s="115" t="s">
        <v>353</v>
      </c>
    </row>
    <row r="51" spans="1:5" ht="30" x14ac:dyDescent="0.25">
      <c r="A51" s="115">
        <v>2018</v>
      </c>
      <c r="B51" s="115" t="s">
        <v>531</v>
      </c>
      <c r="C51" s="200" t="s">
        <v>197</v>
      </c>
      <c r="D51" s="201" t="s">
        <v>19</v>
      </c>
      <c r="E51" s="201" t="s">
        <v>355</v>
      </c>
    </row>
    <row r="52" spans="1:5" ht="30" x14ac:dyDescent="0.25">
      <c r="A52" s="115">
        <v>2018</v>
      </c>
      <c r="B52" s="115" t="s">
        <v>531</v>
      </c>
      <c r="C52" s="200" t="s">
        <v>197</v>
      </c>
      <c r="D52" s="201" t="s">
        <v>18</v>
      </c>
      <c r="E52" s="201" t="s">
        <v>355</v>
      </c>
    </row>
    <row r="53" spans="1:5" ht="30" x14ac:dyDescent="0.25">
      <c r="A53" s="115">
        <v>2018</v>
      </c>
      <c r="B53" s="115" t="s">
        <v>531</v>
      </c>
      <c r="C53" s="200" t="s">
        <v>197</v>
      </c>
      <c r="D53" s="201" t="s">
        <v>23</v>
      </c>
      <c r="E53" s="201" t="s">
        <v>353</v>
      </c>
    </row>
    <row r="54" spans="1:5" ht="30" x14ac:dyDescent="0.25">
      <c r="A54" s="115">
        <v>2018</v>
      </c>
      <c r="B54" s="115" t="s">
        <v>531</v>
      </c>
      <c r="C54" s="200" t="s">
        <v>197</v>
      </c>
      <c r="D54" s="201" t="s">
        <v>19</v>
      </c>
      <c r="E54" s="201" t="s">
        <v>355</v>
      </c>
    </row>
    <row r="55" spans="1:5" x14ac:dyDescent="0.25">
      <c r="A55" s="115">
        <v>2018</v>
      </c>
      <c r="B55" s="115" t="s">
        <v>531</v>
      </c>
      <c r="C55" s="200" t="s">
        <v>201</v>
      </c>
      <c r="D55" s="201" t="s">
        <v>21</v>
      </c>
      <c r="E55" s="201" t="s">
        <v>354</v>
      </c>
    </row>
    <row r="56" spans="1:5" x14ac:dyDescent="0.25">
      <c r="A56" s="115">
        <v>2018</v>
      </c>
      <c r="B56" s="115" t="s">
        <v>531</v>
      </c>
      <c r="C56" s="200" t="s">
        <v>201</v>
      </c>
      <c r="D56" s="201" t="s">
        <v>19</v>
      </c>
      <c r="E56" s="201" t="s">
        <v>356</v>
      </c>
    </row>
    <row r="57" spans="1:5" ht="30" x14ac:dyDescent="0.25">
      <c r="A57" s="115">
        <v>2018</v>
      </c>
      <c r="B57" s="115" t="s">
        <v>531</v>
      </c>
      <c r="C57" s="200" t="s">
        <v>202</v>
      </c>
      <c r="D57" s="201" t="s">
        <v>21</v>
      </c>
      <c r="E57" s="201" t="s">
        <v>353</v>
      </c>
    </row>
    <row r="58" spans="1:5" ht="30" x14ac:dyDescent="0.25">
      <c r="A58" s="115">
        <v>2018</v>
      </c>
      <c r="B58" s="115" t="s">
        <v>531</v>
      </c>
      <c r="C58" s="200" t="s">
        <v>202</v>
      </c>
      <c r="D58" s="201" t="s">
        <v>19</v>
      </c>
      <c r="E58" s="201" t="s">
        <v>353</v>
      </c>
    </row>
    <row r="59" spans="1:5" ht="30" x14ac:dyDescent="0.25">
      <c r="A59" s="115">
        <v>2018</v>
      </c>
      <c r="B59" s="115" t="s">
        <v>531</v>
      </c>
      <c r="C59" s="203" t="s">
        <v>530</v>
      </c>
      <c r="D59" s="201" t="s">
        <v>19</v>
      </c>
      <c r="E59" s="115" t="s">
        <v>355</v>
      </c>
    </row>
    <row r="60" spans="1:5" ht="30" x14ac:dyDescent="0.25">
      <c r="A60" s="115">
        <v>2018</v>
      </c>
      <c r="B60" s="115" t="s">
        <v>531</v>
      </c>
      <c r="C60" s="203" t="s">
        <v>530</v>
      </c>
      <c r="D60" s="201" t="s">
        <v>23</v>
      </c>
      <c r="E60" s="201" t="s">
        <v>355</v>
      </c>
    </row>
    <row r="61" spans="1:5" ht="30" x14ac:dyDescent="0.25">
      <c r="A61" s="115">
        <v>2018</v>
      </c>
      <c r="B61" s="115" t="s">
        <v>531</v>
      </c>
      <c r="C61" s="203" t="s">
        <v>530</v>
      </c>
      <c r="D61" s="201" t="s">
        <v>19</v>
      </c>
      <c r="E61" s="201" t="s">
        <v>356</v>
      </c>
    </row>
    <row r="62" spans="1:5" hidden="1" x14ac:dyDescent="0.25">
      <c r="A62" s="204">
        <v>2016</v>
      </c>
      <c r="B62" s="108" t="s">
        <v>533</v>
      </c>
      <c r="C62" s="200" t="s">
        <v>195</v>
      </c>
      <c r="D62" s="201" t="s">
        <v>19</v>
      </c>
      <c r="E62" s="201" t="s">
        <v>887</v>
      </c>
    </row>
    <row r="63" spans="1:5" hidden="1" x14ac:dyDescent="0.25">
      <c r="A63" s="204">
        <v>2016</v>
      </c>
      <c r="B63" s="108" t="s">
        <v>533</v>
      </c>
      <c r="C63" s="200" t="s">
        <v>195</v>
      </c>
      <c r="D63" s="201" t="s">
        <v>22</v>
      </c>
      <c r="E63" s="201" t="s">
        <v>887</v>
      </c>
    </row>
    <row r="64" spans="1:5" hidden="1" x14ac:dyDescent="0.25">
      <c r="A64" s="204">
        <v>2016</v>
      </c>
      <c r="B64" s="108" t="s">
        <v>533</v>
      </c>
      <c r="C64" s="200" t="s">
        <v>195</v>
      </c>
      <c r="D64" s="201" t="s">
        <v>18</v>
      </c>
      <c r="E64" s="201" t="s">
        <v>888</v>
      </c>
    </row>
    <row r="65" spans="1:5" hidden="1" x14ac:dyDescent="0.25">
      <c r="A65" s="204">
        <v>2016</v>
      </c>
      <c r="B65" s="108" t="s">
        <v>533</v>
      </c>
      <c r="C65" s="200" t="s">
        <v>195</v>
      </c>
      <c r="D65" s="201" t="s">
        <v>23</v>
      </c>
      <c r="E65" s="201" t="s">
        <v>889</v>
      </c>
    </row>
    <row r="66" spans="1:5" hidden="1" x14ac:dyDescent="0.25">
      <c r="A66" s="204">
        <v>2016</v>
      </c>
      <c r="B66" s="108" t="s">
        <v>533</v>
      </c>
      <c r="C66" s="200" t="s">
        <v>195</v>
      </c>
      <c r="D66" s="201" t="s">
        <v>20</v>
      </c>
      <c r="E66" s="201" t="s">
        <v>887</v>
      </c>
    </row>
    <row r="67" spans="1:5" hidden="1" x14ac:dyDescent="0.25">
      <c r="A67" s="204">
        <v>2016</v>
      </c>
      <c r="B67" s="115" t="s">
        <v>533</v>
      </c>
      <c r="C67" s="198" t="s">
        <v>194</v>
      </c>
      <c r="D67" s="201" t="s">
        <v>18</v>
      </c>
      <c r="E67" s="201" t="s">
        <v>887</v>
      </c>
    </row>
    <row r="68" spans="1:5" hidden="1" x14ac:dyDescent="0.25">
      <c r="A68" s="204">
        <v>2016</v>
      </c>
      <c r="B68" s="115" t="s">
        <v>533</v>
      </c>
      <c r="C68" s="198" t="s">
        <v>194</v>
      </c>
      <c r="D68" s="201" t="s">
        <v>21</v>
      </c>
      <c r="E68" s="201" t="s">
        <v>888</v>
      </c>
    </row>
    <row r="69" spans="1:5" hidden="1" x14ac:dyDescent="0.25">
      <c r="A69" s="204">
        <v>2016</v>
      </c>
      <c r="B69" s="115" t="s">
        <v>533</v>
      </c>
      <c r="C69" s="198" t="s">
        <v>194</v>
      </c>
      <c r="D69" s="201" t="s">
        <v>23</v>
      </c>
      <c r="E69" s="201" t="s">
        <v>888</v>
      </c>
    </row>
    <row r="70" spans="1:5" hidden="1" x14ac:dyDescent="0.25">
      <c r="A70" s="204">
        <v>2016</v>
      </c>
      <c r="B70" s="115" t="s">
        <v>533</v>
      </c>
      <c r="C70" s="198" t="s">
        <v>194</v>
      </c>
      <c r="D70" s="201" t="s">
        <v>22</v>
      </c>
      <c r="E70" s="201" t="s">
        <v>888</v>
      </c>
    </row>
    <row r="71" spans="1:5" hidden="1" x14ac:dyDescent="0.25">
      <c r="A71" s="204">
        <v>2016</v>
      </c>
      <c r="B71" s="115" t="s">
        <v>533</v>
      </c>
      <c r="C71" s="198" t="s">
        <v>194</v>
      </c>
      <c r="D71" s="201" t="s">
        <v>19</v>
      </c>
      <c r="E71" s="201" t="s">
        <v>887</v>
      </c>
    </row>
    <row r="72" spans="1:5" hidden="1" x14ac:dyDescent="0.25">
      <c r="A72" s="204">
        <v>2016</v>
      </c>
      <c r="B72" s="115" t="s">
        <v>533</v>
      </c>
      <c r="C72" s="200" t="s">
        <v>196</v>
      </c>
      <c r="D72" s="201" t="s">
        <v>890</v>
      </c>
      <c r="E72" s="201" t="s">
        <v>887</v>
      </c>
    </row>
    <row r="73" spans="1:5" hidden="1" x14ac:dyDescent="0.25">
      <c r="A73" s="204">
        <v>2016</v>
      </c>
      <c r="B73" s="115" t="s">
        <v>533</v>
      </c>
      <c r="C73" s="200" t="s">
        <v>196</v>
      </c>
      <c r="D73" s="201" t="s">
        <v>22</v>
      </c>
      <c r="E73" s="201" t="s">
        <v>887</v>
      </c>
    </row>
    <row r="74" spans="1:5" hidden="1" x14ac:dyDescent="0.25">
      <c r="A74" s="204">
        <v>2016</v>
      </c>
      <c r="B74" s="115" t="s">
        <v>533</v>
      </c>
      <c r="C74" s="200" t="s">
        <v>196</v>
      </c>
      <c r="D74" s="201" t="s">
        <v>890</v>
      </c>
      <c r="E74" s="201" t="s">
        <v>887</v>
      </c>
    </row>
    <row r="75" spans="1:5" hidden="1" x14ac:dyDescent="0.25">
      <c r="A75" s="204">
        <v>2016</v>
      </c>
      <c r="B75" s="115" t="s">
        <v>533</v>
      </c>
      <c r="C75" s="200" t="s">
        <v>196</v>
      </c>
      <c r="D75" s="201" t="s">
        <v>23</v>
      </c>
      <c r="E75" s="201" t="s">
        <v>888</v>
      </c>
    </row>
    <row r="76" spans="1:5" ht="30" hidden="1" x14ac:dyDescent="0.25">
      <c r="A76" s="204">
        <v>2016</v>
      </c>
      <c r="B76" s="115" t="s">
        <v>531</v>
      </c>
      <c r="C76" s="200" t="s">
        <v>197</v>
      </c>
      <c r="D76" s="201" t="s">
        <v>22</v>
      </c>
      <c r="E76" s="201" t="s">
        <v>889</v>
      </c>
    </row>
    <row r="77" spans="1:5" ht="30" hidden="1" x14ac:dyDescent="0.25">
      <c r="A77" s="204">
        <v>2016</v>
      </c>
      <c r="B77" s="115" t="s">
        <v>531</v>
      </c>
      <c r="C77" s="200" t="s">
        <v>197</v>
      </c>
      <c r="D77" s="201" t="s">
        <v>19</v>
      </c>
      <c r="E77" s="201" t="s">
        <v>888</v>
      </c>
    </row>
    <row r="78" spans="1:5" ht="30" hidden="1" x14ac:dyDescent="0.25">
      <c r="A78" s="204">
        <v>2016</v>
      </c>
      <c r="B78" s="115" t="s">
        <v>531</v>
      </c>
      <c r="C78" s="200" t="s">
        <v>197</v>
      </c>
      <c r="D78" s="201" t="s">
        <v>23</v>
      </c>
      <c r="E78" s="201" t="s">
        <v>889</v>
      </c>
    </row>
    <row r="79" spans="1:5" ht="30" hidden="1" x14ac:dyDescent="0.25">
      <c r="A79" s="204">
        <v>2016</v>
      </c>
      <c r="B79" s="108" t="s">
        <v>531</v>
      </c>
      <c r="C79" s="203" t="s">
        <v>891</v>
      </c>
      <c r="D79" s="201" t="s">
        <v>19</v>
      </c>
      <c r="E79" s="201" t="s">
        <v>892</v>
      </c>
    </row>
    <row r="80" spans="1:5" ht="30" hidden="1" x14ac:dyDescent="0.25">
      <c r="A80" s="204">
        <v>2016</v>
      </c>
      <c r="B80" s="108" t="s">
        <v>531</v>
      </c>
      <c r="C80" s="203" t="s">
        <v>891</v>
      </c>
      <c r="D80" s="201" t="s">
        <v>23</v>
      </c>
      <c r="E80" s="201" t="s">
        <v>892</v>
      </c>
    </row>
    <row r="81" spans="1:5" hidden="1" x14ac:dyDescent="0.25">
      <c r="A81" s="204">
        <v>2016</v>
      </c>
      <c r="B81" s="115" t="s">
        <v>531</v>
      </c>
      <c r="C81" s="115" t="s">
        <v>203</v>
      </c>
      <c r="D81" s="201" t="s">
        <v>21</v>
      </c>
      <c r="E81" s="201" t="s">
        <v>887</v>
      </c>
    </row>
    <row r="82" spans="1:5" hidden="1" x14ac:dyDescent="0.25">
      <c r="A82" s="204">
        <v>2016</v>
      </c>
      <c r="B82" s="115" t="s">
        <v>531</v>
      </c>
      <c r="C82" s="115" t="s">
        <v>203</v>
      </c>
      <c r="D82" s="201" t="s">
        <v>21</v>
      </c>
      <c r="E82" s="201" t="s">
        <v>887</v>
      </c>
    </row>
    <row r="83" spans="1:5" hidden="1" x14ac:dyDescent="0.25">
      <c r="A83" s="204">
        <v>2016</v>
      </c>
      <c r="B83" s="115" t="s">
        <v>531</v>
      </c>
      <c r="C83" s="115" t="s">
        <v>203</v>
      </c>
      <c r="D83" s="201" t="s">
        <v>21</v>
      </c>
      <c r="E83" s="201" t="s">
        <v>888</v>
      </c>
    </row>
    <row r="84" spans="1:5" hidden="1" x14ac:dyDescent="0.25">
      <c r="A84" s="204">
        <v>2016</v>
      </c>
      <c r="B84" s="115" t="s">
        <v>531</v>
      </c>
      <c r="C84" s="115" t="s">
        <v>198</v>
      </c>
      <c r="D84" s="201" t="s">
        <v>18</v>
      </c>
      <c r="E84" s="201" t="s">
        <v>889</v>
      </c>
    </row>
    <row r="85" spans="1:5" hidden="1" x14ac:dyDescent="0.25">
      <c r="A85" s="204">
        <v>2016</v>
      </c>
      <c r="B85" s="115" t="s">
        <v>531</v>
      </c>
      <c r="C85" s="115" t="s">
        <v>198</v>
      </c>
      <c r="D85" s="201" t="s">
        <v>18</v>
      </c>
      <c r="E85" s="201" t="s">
        <v>889</v>
      </c>
    </row>
    <row r="86" spans="1:5" hidden="1" x14ac:dyDescent="0.25">
      <c r="A86" s="204">
        <v>2016</v>
      </c>
      <c r="B86" s="115" t="s">
        <v>531</v>
      </c>
      <c r="C86" s="115" t="s">
        <v>198</v>
      </c>
      <c r="D86" s="201" t="s">
        <v>21</v>
      </c>
      <c r="E86" s="201" t="s">
        <v>887</v>
      </c>
    </row>
    <row r="87" spans="1:5" hidden="1" x14ac:dyDescent="0.25">
      <c r="A87" s="204">
        <v>2016</v>
      </c>
      <c r="B87" s="115" t="s">
        <v>531</v>
      </c>
      <c r="C87" s="115" t="s">
        <v>198</v>
      </c>
      <c r="D87" s="201" t="s">
        <v>19</v>
      </c>
      <c r="E87" s="201" t="s">
        <v>887</v>
      </c>
    </row>
    <row r="88" spans="1:5" hidden="1" x14ac:dyDescent="0.25">
      <c r="A88" s="204">
        <v>2016</v>
      </c>
      <c r="B88" s="115" t="s">
        <v>531</v>
      </c>
      <c r="C88" s="115" t="s">
        <v>199</v>
      </c>
      <c r="D88" s="201" t="s">
        <v>21</v>
      </c>
      <c r="E88" s="201" t="s">
        <v>888</v>
      </c>
    </row>
    <row r="89" spans="1:5" hidden="1" x14ac:dyDescent="0.25">
      <c r="A89" s="204">
        <v>2016</v>
      </c>
      <c r="B89" s="115" t="s">
        <v>531</v>
      </c>
      <c r="C89" s="115" t="s">
        <v>199</v>
      </c>
      <c r="D89" s="201" t="s">
        <v>22</v>
      </c>
      <c r="E89" s="201" t="s">
        <v>887</v>
      </c>
    </row>
    <row r="90" spans="1:5" hidden="1" x14ac:dyDescent="0.25">
      <c r="A90" s="204">
        <v>2016</v>
      </c>
      <c r="B90" s="115" t="s">
        <v>531</v>
      </c>
      <c r="C90" s="115" t="s">
        <v>199</v>
      </c>
      <c r="D90" s="201" t="s">
        <v>18</v>
      </c>
      <c r="E90" s="201" t="s">
        <v>887</v>
      </c>
    </row>
    <row r="91" spans="1:5" hidden="1" x14ac:dyDescent="0.25">
      <c r="A91" s="204">
        <v>2016</v>
      </c>
      <c r="B91" s="115" t="s">
        <v>531</v>
      </c>
      <c r="C91" s="115" t="s">
        <v>199</v>
      </c>
      <c r="D91" s="201" t="s">
        <v>18</v>
      </c>
      <c r="E91" s="201" t="s">
        <v>889</v>
      </c>
    </row>
    <row r="92" spans="1:5" hidden="1" x14ac:dyDescent="0.25">
      <c r="A92" s="204">
        <v>2016</v>
      </c>
      <c r="B92" s="115" t="s">
        <v>531</v>
      </c>
      <c r="C92" s="115" t="s">
        <v>199</v>
      </c>
      <c r="D92" s="201" t="s">
        <v>893</v>
      </c>
      <c r="E92" s="201" t="s">
        <v>888</v>
      </c>
    </row>
    <row r="93" spans="1:5" hidden="1" x14ac:dyDescent="0.25">
      <c r="A93" s="204">
        <v>2016</v>
      </c>
      <c r="B93" s="115" t="s">
        <v>531</v>
      </c>
      <c r="C93" s="115" t="s">
        <v>199</v>
      </c>
      <c r="D93" s="201" t="s">
        <v>21</v>
      </c>
      <c r="E93" s="201" t="s">
        <v>888</v>
      </c>
    </row>
    <row r="94" spans="1:5" hidden="1" x14ac:dyDescent="0.25">
      <c r="A94" s="204">
        <v>2016</v>
      </c>
      <c r="B94" s="115" t="s">
        <v>531</v>
      </c>
      <c r="C94" s="115" t="s">
        <v>199</v>
      </c>
      <c r="D94" s="201" t="s">
        <v>19</v>
      </c>
      <c r="E94" s="201" t="s">
        <v>888</v>
      </c>
    </row>
    <row r="95" spans="1:5" hidden="1" x14ac:dyDescent="0.25">
      <c r="A95" s="204">
        <v>2016</v>
      </c>
      <c r="B95" s="115" t="s">
        <v>531</v>
      </c>
      <c r="C95" s="115" t="s">
        <v>199</v>
      </c>
      <c r="D95" s="201" t="s">
        <v>19</v>
      </c>
      <c r="E95" s="201" t="s">
        <v>888</v>
      </c>
    </row>
    <row r="96" spans="1:5" ht="30" hidden="1" x14ac:dyDescent="0.25">
      <c r="A96" s="204">
        <v>2016</v>
      </c>
      <c r="B96" s="115" t="s">
        <v>531</v>
      </c>
      <c r="C96" s="203" t="s">
        <v>530</v>
      </c>
      <c r="D96" s="201" t="s">
        <v>23</v>
      </c>
      <c r="E96" s="201" t="s">
        <v>889</v>
      </c>
    </row>
    <row r="97" spans="1:5" ht="30" hidden="1" x14ac:dyDescent="0.25">
      <c r="A97" s="204">
        <v>2016</v>
      </c>
      <c r="B97" s="115" t="s">
        <v>531</v>
      </c>
      <c r="C97" s="203" t="s">
        <v>530</v>
      </c>
      <c r="D97" s="201" t="s">
        <v>19</v>
      </c>
      <c r="E97" s="201" t="s">
        <v>888</v>
      </c>
    </row>
    <row r="98" spans="1:5" ht="30" hidden="1" x14ac:dyDescent="0.25">
      <c r="A98" s="204">
        <v>2016</v>
      </c>
      <c r="B98" s="115" t="s">
        <v>531</v>
      </c>
      <c r="C98" s="203" t="s">
        <v>530</v>
      </c>
      <c r="D98" s="201" t="s">
        <v>19</v>
      </c>
      <c r="E98" s="201" t="s">
        <v>887</v>
      </c>
    </row>
    <row r="99" spans="1:5" ht="30" hidden="1" x14ac:dyDescent="0.25">
      <c r="A99" s="204">
        <v>2016</v>
      </c>
      <c r="B99" s="115" t="s">
        <v>531</v>
      </c>
      <c r="C99" s="203" t="s">
        <v>530</v>
      </c>
      <c r="D99" s="201" t="s">
        <v>19</v>
      </c>
      <c r="E99" s="201" t="s">
        <v>887</v>
      </c>
    </row>
    <row r="100" spans="1:5" ht="30" hidden="1" x14ac:dyDescent="0.25">
      <c r="A100" s="204">
        <v>2016</v>
      </c>
      <c r="B100" s="115" t="s">
        <v>531</v>
      </c>
      <c r="C100" s="203" t="s">
        <v>530</v>
      </c>
      <c r="D100" s="201" t="s">
        <v>19</v>
      </c>
      <c r="E100" s="201" t="s">
        <v>887</v>
      </c>
    </row>
    <row r="101" spans="1:5" ht="30" hidden="1" x14ac:dyDescent="0.25">
      <c r="A101" s="204">
        <v>2016</v>
      </c>
      <c r="B101" s="115" t="s">
        <v>531</v>
      </c>
      <c r="C101" s="200" t="s">
        <v>202</v>
      </c>
      <c r="D101" s="201" t="s">
        <v>19</v>
      </c>
      <c r="E101" s="201" t="s">
        <v>887</v>
      </c>
    </row>
    <row r="102" spans="1:5" ht="30" hidden="1" x14ac:dyDescent="0.25">
      <c r="A102" s="204">
        <v>2016</v>
      </c>
      <c r="B102" s="115" t="s">
        <v>531</v>
      </c>
      <c r="C102" s="200" t="s">
        <v>202</v>
      </c>
      <c r="D102" s="201" t="s">
        <v>893</v>
      </c>
      <c r="E102" s="201" t="s">
        <v>888</v>
      </c>
    </row>
    <row r="103" spans="1:5" ht="30" hidden="1" x14ac:dyDescent="0.25">
      <c r="A103" s="204">
        <v>2016</v>
      </c>
      <c r="B103" s="115" t="s">
        <v>531</v>
      </c>
      <c r="C103" s="200" t="s">
        <v>202</v>
      </c>
      <c r="D103" s="201" t="s">
        <v>893</v>
      </c>
      <c r="E103" s="201" t="s">
        <v>887</v>
      </c>
    </row>
    <row r="104" spans="1:5" ht="30" hidden="1" x14ac:dyDescent="0.25">
      <c r="A104" s="204">
        <v>2016</v>
      </c>
      <c r="B104" s="115" t="s">
        <v>531</v>
      </c>
      <c r="C104" s="200" t="s">
        <v>202</v>
      </c>
      <c r="D104" s="201" t="s">
        <v>23</v>
      </c>
      <c r="E104" s="201" t="s">
        <v>889</v>
      </c>
    </row>
    <row r="105" spans="1:5" hidden="1" x14ac:dyDescent="0.25">
      <c r="A105" s="204">
        <v>2016</v>
      </c>
      <c r="B105" s="115" t="s">
        <v>532</v>
      </c>
      <c r="C105" s="199" t="s">
        <v>206</v>
      </c>
      <c r="D105" s="201" t="s">
        <v>19</v>
      </c>
      <c r="E105" s="201" t="s">
        <v>888</v>
      </c>
    </row>
    <row r="106" spans="1:5" hidden="1" x14ac:dyDescent="0.25">
      <c r="A106" s="204">
        <v>2016</v>
      </c>
      <c r="B106" s="115" t="s">
        <v>532</v>
      </c>
      <c r="C106" s="199" t="s">
        <v>206</v>
      </c>
      <c r="D106" s="201" t="s">
        <v>21</v>
      </c>
      <c r="E106" s="201" t="s">
        <v>887</v>
      </c>
    </row>
    <row r="107" spans="1:5" hidden="1" x14ac:dyDescent="0.25">
      <c r="A107" s="204">
        <v>2016</v>
      </c>
      <c r="B107" s="115" t="s">
        <v>532</v>
      </c>
      <c r="C107" s="199" t="s">
        <v>206</v>
      </c>
      <c r="D107" s="201" t="s">
        <v>19</v>
      </c>
      <c r="E107" s="201" t="s">
        <v>887</v>
      </c>
    </row>
    <row r="108" spans="1:5" hidden="1" x14ac:dyDescent="0.25">
      <c r="A108" s="204">
        <v>2016</v>
      </c>
      <c r="B108" s="115" t="s">
        <v>532</v>
      </c>
      <c r="C108" s="199" t="s">
        <v>206</v>
      </c>
      <c r="D108" s="201" t="s">
        <v>22</v>
      </c>
      <c r="E108" s="201" t="s">
        <v>887</v>
      </c>
    </row>
    <row r="109" spans="1:5" ht="30" hidden="1" x14ac:dyDescent="0.25">
      <c r="A109" s="204">
        <v>2016</v>
      </c>
      <c r="B109" s="115" t="s">
        <v>532</v>
      </c>
      <c r="C109" s="202" t="s">
        <v>207</v>
      </c>
      <c r="D109" s="201" t="s">
        <v>19</v>
      </c>
      <c r="E109" s="201" t="s">
        <v>889</v>
      </c>
    </row>
    <row r="110" spans="1:5" ht="30" hidden="1" x14ac:dyDescent="0.25">
      <c r="A110" s="204">
        <v>2016</v>
      </c>
      <c r="B110" s="115" t="s">
        <v>532</v>
      </c>
      <c r="C110" s="202" t="s">
        <v>207</v>
      </c>
      <c r="D110" s="201" t="s">
        <v>19</v>
      </c>
      <c r="E110" s="201" t="s">
        <v>888</v>
      </c>
    </row>
    <row r="111" spans="1:5" ht="30" hidden="1" x14ac:dyDescent="0.25">
      <c r="A111" s="204">
        <v>2016</v>
      </c>
      <c r="B111" s="115" t="s">
        <v>532</v>
      </c>
      <c r="C111" s="202" t="s">
        <v>207</v>
      </c>
      <c r="D111" s="201" t="s">
        <v>20</v>
      </c>
      <c r="E111" s="201" t="s">
        <v>887</v>
      </c>
    </row>
    <row r="112" spans="1:5" ht="30" hidden="1" x14ac:dyDescent="0.25">
      <c r="A112" s="204">
        <v>2016</v>
      </c>
      <c r="B112" s="115" t="s">
        <v>532</v>
      </c>
      <c r="C112" s="202" t="s">
        <v>207</v>
      </c>
      <c r="D112" s="201" t="s">
        <v>19</v>
      </c>
      <c r="E112" s="201" t="s">
        <v>887</v>
      </c>
    </row>
    <row r="113" spans="1:5" ht="30" hidden="1" x14ac:dyDescent="0.25">
      <c r="A113" s="204">
        <v>2016</v>
      </c>
      <c r="B113" s="115" t="s">
        <v>532</v>
      </c>
      <c r="C113" s="202" t="s">
        <v>207</v>
      </c>
      <c r="D113" s="201" t="s">
        <v>23</v>
      </c>
      <c r="E113" s="201" t="s">
        <v>889</v>
      </c>
    </row>
    <row r="114" spans="1:5" ht="30" hidden="1" x14ac:dyDescent="0.25">
      <c r="A114" s="204">
        <v>2016</v>
      </c>
      <c r="B114" s="115" t="s">
        <v>532</v>
      </c>
      <c r="C114" s="202" t="s">
        <v>207</v>
      </c>
      <c r="D114" s="201" t="s">
        <v>23</v>
      </c>
      <c r="E114" s="201" t="s">
        <v>888</v>
      </c>
    </row>
    <row r="115" spans="1:5" hidden="1" x14ac:dyDescent="0.25">
      <c r="A115" s="204">
        <v>2016</v>
      </c>
      <c r="B115" s="115" t="s">
        <v>532</v>
      </c>
      <c r="C115" s="200" t="s">
        <v>204</v>
      </c>
      <c r="D115" s="201" t="s">
        <v>21</v>
      </c>
      <c r="E115" s="201" t="s">
        <v>889</v>
      </c>
    </row>
    <row r="116" spans="1:5" hidden="1" x14ac:dyDescent="0.25">
      <c r="A116" s="204">
        <v>2016</v>
      </c>
      <c r="B116" s="115" t="s">
        <v>532</v>
      </c>
      <c r="C116" s="200" t="s">
        <v>204</v>
      </c>
      <c r="D116" s="201" t="s">
        <v>19</v>
      </c>
      <c r="E116" s="201" t="s">
        <v>889</v>
      </c>
    </row>
    <row r="117" spans="1:5" hidden="1" x14ac:dyDescent="0.25">
      <c r="A117" s="204">
        <v>2016</v>
      </c>
      <c r="B117" s="115" t="s">
        <v>532</v>
      </c>
      <c r="C117" s="200" t="s">
        <v>204</v>
      </c>
      <c r="D117" s="201" t="s">
        <v>21</v>
      </c>
      <c r="E117" s="201" t="s">
        <v>887</v>
      </c>
    </row>
    <row r="118" spans="1:5" hidden="1" x14ac:dyDescent="0.25">
      <c r="A118" s="204">
        <v>2016</v>
      </c>
      <c r="B118" s="115" t="s">
        <v>532</v>
      </c>
      <c r="C118" s="200" t="s">
        <v>204</v>
      </c>
      <c r="D118" s="201" t="s">
        <v>21</v>
      </c>
      <c r="E118" s="201" t="s">
        <v>888</v>
      </c>
    </row>
    <row r="119" spans="1:5" hidden="1" x14ac:dyDescent="0.25">
      <c r="A119" s="204">
        <v>2016</v>
      </c>
      <c r="B119" s="115" t="s">
        <v>532</v>
      </c>
      <c r="C119" s="200" t="s">
        <v>204</v>
      </c>
      <c r="D119" s="201" t="s">
        <v>21</v>
      </c>
      <c r="E119" s="201" t="s">
        <v>888</v>
      </c>
    </row>
    <row r="120" spans="1:5" hidden="1" x14ac:dyDescent="0.25">
      <c r="A120" s="204">
        <v>2016</v>
      </c>
      <c r="B120" s="115" t="s">
        <v>532</v>
      </c>
      <c r="C120" s="200" t="s">
        <v>204</v>
      </c>
      <c r="D120" s="201" t="s">
        <v>21</v>
      </c>
      <c r="E120" s="201" t="s">
        <v>888</v>
      </c>
    </row>
    <row r="121" spans="1:5" hidden="1" x14ac:dyDescent="0.25">
      <c r="A121" s="204">
        <v>2016</v>
      </c>
      <c r="B121" s="115" t="s">
        <v>532</v>
      </c>
      <c r="C121" s="200" t="s">
        <v>204</v>
      </c>
      <c r="D121" s="201" t="s">
        <v>23</v>
      </c>
      <c r="E121" s="201" t="s">
        <v>888</v>
      </c>
    </row>
    <row r="122" spans="1:5" hidden="1" x14ac:dyDescent="0.25">
      <c r="A122" s="204">
        <v>2016</v>
      </c>
      <c r="B122" s="115" t="s">
        <v>532</v>
      </c>
      <c r="C122" s="200" t="s">
        <v>204</v>
      </c>
      <c r="D122" s="201" t="s">
        <v>23</v>
      </c>
      <c r="E122" s="201" t="s">
        <v>888</v>
      </c>
    </row>
    <row r="123" spans="1:5" hidden="1" x14ac:dyDescent="0.25">
      <c r="A123" s="204">
        <v>2016</v>
      </c>
      <c r="B123" s="108" t="s">
        <v>532</v>
      </c>
      <c r="C123" s="202" t="s">
        <v>205</v>
      </c>
      <c r="D123" s="201" t="s">
        <v>18</v>
      </c>
      <c r="E123" s="201" t="s">
        <v>889</v>
      </c>
    </row>
    <row r="124" spans="1:5" hidden="1" x14ac:dyDescent="0.25">
      <c r="A124" s="204">
        <v>2016</v>
      </c>
      <c r="B124" s="108" t="s">
        <v>532</v>
      </c>
      <c r="C124" s="202" t="s">
        <v>205</v>
      </c>
      <c r="D124" s="201" t="s">
        <v>21</v>
      </c>
      <c r="E124" s="201" t="s">
        <v>888</v>
      </c>
    </row>
    <row r="125" spans="1:5" hidden="1" x14ac:dyDescent="0.25">
      <c r="A125" s="204">
        <v>2016</v>
      </c>
      <c r="B125" s="108" t="s">
        <v>532</v>
      </c>
      <c r="C125" s="202" t="s">
        <v>205</v>
      </c>
      <c r="D125" s="201" t="s">
        <v>19</v>
      </c>
      <c r="E125" s="201" t="s">
        <v>888</v>
      </c>
    </row>
    <row r="126" spans="1:5" hidden="1" x14ac:dyDescent="0.25">
      <c r="A126" s="204">
        <v>2016</v>
      </c>
      <c r="B126" s="108" t="s">
        <v>532</v>
      </c>
      <c r="C126" s="202" t="s">
        <v>205</v>
      </c>
      <c r="D126" s="201" t="s">
        <v>19</v>
      </c>
      <c r="E126" s="201" t="s">
        <v>888</v>
      </c>
    </row>
    <row r="127" spans="1:5" hidden="1" x14ac:dyDescent="0.25">
      <c r="A127" s="204">
        <v>2016</v>
      </c>
      <c r="B127" s="108" t="s">
        <v>532</v>
      </c>
      <c r="C127" s="202" t="s">
        <v>205</v>
      </c>
      <c r="D127" s="201" t="s">
        <v>19</v>
      </c>
      <c r="E127" s="201" t="s">
        <v>888</v>
      </c>
    </row>
    <row r="128" spans="1:5" hidden="1" x14ac:dyDescent="0.25">
      <c r="A128" s="204">
        <v>2016</v>
      </c>
      <c r="B128" s="108" t="s">
        <v>532</v>
      </c>
      <c r="C128" s="202" t="s">
        <v>205</v>
      </c>
      <c r="D128" s="201" t="s">
        <v>19</v>
      </c>
      <c r="E128" s="201" t="s">
        <v>888</v>
      </c>
    </row>
    <row r="129" spans="1:5" hidden="1" x14ac:dyDescent="0.25">
      <c r="A129" s="204">
        <v>2016</v>
      </c>
      <c r="B129" s="108" t="s">
        <v>532</v>
      </c>
      <c r="C129" s="202" t="s">
        <v>205</v>
      </c>
      <c r="D129" s="201" t="s">
        <v>19</v>
      </c>
      <c r="E129" s="201" t="s">
        <v>888</v>
      </c>
    </row>
    <row r="130" spans="1:5" hidden="1" x14ac:dyDescent="0.25">
      <c r="A130" s="204">
        <v>2016</v>
      </c>
      <c r="B130" s="115" t="s">
        <v>532</v>
      </c>
      <c r="C130" s="199" t="s">
        <v>209</v>
      </c>
      <c r="D130" s="201" t="s">
        <v>19</v>
      </c>
      <c r="E130" s="201" t="s">
        <v>887</v>
      </c>
    </row>
    <row r="131" spans="1:5" hidden="1" x14ac:dyDescent="0.25">
      <c r="A131" s="204">
        <v>2016</v>
      </c>
      <c r="B131" s="115" t="s">
        <v>532</v>
      </c>
      <c r="C131" s="199" t="s">
        <v>209</v>
      </c>
      <c r="D131" s="201" t="s">
        <v>20</v>
      </c>
      <c r="E131" s="201" t="s">
        <v>889</v>
      </c>
    </row>
    <row r="132" spans="1:5" hidden="1" x14ac:dyDescent="0.25">
      <c r="A132" s="204">
        <v>2016</v>
      </c>
      <c r="B132" s="115" t="s">
        <v>532</v>
      </c>
      <c r="C132" s="199" t="s">
        <v>209</v>
      </c>
      <c r="D132" s="201" t="s">
        <v>19</v>
      </c>
      <c r="E132" s="201" t="s">
        <v>888</v>
      </c>
    </row>
    <row r="133" spans="1:5" hidden="1" x14ac:dyDescent="0.25">
      <c r="A133" s="204">
        <v>2016</v>
      </c>
      <c r="B133" s="115" t="s">
        <v>532</v>
      </c>
      <c r="C133" s="199" t="s">
        <v>209</v>
      </c>
      <c r="D133" s="201" t="s">
        <v>23</v>
      </c>
      <c r="E133" s="201" t="s">
        <v>889</v>
      </c>
    </row>
    <row r="134" spans="1:5" ht="30" hidden="1" x14ac:dyDescent="0.25">
      <c r="A134" s="204">
        <v>2016</v>
      </c>
      <c r="B134" s="115" t="s">
        <v>532</v>
      </c>
      <c r="C134" s="202" t="s">
        <v>211</v>
      </c>
      <c r="D134" s="201" t="s">
        <v>19</v>
      </c>
      <c r="E134" s="201" t="s">
        <v>888</v>
      </c>
    </row>
    <row r="135" spans="1:5" ht="30" hidden="1" x14ac:dyDescent="0.25">
      <c r="A135" s="204">
        <v>2016</v>
      </c>
      <c r="B135" s="115" t="s">
        <v>532</v>
      </c>
      <c r="C135" s="202" t="s">
        <v>211</v>
      </c>
      <c r="D135" s="201" t="s">
        <v>19</v>
      </c>
      <c r="E135" s="201" t="s">
        <v>888</v>
      </c>
    </row>
    <row r="136" spans="1:5" ht="30" hidden="1" x14ac:dyDescent="0.25">
      <c r="A136" s="204">
        <v>2016</v>
      </c>
      <c r="B136" s="115" t="s">
        <v>532</v>
      </c>
      <c r="C136" s="202" t="s">
        <v>211</v>
      </c>
      <c r="D136" s="201" t="s">
        <v>19</v>
      </c>
      <c r="E136" s="201" t="s">
        <v>888</v>
      </c>
    </row>
    <row r="137" spans="1:5" ht="30" hidden="1" x14ac:dyDescent="0.25">
      <c r="A137" s="204">
        <v>2016</v>
      </c>
      <c r="B137" s="115" t="s">
        <v>532</v>
      </c>
      <c r="C137" s="202" t="s">
        <v>211</v>
      </c>
      <c r="D137" s="201" t="s">
        <v>23</v>
      </c>
      <c r="E137" s="201" t="s">
        <v>889</v>
      </c>
    </row>
    <row r="138" spans="1:5" ht="30" hidden="1" x14ac:dyDescent="0.25">
      <c r="A138" s="204">
        <v>2016</v>
      </c>
      <c r="B138" s="115" t="s">
        <v>532</v>
      </c>
      <c r="C138" s="202" t="s">
        <v>211</v>
      </c>
      <c r="D138" s="201" t="s">
        <v>23</v>
      </c>
      <c r="E138" s="201" t="s">
        <v>888</v>
      </c>
    </row>
    <row r="139" spans="1:5" ht="30" hidden="1" x14ac:dyDescent="0.25">
      <c r="A139" s="204">
        <v>2016</v>
      </c>
      <c r="B139" s="115" t="s">
        <v>532</v>
      </c>
      <c r="C139" s="202" t="s">
        <v>211</v>
      </c>
      <c r="D139" s="201" t="s">
        <v>19</v>
      </c>
      <c r="E139" s="201" t="s">
        <v>887</v>
      </c>
    </row>
    <row r="140" spans="1:5" ht="30" hidden="1" x14ac:dyDescent="0.25">
      <c r="A140" s="204">
        <v>2016</v>
      </c>
      <c r="B140" s="115" t="s">
        <v>532</v>
      </c>
      <c r="C140" s="202" t="s">
        <v>211</v>
      </c>
      <c r="D140" s="201" t="s">
        <v>19</v>
      </c>
      <c r="E140" s="201" t="s">
        <v>888</v>
      </c>
    </row>
    <row r="141" spans="1:5" ht="30" hidden="1" x14ac:dyDescent="0.25">
      <c r="A141" s="204">
        <v>2016</v>
      </c>
      <c r="B141" s="115" t="s">
        <v>532</v>
      </c>
      <c r="C141" s="202" t="s">
        <v>211</v>
      </c>
      <c r="D141" s="201" t="s">
        <v>22</v>
      </c>
      <c r="E141" s="201" t="s">
        <v>888</v>
      </c>
    </row>
    <row r="142" spans="1:5" hidden="1" x14ac:dyDescent="0.25">
      <c r="A142" s="204">
        <v>2016</v>
      </c>
      <c r="B142" s="115" t="s">
        <v>532</v>
      </c>
      <c r="C142" s="115" t="s">
        <v>212</v>
      </c>
      <c r="D142" s="201" t="s">
        <v>19</v>
      </c>
      <c r="E142" s="201" t="s">
        <v>888</v>
      </c>
    </row>
    <row r="143" spans="1:5" hidden="1" x14ac:dyDescent="0.25">
      <c r="A143" s="204">
        <v>2016</v>
      </c>
      <c r="B143" s="115" t="s">
        <v>532</v>
      </c>
      <c r="C143" s="115" t="s">
        <v>212</v>
      </c>
      <c r="D143" s="201" t="s">
        <v>22</v>
      </c>
      <c r="E143" s="201" t="s">
        <v>889</v>
      </c>
    </row>
    <row r="144" spans="1:5" hidden="1" x14ac:dyDescent="0.25">
      <c r="A144" s="204">
        <v>2016</v>
      </c>
      <c r="B144" s="115" t="s">
        <v>532</v>
      </c>
      <c r="C144" s="115" t="s">
        <v>212</v>
      </c>
      <c r="D144" s="201" t="s">
        <v>19</v>
      </c>
      <c r="E144" s="201" t="s">
        <v>887</v>
      </c>
    </row>
    <row r="145" spans="1:5" hidden="1" x14ac:dyDescent="0.25">
      <c r="A145" s="204">
        <v>2016</v>
      </c>
      <c r="B145" s="115" t="s">
        <v>532</v>
      </c>
      <c r="C145" s="115" t="s">
        <v>212</v>
      </c>
      <c r="D145" s="201" t="s">
        <v>19</v>
      </c>
      <c r="E145" s="201" t="s">
        <v>888</v>
      </c>
    </row>
    <row r="146" spans="1:5" hidden="1" x14ac:dyDescent="0.25">
      <c r="A146" s="204">
        <v>2016</v>
      </c>
      <c r="B146" s="115" t="s">
        <v>532</v>
      </c>
      <c r="C146" s="202" t="s">
        <v>535</v>
      </c>
      <c r="D146" s="201" t="s">
        <v>21</v>
      </c>
      <c r="E146" s="201" t="s">
        <v>888</v>
      </c>
    </row>
    <row r="147" spans="1:5" hidden="1" x14ac:dyDescent="0.25">
      <c r="A147" s="204">
        <v>2016</v>
      </c>
      <c r="B147" s="115" t="s">
        <v>532</v>
      </c>
      <c r="C147" s="202" t="s">
        <v>535</v>
      </c>
      <c r="D147" s="201" t="s">
        <v>21</v>
      </c>
      <c r="E147" s="201" t="s">
        <v>888</v>
      </c>
    </row>
    <row r="148" spans="1:5" hidden="1" x14ac:dyDescent="0.25">
      <c r="A148" s="204">
        <v>2016</v>
      </c>
      <c r="B148" s="115" t="s">
        <v>532</v>
      </c>
      <c r="C148" s="199" t="s">
        <v>208</v>
      </c>
      <c r="D148" s="201" t="s">
        <v>21</v>
      </c>
      <c r="E148" s="201" t="s">
        <v>888</v>
      </c>
    </row>
    <row r="149" spans="1:5" hidden="1" x14ac:dyDescent="0.25">
      <c r="A149" s="204">
        <v>2016</v>
      </c>
      <c r="B149" s="115" t="s">
        <v>532</v>
      </c>
      <c r="C149" s="199" t="s">
        <v>208</v>
      </c>
      <c r="D149" s="201" t="s">
        <v>22</v>
      </c>
      <c r="E149" s="201" t="s">
        <v>888</v>
      </c>
    </row>
    <row r="150" spans="1:5" hidden="1" x14ac:dyDescent="0.25">
      <c r="A150" s="204">
        <v>2016</v>
      </c>
      <c r="B150" s="115" t="s">
        <v>532</v>
      </c>
      <c r="C150" s="199" t="s">
        <v>208</v>
      </c>
      <c r="D150" s="201" t="s">
        <v>20</v>
      </c>
      <c r="E150" s="201" t="s">
        <v>887</v>
      </c>
    </row>
    <row r="151" spans="1:5" hidden="1" x14ac:dyDescent="0.25">
      <c r="A151" s="204">
        <v>2016</v>
      </c>
      <c r="B151" s="115" t="s">
        <v>532</v>
      </c>
      <c r="C151" s="199" t="s">
        <v>208</v>
      </c>
      <c r="D151" s="201" t="s">
        <v>22</v>
      </c>
      <c r="E151" s="201" t="s">
        <v>887</v>
      </c>
    </row>
    <row r="152" spans="1:5" hidden="1" x14ac:dyDescent="0.25">
      <c r="A152" s="204">
        <v>2016</v>
      </c>
      <c r="B152" s="115" t="s">
        <v>532</v>
      </c>
      <c r="C152" s="199" t="s">
        <v>208</v>
      </c>
      <c r="D152" s="201" t="s">
        <v>20</v>
      </c>
      <c r="E152" s="201" t="s">
        <v>889</v>
      </c>
    </row>
    <row r="153" spans="1:5" hidden="1" x14ac:dyDescent="0.25">
      <c r="A153" s="204">
        <v>2016</v>
      </c>
      <c r="B153" s="115" t="s">
        <v>532</v>
      </c>
      <c r="C153" s="199" t="s">
        <v>208</v>
      </c>
      <c r="D153" s="201" t="s">
        <v>23</v>
      </c>
      <c r="E153" s="201" t="s">
        <v>889</v>
      </c>
    </row>
    <row r="154" spans="1:5" hidden="1" x14ac:dyDescent="0.25">
      <c r="A154" s="204">
        <v>2016</v>
      </c>
      <c r="B154" s="115" t="s">
        <v>532</v>
      </c>
      <c r="C154" s="199" t="s">
        <v>208</v>
      </c>
      <c r="D154" s="201" t="s">
        <v>19</v>
      </c>
      <c r="E154" s="201" t="s">
        <v>892</v>
      </c>
    </row>
    <row r="155" spans="1:5" hidden="1" x14ac:dyDescent="0.25">
      <c r="A155" s="204">
        <v>2016</v>
      </c>
      <c r="B155" s="115" t="s">
        <v>532</v>
      </c>
      <c r="C155" s="199" t="s">
        <v>208</v>
      </c>
      <c r="D155" s="201" t="s">
        <v>19</v>
      </c>
      <c r="E155" s="201" t="s">
        <v>889</v>
      </c>
    </row>
    <row r="156" spans="1:5" hidden="1" x14ac:dyDescent="0.25">
      <c r="A156" s="204">
        <v>2016</v>
      </c>
      <c r="B156" s="115" t="s">
        <v>532</v>
      </c>
      <c r="C156" s="199" t="s">
        <v>208</v>
      </c>
      <c r="D156" s="201" t="s">
        <v>19</v>
      </c>
      <c r="E156" s="201" t="s">
        <v>888</v>
      </c>
    </row>
    <row r="157" spans="1:5" ht="30" hidden="1" x14ac:dyDescent="0.25">
      <c r="A157" s="204">
        <v>2016</v>
      </c>
      <c r="B157" s="115" t="s">
        <v>217</v>
      </c>
      <c r="C157" s="200" t="s">
        <v>213</v>
      </c>
      <c r="D157" s="201" t="s">
        <v>18</v>
      </c>
      <c r="E157" s="201" t="s">
        <v>887</v>
      </c>
    </row>
    <row r="158" spans="1:5" ht="30" hidden="1" x14ac:dyDescent="0.25">
      <c r="A158" s="204">
        <v>2016</v>
      </c>
      <c r="B158" s="115" t="s">
        <v>217</v>
      </c>
      <c r="C158" s="200" t="s">
        <v>213</v>
      </c>
      <c r="D158" s="201" t="s">
        <v>18</v>
      </c>
      <c r="E158" s="201" t="s">
        <v>887</v>
      </c>
    </row>
    <row r="159" spans="1:5" ht="30" hidden="1" x14ac:dyDescent="0.25">
      <c r="A159" s="204">
        <v>2016</v>
      </c>
      <c r="B159" s="115" t="s">
        <v>217</v>
      </c>
      <c r="C159" s="200" t="s">
        <v>213</v>
      </c>
      <c r="D159" s="201" t="s">
        <v>22</v>
      </c>
      <c r="E159" s="201" t="s">
        <v>888</v>
      </c>
    </row>
    <row r="160" spans="1:5" ht="30" hidden="1" x14ac:dyDescent="0.25">
      <c r="A160" s="204">
        <v>2016</v>
      </c>
      <c r="B160" s="115" t="s">
        <v>217</v>
      </c>
      <c r="C160" s="200" t="s">
        <v>213</v>
      </c>
      <c r="D160" s="201" t="s">
        <v>23</v>
      </c>
      <c r="E160" s="201" t="s">
        <v>889</v>
      </c>
    </row>
    <row r="161" spans="1:5" ht="30" hidden="1" x14ac:dyDescent="0.25">
      <c r="A161" s="204">
        <v>2016</v>
      </c>
      <c r="B161" s="115" t="s">
        <v>217</v>
      </c>
      <c r="C161" s="200" t="s">
        <v>213</v>
      </c>
      <c r="D161" s="201" t="s">
        <v>19</v>
      </c>
      <c r="E161" s="201" t="s">
        <v>888</v>
      </c>
    </row>
    <row r="162" spans="1:5" ht="30" hidden="1" x14ac:dyDescent="0.25">
      <c r="A162" s="204">
        <v>2016</v>
      </c>
      <c r="B162" s="115" t="s">
        <v>217</v>
      </c>
      <c r="C162" s="200" t="s">
        <v>213</v>
      </c>
      <c r="D162" s="201" t="s">
        <v>21</v>
      </c>
      <c r="E162" s="201" t="s">
        <v>892</v>
      </c>
    </row>
    <row r="163" spans="1:5" ht="30" hidden="1" x14ac:dyDescent="0.25">
      <c r="A163" s="204">
        <v>2016</v>
      </c>
      <c r="B163" s="115" t="s">
        <v>217</v>
      </c>
      <c r="C163" s="200" t="s">
        <v>213</v>
      </c>
      <c r="D163" s="201" t="s">
        <v>23</v>
      </c>
      <c r="E163" s="201" t="s">
        <v>889</v>
      </c>
    </row>
    <row r="164" spans="1:5" ht="30" hidden="1" x14ac:dyDescent="0.25">
      <c r="A164" s="204">
        <v>2016</v>
      </c>
      <c r="B164" s="115" t="s">
        <v>217</v>
      </c>
      <c r="C164" s="200" t="s">
        <v>213</v>
      </c>
      <c r="D164" s="201" t="s">
        <v>19</v>
      </c>
      <c r="E164" s="201" t="s">
        <v>889</v>
      </c>
    </row>
    <row r="165" spans="1:5" hidden="1" x14ac:dyDescent="0.25">
      <c r="A165" s="204">
        <v>2017</v>
      </c>
      <c r="B165" s="108" t="s">
        <v>533</v>
      </c>
      <c r="C165" s="200" t="s">
        <v>195</v>
      </c>
      <c r="D165" s="201" t="s">
        <v>22</v>
      </c>
      <c r="E165" s="201" t="s">
        <v>887</v>
      </c>
    </row>
    <row r="166" spans="1:5" hidden="1" x14ac:dyDescent="0.25">
      <c r="A166" s="204">
        <v>2017</v>
      </c>
      <c r="B166" s="108" t="s">
        <v>533</v>
      </c>
      <c r="C166" s="200" t="s">
        <v>195</v>
      </c>
      <c r="D166" s="201" t="s">
        <v>20</v>
      </c>
      <c r="E166" s="201" t="s">
        <v>889</v>
      </c>
    </row>
    <row r="167" spans="1:5" hidden="1" x14ac:dyDescent="0.25">
      <c r="A167" s="204">
        <v>2017</v>
      </c>
      <c r="B167" s="108" t="s">
        <v>533</v>
      </c>
      <c r="C167" s="200" t="s">
        <v>195</v>
      </c>
      <c r="D167" s="201" t="s">
        <v>20</v>
      </c>
      <c r="E167" s="201" t="s">
        <v>888</v>
      </c>
    </row>
    <row r="168" spans="1:5" hidden="1" x14ac:dyDescent="0.25">
      <c r="A168" s="204">
        <v>2017</v>
      </c>
      <c r="B168" s="108" t="s">
        <v>533</v>
      </c>
      <c r="C168" s="200" t="s">
        <v>195</v>
      </c>
      <c r="D168" s="201" t="s">
        <v>21</v>
      </c>
      <c r="E168" s="201" t="s">
        <v>887</v>
      </c>
    </row>
    <row r="169" spans="1:5" hidden="1" x14ac:dyDescent="0.25">
      <c r="A169" s="204">
        <v>2017</v>
      </c>
      <c r="B169" s="115" t="s">
        <v>533</v>
      </c>
      <c r="C169" s="198" t="s">
        <v>194</v>
      </c>
      <c r="D169" s="201" t="s">
        <v>18</v>
      </c>
      <c r="E169" s="201" t="s">
        <v>887</v>
      </c>
    </row>
    <row r="170" spans="1:5" hidden="1" x14ac:dyDescent="0.25">
      <c r="A170" s="204">
        <v>2017</v>
      </c>
      <c r="B170" s="115" t="s">
        <v>533</v>
      </c>
      <c r="C170" s="198" t="s">
        <v>194</v>
      </c>
      <c r="D170" s="201" t="s">
        <v>21</v>
      </c>
      <c r="E170" s="201" t="s">
        <v>888</v>
      </c>
    </row>
    <row r="171" spans="1:5" hidden="1" x14ac:dyDescent="0.25">
      <c r="A171" s="204">
        <v>2017</v>
      </c>
      <c r="B171" s="115" t="s">
        <v>533</v>
      </c>
      <c r="C171" s="198" t="s">
        <v>194</v>
      </c>
      <c r="D171" s="201" t="s">
        <v>23</v>
      </c>
      <c r="E171" s="201" t="s">
        <v>888</v>
      </c>
    </row>
    <row r="172" spans="1:5" hidden="1" x14ac:dyDescent="0.25">
      <c r="A172" s="204">
        <v>2017</v>
      </c>
      <c r="B172" s="115" t="s">
        <v>533</v>
      </c>
      <c r="C172" s="198" t="s">
        <v>194</v>
      </c>
      <c r="D172" s="201" t="s">
        <v>22</v>
      </c>
      <c r="E172" s="201" t="s">
        <v>888</v>
      </c>
    </row>
    <row r="173" spans="1:5" hidden="1" x14ac:dyDescent="0.25">
      <c r="A173" s="204">
        <v>2017</v>
      </c>
      <c r="B173" s="115" t="s">
        <v>533</v>
      </c>
      <c r="C173" s="198" t="s">
        <v>194</v>
      </c>
      <c r="D173" s="201" t="s">
        <v>19</v>
      </c>
      <c r="E173" s="201" t="s">
        <v>887</v>
      </c>
    </row>
    <row r="174" spans="1:5" hidden="1" x14ac:dyDescent="0.25">
      <c r="A174" s="204">
        <v>2017</v>
      </c>
      <c r="B174" s="115" t="s">
        <v>533</v>
      </c>
      <c r="C174" s="198" t="s">
        <v>194</v>
      </c>
      <c r="D174" s="201" t="s">
        <v>18</v>
      </c>
      <c r="E174" s="201" t="s">
        <v>887</v>
      </c>
    </row>
    <row r="175" spans="1:5" hidden="1" x14ac:dyDescent="0.25">
      <c r="A175" s="204">
        <v>2017</v>
      </c>
      <c r="B175" s="115" t="s">
        <v>533</v>
      </c>
      <c r="C175" s="200" t="s">
        <v>196</v>
      </c>
      <c r="D175" s="201" t="s">
        <v>890</v>
      </c>
      <c r="E175" s="201" t="s">
        <v>888</v>
      </c>
    </row>
    <row r="176" spans="1:5" hidden="1" x14ac:dyDescent="0.25">
      <c r="A176" s="204">
        <v>2017</v>
      </c>
      <c r="B176" s="115" t="s">
        <v>533</v>
      </c>
      <c r="C176" s="200" t="s">
        <v>196</v>
      </c>
      <c r="D176" s="201" t="s">
        <v>22</v>
      </c>
      <c r="E176" s="201" t="s">
        <v>887</v>
      </c>
    </row>
    <row r="177" spans="1:5" hidden="1" x14ac:dyDescent="0.25">
      <c r="A177" s="204">
        <v>2017</v>
      </c>
      <c r="B177" s="115" t="s">
        <v>533</v>
      </c>
      <c r="C177" s="200" t="s">
        <v>196</v>
      </c>
      <c r="D177" s="201" t="s">
        <v>21</v>
      </c>
      <c r="E177" s="201" t="s">
        <v>887</v>
      </c>
    </row>
    <row r="178" spans="1:5" hidden="1" x14ac:dyDescent="0.25">
      <c r="A178" s="204">
        <v>2017</v>
      </c>
      <c r="B178" s="115" t="s">
        <v>533</v>
      </c>
      <c r="C178" s="200" t="s">
        <v>196</v>
      </c>
      <c r="D178" s="201" t="s">
        <v>19</v>
      </c>
      <c r="E178" s="201" t="s">
        <v>887</v>
      </c>
    </row>
    <row r="179" spans="1:5" hidden="1" x14ac:dyDescent="0.25">
      <c r="A179" s="204">
        <v>2017</v>
      </c>
      <c r="B179" s="115" t="s">
        <v>533</v>
      </c>
      <c r="C179" s="200" t="s">
        <v>196</v>
      </c>
      <c r="D179" s="201" t="s">
        <v>23</v>
      </c>
      <c r="E179" s="201" t="s">
        <v>888</v>
      </c>
    </row>
    <row r="180" spans="1:5" ht="30" hidden="1" x14ac:dyDescent="0.25">
      <c r="A180" s="204">
        <v>2017</v>
      </c>
      <c r="B180" s="115" t="s">
        <v>531</v>
      </c>
      <c r="C180" s="200" t="s">
        <v>197</v>
      </c>
      <c r="D180" s="201" t="s">
        <v>22</v>
      </c>
      <c r="E180" s="201" t="s">
        <v>889</v>
      </c>
    </row>
    <row r="181" spans="1:5" ht="30" hidden="1" x14ac:dyDescent="0.25">
      <c r="A181" s="204">
        <v>2017</v>
      </c>
      <c r="B181" s="115" t="s">
        <v>531</v>
      </c>
      <c r="C181" s="200" t="s">
        <v>197</v>
      </c>
      <c r="D181" s="201" t="s">
        <v>19</v>
      </c>
      <c r="E181" s="201" t="s">
        <v>888</v>
      </c>
    </row>
    <row r="182" spans="1:5" ht="30" hidden="1" x14ac:dyDescent="0.25">
      <c r="A182" s="204">
        <v>2017</v>
      </c>
      <c r="B182" s="115" t="s">
        <v>531</v>
      </c>
      <c r="C182" s="200" t="s">
        <v>197</v>
      </c>
      <c r="D182" s="201" t="s">
        <v>23</v>
      </c>
      <c r="E182" s="201" t="s">
        <v>889</v>
      </c>
    </row>
    <row r="183" spans="1:5" hidden="1" x14ac:dyDescent="0.25">
      <c r="A183" s="204">
        <v>2017</v>
      </c>
      <c r="B183" s="115" t="s">
        <v>531</v>
      </c>
      <c r="C183" s="115" t="s">
        <v>203</v>
      </c>
      <c r="D183" s="201" t="s">
        <v>21</v>
      </c>
      <c r="E183" s="201" t="s">
        <v>887</v>
      </c>
    </row>
    <row r="184" spans="1:5" hidden="1" x14ac:dyDescent="0.25">
      <c r="A184" s="204">
        <v>2017</v>
      </c>
      <c r="B184" s="115" t="s">
        <v>531</v>
      </c>
      <c r="C184" s="115" t="s">
        <v>203</v>
      </c>
      <c r="D184" s="201" t="s">
        <v>21</v>
      </c>
      <c r="E184" s="201" t="s">
        <v>887</v>
      </c>
    </row>
    <row r="185" spans="1:5" hidden="1" x14ac:dyDescent="0.25">
      <c r="A185" s="204">
        <v>2017</v>
      </c>
      <c r="B185" s="115" t="s">
        <v>531</v>
      </c>
      <c r="C185" s="115" t="s">
        <v>203</v>
      </c>
      <c r="D185" s="201" t="s">
        <v>21</v>
      </c>
      <c r="E185" s="201" t="s">
        <v>888</v>
      </c>
    </row>
    <row r="186" spans="1:5" ht="30" hidden="1" x14ac:dyDescent="0.25">
      <c r="A186" s="204">
        <v>2017</v>
      </c>
      <c r="B186" s="108" t="s">
        <v>531</v>
      </c>
      <c r="C186" s="203" t="s">
        <v>891</v>
      </c>
      <c r="D186" s="201" t="s">
        <v>19</v>
      </c>
      <c r="E186" s="201" t="s">
        <v>892</v>
      </c>
    </row>
    <row r="187" spans="1:5" hidden="1" x14ac:dyDescent="0.25">
      <c r="A187" s="204">
        <v>2017</v>
      </c>
      <c r="B187" s="115" t="s">
        <v>531</v>
      </c>
      <c r="C187" s="115" t="s">
        <v>199</v>
      </c>
      <c r="D187" s="201" t="s">
        <v>18</v>
      </c>
      <c r="E187" s="201" t="s">
        <v>887</v>
      </c>
    </row>
    <row r="188" spans="1:5" hidden="1" x14ac:dyDescent="0.25">
      <c r="A188" s="204">
        <v>2017</v>
      </c>
      <c r="B188" s="115" t="s">
        <v>531</v>
      </c>
      <c r="C188" s="115" t="s">
        <v>199</v>
      </c>
      <c r="D188" s="201" t="s">
        <v>23</v>
      </c>
      <c r="E188" s="201" t="s">
        <v>889</v>
      </c>
    </row>
    <row r="189" spans="1:5" hidden="1" x14ac:dyDescent="0.25">
      <c r="A189" s="204">
        <v>2017</v>
      </c>
      <c r="B189" s="115" t="s">
        <v>531</v>
      </c>
      <c r="C189" s="115" t="s">
        <v>199</v>
      </c>
      <c r="D189" s="201" t="s">
        <v>19</v>
      </c>
      <c r="E189" s="201" t="s">
        <v>888</v>
      </c>
    </row>
    <row r="190" spans="1:5" hidden="1" x14ac:dyDescent="0.25">
      <c r="A190" s="204">
        <v>2017</v>
      </c>
      <c r="B190" s="115" t="s">
        <v>531</v>
      </c>
      <c r="C190" s="115" t="s">
        <v>199</v>
      </c>
      <c r="D190" s="201" t="s">
        <v>893</v>
      </c>
      <c r="E190" s="201" t="s">
        <v>892</v>
      </c>
    </row>
    <row r="191" spans="1:5" ht="30" hidden="1" x14ac:dyDescent="0.25">
      <c r="A191" s="204">
        <v>2017</v>
      </c>
      <c r="B191" s="115" t="s">
        <v>531</v>
      </c>
      <c r="C191" s="203" t="s">
        <v>530</v>
      </c>
      <c r="D191" s="201" t="s">
        <v>19</v>
      </c>
      <c r="E191" s="201" t="s">
        <v>889</v>
      </c>
    </row>
    <row r="192" spans="1:5" ht="30" hidden="1" x14ac:dyDescent="0.25">
      <c r="A192" s="204">
        <v>2017</v>
      </c>
      <c r="B192" s="115" t="s">
        <v>531</v>
      </c>
      <c r="C192" s="203" t="s">
        <v>530</v>
      </c>
      <c r="D192" s="201" t="s">
        <v>19</v>
      </c>
      <c r="E192" s="201" t="s">
        <v>889</v>
      </c>
    </row>
    <row r="193" spans="1:5" ht="30" hidden="1" x14ac:dyDescent="0.25">
      <c r="A193" s="204">
        <v>2017</v>
      </c>
      <c r="B193" s="115" t="s">
        <v>531</v>
      </c>
      <c r="C193" s="203" t="s">
        <v>530</v>
      </c>
      <c r="D193" s="201" t="s">
        <v>19</v>
      </c>
      <c r="E193" s="201" t="s">
        <v>889</v>
      </c>
    </row>
    <row r="194" spans="1:5" ht="30" hidden="1" x14ac:dyDescent="0.25">
      <c r="A194" s="204">
        <v>2017</v>
      </c>
      <c r="B194" s="115" t="s">
        <v>531</v>
      </c>
      <c r="C194" s="203" t="s">
        <v>530</v>
      </c>
      <c r="D194" s="201" t="s">
        <v>23</v>
      </c>
      <c r="E194" s="201" t="s">
        <v>888</v>
      </c>
    </row>
    <row r="195" spans="1:5" ht="30" hidden="1" x14ac:dyDescent="0.25">
      <c r="A195" s="204">
        <v>2017</v>
      </c>
      <c r="B195" s="115" t="s">
        <v>531</v>
      </c>
      <c r="C195" s="203" t="s">
        <v>530</v>
      </c>
      <c r="D195" s="201" t="s">
        <v>19</v>
      </c>
      <c r="E195" s="201" t="s">
        <v>888</v>
      </c>
    </row>
    <row r="196" spans="1:5" ht="30" hidden="1" x14ac:dyDescent="0.25">
      <c r="A196" s="204">
        <v>2017</v>
      </c>
      <c r="B196" s="115" t="s">
        <v>531</v>
      </c>
      <c r="C196" s="203" t="s">
        <v>530</v>
      </c>
      <c r="D196" s="201" t="s">
        <v>19</v>
      </c>
      <c r="E196" s="201" t="s">
        <v>888</v>
      </c>
    </row>
    <row r="197" spans="1:5" hidden="1" x14ac:dyDescent="0.25">
      <c r="A197" s="204">
        <v>2017</v>
      </c>
      <c r="B197" s="115" t="s">
        <v>531</v>
      </c>
      <c r="C197" s="115" t="s">
        <v>198</v>
      </c>
      <c r="D197" s="201" t="s">
        <v>18</v>
      </c>
      <c r="E197" s="201" t="s">
        <v>888</v>
      </c>
    </row>
    <row r="198" spans="1:5" hidden="1" x14ac:dyDescent="0.25">
      <c r="A198" s="204">
        <v>2017</v>
      </c>
      <c r="B198" s="115" t="s">
        <v>531</v>
      </c>
      <c r="C198" s="115" t="s">
        <v>198</v>
      </c>
      <c r="D198" s="201" t="s">
        <v>18</v>
      </c>
      <c r="E198" s="201" t="s">
        <v>888</v>
      </c>
    </row>
    <row r="199" spans="1:5" hidden="1" x14ac:dyDescent="0.25">
      <c r="A199" s="204">
        <v>2017</v>
      </c>
      <c r="B199" s="115" t="s">
        <v>531</v>
      </c>
      <c r="C199" s="115" t="s">
        <v>198</v>
      </c>
      <c r="D199" s="201" t="s">
        <v>21</v>
      </c>
      <c r="E199" s="201" t="s">
        <v>887</v>
      </c>
    </row>
    <row r="200" spans="1:5" ht="30" hidden="1" x14ac:dyDescent="0.25">
      <c r="A200" s="204">
        <v>2017</v>
      </c>
      <c r="B200" s="115" t="s">
        <v>531</v>
      </c>
      <c r="C200" s="200" t="s">
        <v>202</v>
      </c>
      <c r="D200" s="201" t="s">
        <v>21</v>
      </c>
      <c r="E200" s="201" t="s">
        <v>888</v>
      </c>
    </row>
    <row r="201" spans="1:5" ht="30" hidden="1" x14ac:dyDescent="0.25">
      <c r="A201" s="204">
        <v>2017</v>
      </c>
      <c r="B201" s="115" t="s">
        <v>531</v>
      </c>
      <c r="C201" s="200" t="s">
        <v>202</v>
      </c>
      <c r="D201" s="201" t="s">
        <v>19</v>
      </c>
      <c r="E201" s="201" t="s">
        <v>887</v>
      </c>
    </row>
    <row r="202" spans="1:5" hidden="1" x14ac:dyDescent="0.25">
      <c r="A202" s="204">
        <v>2017</v>
      </c>
      <c r="B202" s="115" t="s">
        <v>531</v>
      </c>
      <c r="C202" s="200" t="s">
        <v>201</v>
      </c>
      <c r="D202" s="201" t="s">
        <v>893</v>
      </c>
      <c r="E202" s="201" t="s">
        <v>888</v>
      </c>
    </row>
    <row r="203" spans="1:5" hidden="1" x14ac:dyDescent="0.25">
      <c r="A203" s="204">
        <v>2017</v>
      </c>
      <c r="B203" s="115" t="s">
        <v>531</v>
      </c>
      <c r="C203" s="200" t="s">
        <v>201</v>
      </c>
      <c r="D203" s="201" t="s">
        <v>21</v>
      </c>
      <c r="E203" s="201" t="s">
        <v>887</v>
      </c>
    </row>
    <row r="204" spans="1:5" hidden="1" x14ac:dyDescent="0.25">
      <c r="A204" s="204">
        <v>2017</v>
      </c>
      <c r="B204" s="115" t="s">
        <v>531</v>
      </c>
      <c r="C204" s="200" t="s">
        <v>201</v>
      </c>
      <c r="D204" s="201" t="s">
        <v>893</v>
      </c>
      <c r="E204" s="201" t="s">
        <v>887</v>
      </c>
    </row>
    <row r="205" spans="1:5" hidden="1" x14ac:dyDescent="0.25">
      <c r="A205" s="204">
        <v>2017</v>
      </c>
      <c r="B205" s="115" t="s">
        <v>531</v>
      </c>
      <c r="C205" s="200" t="s">
        <v>201</v>
      </c>
      <c r="D205" s="201" t="s">
        <v>23</v>
      </c>
      <c r="E205" s="201" t="s">
        <v>887</v>
      </c>
    </row>
    <row r="206" spans="1:5" hidden="1" x14ac:dyDescent="0.25">
      <c r="A206" s="204">
        <v>2017</v>
      </c>
      <c r="B206" s="115" t="s">
        <v>531</v>
      </c>
      <c r="C206" s="200" t="s">
        <v>201</v>
      </c>
      <c r="D206" s="201" t="s">
        <v>21</v>
      </c>
      <c r="E206" s="201" t="s">
        <v>887</v>
      </c>
    </row>
    <row r="207" spans="1:5" hidden="1" x14ac:dyDescent="0.25">
      <c r="A207" s="204">
        <v>2017</v>
      </c>
      <c r="B207" s="115" t="s">
        <v>532</v>
      </c>
      <c r="C207" s="199" t="s">
        <v>206</v>
      </c>
      <c r="D207" s="201" t="s">
        <v>19</v>
      </c>
      <c r="E207" s="201" t="s">
        <v>888</v>
      </c>
    </row>
    <row r="208" spans="1:5" hidden="1" x14ac:dyDescent="0.25">
      <c r="A208" s="204">
        <v>2017</v>
      </c>
      <c r="B208" s="115" t="s">
        <v>532</v>
      </c>
      <c r="C208" s="199" t="s">
        <v>206</v>
      </c>
      <c r="D208" s="201" t="s">
        <v>21</v>
      </c>
      <c r="E208" s="201" t="s">
        <v>887</v>
      </c>
    </row>
    <row r="209" spans="1:5" hidden="1" x14ac:dyDescent="0.25">
      <c r="A209" s="204">
        <v>2017</v>
      </c>
      <c r="B209" s="115" t="s">
        <v>532</v>
      </c>
      <c r="C209" s="199" t="s">
        <v>206</v>
      </c>
      <c r="D209" s="201" t="s">
        <v>19</v>
      </c>
      <c r="E209" s="201" t="s">
        <v>887</v>
      </c>
    </row>
    <row r="210" spans="1:5" hidden="1" x14ac:dyDescent="0.25">
      <c r="A210" s="204">
        <v>2017</v>
      </c>
      <c r="B210" s="115" t="s">
        <v>532</v>
      </c>
      <c r="C210" s="199" t="s">
        <v>206</v>
      </c>
      <c r="D210" s="201" t="s">
        <v>22</v>
      </c>
      <c r="E210" s="201" t="s">
        <v>887</v>
      </c>
    </row>
    <row r="211" spans="1:5" hidden="1" x14ac:dyDescent="0.25">
      <c r="A211" s="204">
        <v>2017</v>
      </c>
      <c r="B211" s="115" t="s">
        <v>532</v>
      </c>
      <c r="C211" s="199" t="s">
        <v>206</v>
      </c>
      <c r="D211" s="201" t="s">
        <v>23</v>
      </c>
      <c r="E211" s="201" t="s">
        <v>888</v>
      </c>
    </row>
    <row r="212" spans="1:5" ht="30" hidden="1" x14ac:dyDescent="0.25">
      <c r="A212" s="204">
        <v>2017</v>
      </c>
      <c r="B212" s="115" t="s">
        <v>532</v>
      </c>
      <c r="C212" s="202" t="s">
        <v>207</v>
      </c>
      <c r="D212" s="201" t="s">
        <v>19</v>
      </c>
      <c r="E212" s="201" t="s">
        <v>888</v>
      </c>
    </row>
    <row r="213" spans="1:5" ht="30" hidden="1" x14ac:dyDescent="0.25">
      <c r="A213" s="204">
        <v>2017</v>
      </c>
      <c r="B213" s="115" t="s">
        <v>532</v>
      </c>
      <c r="C213" s="202" t="s">
        <v>207</v>
      </c>
      <c r="D213" s="201" t="s">
        <v>19</v>
      </c>
      <c r="E213" s="201" t="s">
        <v>888</v>
      </c>
    </row>
    <row r="214" spans="1:5" ht="30" hidden="1" x14ac:dyDescent="0.25">
      <c r="A214" s="204">
        <v>2017</v>
      </c>
      <c r="B214" s="115" t="s">
        <v>532</v>
      </c>
      <c r="C214" s="202" t="s">
        <v>207</v>
      </c>
      <c r="D214" s="201" t="s">
        <v>19</v>
      </c>
      <c r="E214" s="201" t="s">
        <v>887</v>
      </c>
    </row>
    <row r="215" spans="1:5" ht="30" hidden="1" x14ac:dyDescent="0.25">
      <c r="A215" s="204">
        <v>2017</v>
      </c>
      <c r="B215" s="115" t="s">
        <v>532</v>
      </c>
      <c r="C215" s="202" t="s">
        <v>207</v>
      </c>
      <c r="D215" s="201" t="s">
        <v>23</v>
      </c>
      <c r="E215" s="201" t="s">
        <v>888</v>
      </c>
    </row>
    <row r="216" spans="1:5" hidden="1" x14ac:dyDescent="0.25">
      <c r="A216" s="204">
        <v>2017</v>
      </c>
      <c r="B216" s="115" t="s">
        <v>532</v>
      </c>
      <c r="C216" s="200" t="s">
        <v>204</v>
      </c>
      <c r="D216" s="201" t="s">
        <v>21</v>
      </c>
      <c r="E216" s="201" t="s">
        <v>889</v>
      </c>
    </row>
    <row r="217" spans="1:5" hidden="1" x14ac:dyDescent="0.25">
      <c r="A217" s="204">
        <v>2017</v>
      </c>
      <c r="B217" s="115" t="s">
        <v>532</v>
      </c>
      <c r="C217" s="200" t="s">
        <v>204</v>
      </c>
      <c r="D217" s="201" t="s">
        <v>19</v>
      </c>
      <c r="E217" s="201" t="s">
        <v>889</v>
      </c>
    </row>
    <row r="218" spans="1:5" hidden="1" x14ac:dyDescent="0.25">
      <c r="A218" s="204">
        <v>2017</v>
      </c>
      <c r="B218" s="115" t="s">
        <v>532</v>
      </c>
      <c r="C218" s="200" t="s">
        <v>204</v>
      </c>
      <c r="D218" s="201" t="s">
        <v>21</v>
      </c>
      <c r="E218" s="201" t="s">
        <v>887</v>
      </c>
    </row>
    <row r="219" spans="1:5" hidden="1" x14ac:dyDescent="0.25">
      <c r="A219" s="204">
        <v>2017</v>
      </c>
      <c r="B219" s="115" t="s">
        <v>532</v>
      </c>
      <c r="C219" s="200" t="s">
        <v>204</v>
      </c>
      <c r="D219" s="201" t="s">
        <v>21</v>
      </c>
      <c r="E219" s="201" t="s">
        <v>888</v>
      </c>
    </row>
    <row r="220" spans="1:5" hidden="1" x14ac:dyDescent="0.25">
      <c r="A220" s="204">
        <v>2017</v>
      </c>
      <c r="B220" s="115" t="s">
        <v>532</v>
      </c>
      <c r="C220" s="200" t="s">
        <v>204</v>
      </c>
      <c r="D220" s="201" t="s">
        <v>21</v>
      </c>
      <c r="E220" s="201" t="s">
        <v>888</v>
      </c>
    </row>
    <row r="221" spans="1:5" hidden="1" x14ac:dyDescent="0.25">
      <c r="A221" s="204">
        <v>2017</v>
      </c>
      <c r="B221" s="115" t="s">
        <v>532</v>
      </c>
      <c r="C221" s="200" t="s">
        <v>204</v>
      </c>
      <c r="D221" s="201" t="s">
        <v>23</v>
      </c>
      <c r="E221" s="201" t="s">
        <v>888</v>
      </c>
    </row>
    <row r="222" spans="1:5" hidden="1" x14ac:dyDescent="0.25">
      <c r="A222" s="204">
        <v>2017</v>
      </c>
      <c r="B222" s="115" t="s">
        <v>532</v>
      </c>
      <c r="C222" s="200" t="s">
        <v>204</v>
      </c>
      <c r="D222" s="201" t="s">
        <v>23</v>
      </c>
      <c r="E222" s="201" t="s">
        <v>888</v>
      </c>
    </row>
    <row r="223" spans="1:5" hidden="1" x14ac:dyDescent="0.25">
      <c r="A223" s="204">
        <v>2017</v>
      </c>
      <c r="B223" s="108" t="s">
        <v>532</v>
      </c>
      <c r="C223" s="202" t="s">
        <v>205</v>
      </c>
      <c r="D223" s="201" t="s">
        <v>23</v>
      </c>
      <c r="E223" s="201" t="s">
        <v>888</v>
      </c>
    </row>
    <row r="224" spans="1:5" hidden="1" x14ac:dyDescent="0.25">
      <c r="A224" s="204">
        <v>2017</v>
      </c>
      <c r="B224" s="108" t="s">
        <v>532</v>
      </c>
      <c r="C224" s="202" t="s">
        <v>205</v>
      </c>
      <c r="D224" s="201" t="s">
        <v>21</v>
      </c>
      <c r="E224" s="201" t="s">
        <v>888</v>
      </c>
    </row>
    <row r="225" spans="1:5" hidden="1" x14ac:dyDescent="0.25">
      <c r="A225" s="204">
        <v>2017</v>
      </c>
      <c r="B225" s="108" t="s">
        <v>532</v>
      </c>
      <c r="C225" s="202" t="s">
        <v>205</v>
      </c>
      <c r="D225" s="201" t="s">
        <v>19</v>
      </c>
      <c r="E225" s="201" t="s">
        <v>888</v>
      </c>
    </row>
    <row r="226" spans="1:5" hidden="1" x14ac:dyDescent="0.25">
      <c r="A226" s="204">
        <v>2017</v>
      </c>
      <c r="B226" s="108" t="s">
        <v>532</v>
      </c>
      <c r="C226" s="202" t="s">
        <v>205</v>
      </c>
      <c r="D226" s="201" t="s">
        <v>23</v>
      </c>
      <c r="E226" s="201" t="s">
        <v>887</v>
      </c>
    </row>
    <row r="227" spans="1:5" hidden="1" x14ac:dyDescent="0.25">
      <c r="A227" s="204">
        <v>2017</v>
      </c>
      <c r="B227" s="108" t="s">
        <v>532</v>
      </c>
      <c r="C227" s="202" t="s">
        <v>205</v>
      </c>
      <c r="D227" s="201" t="s">
        <v>19</v>
      </c>
      <c r="E227" s="201" t="s">
        <v>888</v>
      </c>
    </row>
    <row r="228" spans="1:5" hidden="1" x14ac:dyDescent="0.25">
      <c r="A228" s="204">
        <v>2017</v>
      </c>
      <c r="B228" s="108" t="s">
        <v>532</v>
      </c>
      <c r="C228" s="202" t="s">
        <v>205</v>
      </c>
      <c r="D228" s="201" t="s">
        <v>19</v>
      </c>
      <c r="E228" s="201" t="s">
        <v>888</v>
      </c>
    </row>
    <row r="229" spans="1:5" hidden="1" x14ac:dyDescent="0.25">
      <c r="A229" s="204">
        <v>2017</v>
      </c>
      <c r="B229" s="108" t="s">
        <v>532</v>
      </c>
      <c r="C229" s="202" t="s">
        <v>205</v>
      </c>
      <c r="D229" s="201" t="s">
        <v>19</v>
      </c>
      <c r="E229" s="201" t="s">
        <v>888</v>
      </c>
    </row>
    <row r="230" spans="1:5" hidden="1" x14ac:dyDescent="0.25">
      <c r="A230" s="204">
        <v>2017</v>
      </c>
      <c r="B230" s="115" t="s">
        <v>532</v>
      </c>
      <c r="C230" s="199" t="s">
        <v>209</v>
      </c>
      <c r="D230" s="201" t="s">
        <v>19</v>
      </c>
      <c r="E230" s="201" t="s">
        <v>887</v>
      </c>
    </row>
    <row r="231" spans="1:5" hidden="1" x14ac:dyDescent="0.25">
      <c r="A231" s="204">
        <v>2017</v>
      </c>
      <c r="B231" s="115" t="s">
        <v>532</v>
      </c>
      <c r="C231" s="199" t="s">
        <v>209</v>
      </c>
      <c r="D231" s="201" t="s">
        <v>20</v>
      </c>
      <c r="E231" s="201" t="s">
        <v>889</v>
      </c>
    </row>
    <row r="232" spans="1:5" hidden="1" x14ac:dyDescent="0.25">
      <c r="A232" s="204">
        <v>2017</v>
      </c>
      <c r="B232" s="115" t="s">
        <v>532</v>
      </c>
      <c r="C232" s="199" t="s">
        <v>209</v>
      </c>
      <c r="D232" s="201" t="s">
        <v>19</v>
      </c>
      <c r="E232" s="201" t="s">
        <v>888</v>
      </c>
    </row>
    <row r="233" spans="1:5" hidden="1" x14ac:dyDescent="0.25">
      <c r="A233" s="204">
        <v>2017</v>
      </c>
      <c r="B233" s="115" t="s">
        <v>532</v>
      </c>
      <c r="C233" s="199" t="s">
        <v>209</v>
      </c>
      <c r="D233" s="201" t="s">
        <v>19</v>
      </c>
      <c r="E233" s="201" t="s">
        <v>888</v>
      </c>
    </row>
    <row r="234" spans="1:5" hidden="1" x14ac:dyDescent="0.25">
      <c r="A234" s="204">
        <v>2017</v>
      </c>
      <c r="B234" s="115" t="s">
        <v>532</v>
      </c>
      <c r="C234" s="199" t="s">
        <v>209</v>
      </c>
      <c r="D234" s="201" t="s">
        <v>23</v>
      </c>
      <c r="E234" s="201" t="s">
        <v>889</v>
      </c>
    </row>
    <row r="235" spans="1:5" ht="30" hidden="1" x14ac:dyDescent="0.25">
      <c r="A235" s="204">
        <v>2017</v>
      </c>
      <c r="B235" s="115" t="s">
        <v>532</v>
      </c>
      <c r="C235" s="202" t="s">
        <v>211</v>
      </c>
      <c r="D235" s="201" t="s">
        <v>23</v>
      </c>
      <c r="E235" s="201" t="s">
        <v>887</v>
      </c>
    </row>
    <row r="236" spans="1:5" ht="30" hidden="1" x14ac:dyDescent="0.25">
      <c r="A236" s="204">
        <v>2017</v>
      </c>
      <c r="B236" s="115" t="s">
        <v>532</v>
      </c>
      <c r="C236" s="202" t="s">
        <v>211</v>
      </c>
      <c r="D236" s="201" t="s">
        <v>19</v>
      </c>
      <c r="E236" s="201" t="s">
        <v>888</v>
      </c>
    </row>
    <row r="237" spans="1:5" ht="30" hidden="1" x14ac:dyDescent="0.25">
      <c r="A237" s="204">
        <v>2017</v>
      </c>
      <c r="B237" s="115" t="s">
        <v>532</v>
      </c>
      <c r="C237" s="202" t="s">
        <v>211</v>
      </c>
      <c r="D237" s="201" t="s">
        <v>19</v>
      </c>
      <c r="E237" s="201" t="s">
        <v>888</v>
      </c>
    </row>
    <row r="238" spans="1:5" ht="30" hidden="1" x14ac:dyDescent="0.25">
      <c r="A238" s="204">
        <v>2017</v>
      </c>
      <c r="B238" s="115" t="s">
        <v>532</v>
      </c>
      <c r="C238" s="202" t="s">
        <v>211</v>
      </c>
      <c r="D238" s="201" t="s">
        <v>19</v>
      </c>
      <c r="E238" s="201" t="s">
        <v>888</v>
      </c>
    </row>
    <row r="239" spans="1:5" ht="30" hidden="1" x14ac:dyDescent="0.25">
      <c r="A239" s="204">
        <v>2017</v>
      </c>
      <c r="B239" s="115" t="s">
        <v>532</v>
      </c>
      <c r="C239" s="202" t="s">
        <v>211</v>
      </c>
      <c r="D239" s="201" t="s">
        <v>23</v>
      </c>
      <c r="E239" s="201" t="s">
        <v>887</v>
      </c>
    </row>
    <row r="240" spans="1:5" hidden="1" x14ac:dyDescent="0.25">
      <c r="A240" s="204">
        <v>2017</v>
      </c>
      <c r="B240" s="115" t="s">
        <v>532</v>
      </c>
      <c r="C240" s="115" t="s">
        <v>212</v>
      </c>
      <c r="D240" s="201" t="s">
        <v>19</v>
      </c>
      <c r="E240" s="201" t="s">
        <v>887</v>
      </c>
    </row>
    <row r="241" spans="1:5" hidden="1" x14ac:dyDescent="0.25">
      <c r="A241" s="204">
        <v>2017</v>
      </c>
      <c r="B241" s="115" t="s">
        <v>532</v>
      </c>
      <c r="C241" s="115" t="s">
        <v>212</v>
      </c>
      <c r="D241" s="201" t="s">
        <v>19</v>
      </c>
      <c r="E241" s="201" t="s">
        <v>887</v>
      </c>
    </row>
    <row r="242" spans="1:5" hidden="1" x14ac:dyDescent="0.25">
      <c r="A242" s="204">
        <v>2017</v>
      </c>
      <c r="B242" s="115" t="s">
        <v>532</v>
      </c>
      <c r="C242" s="115" t="s">
        <v>212</v>
      </c>
      <c r="D242" s="201" t="s">
        <v>19</v>
      </c>
      <c r="E242" s="201" t="s">
        <v>887</v>
      </c>
    </row>
    <row r="243" spans="1:5" hidden="1" x14ac:dyDescent="0.25">
      <c r="A243" s="204">
        <v>2017</v>
      </c>
      <c r="B243" s="115" t="s">
        <v>532</v>
      </c>
      <c r="C243" s="115" t="s">
        <v>212</v>
      </c>
      <c r="D243" s="201" t="s">
        <v>23</v>
      </c>
      <c r="E243" s="201" t="s">
        <v>889</v>
      </c>
    </row>
    <row r="244" spans="1:5" hidden="1" x14ac:dyDescent="0.25">
      <c r="A244" s="204">
        <v>2017</v>
      </c>
      <c r="B244" s="115" t="s">
        <v>532</v>
      </c>
      <c r="C244" s="202" t="s">
        <v>535</v>
      </c>
      <c r="D244" s="201" t="s">
        <v>21</v>
      </c>
      <c r="E244" s="201" t="s">
        <v>888</v>
      </c>
    </row>
    <row r="245" spans="1:5" hidden="1" x14ac:dyDescent="0.25">
      <c r="A245" s="204">
        <v>2017</v>
      </c>
      <c r="B245" s="115" t="s">
        <v>532</v>
      </c>
      <c r="C245" s="202" t="s">
        <v>535</v>
      </c>
      <c r="D245" s="201" t="s">
        <v>19</v>
      </c>
      <c r="E245" s="201" t="s">
        <v>889</v>
      </c>
    </row>
    <row r="246" spans="1:5" hidden="1" x14ac:dyDescent="0.25">
      <c r="A246" s="204">
        <v>2017</v>
      </c>
      <c r="B246" s="115" t="s">
        <v>532</v>
      </c>
      <c r="C246" s="202" t="s">
        <v>535</v>
      </c>
      <c r="D246" s="201" t="s">
        <v>21</v>
      </c>
      <c r="E246" s="201" t="s">
        <v>888</v>
      </c>
    </row>
    <row r="247" spans="1:5" hidden="1" x14ac:dyDescent="0.25">
      <c r="A247" s="204">
        <v>2017</v>
      </c>
      <c r="B247" s="115" t="s">
        <v>532</v>
      </c>
      <c r="C247" s="199" t="s">
        <v>208</v>
      </c>
      <c r="D247" s="201" t="s">
        <v>20</v>
      </c>
      <c r="E247" s="201" t="s">
        <v>888</v>
      </c>
    </row>
    <row r="248" spans="1:5" hidden="1" x14ac:dyDescent="0.25">
      <c r="A248" s="204">
        <v>2017</v>
      </c>
      <c r="B248" s="115" t="s">
        <v>532</v>
      </c>
      <c r="C248" s="199" t="s">
        <v>208</v>
      </c>
      <c r="D248" s="201" t="s">
        <v>22</v>
      </c>
      <c r="E248" s="201" t="s">
        <v>888</v>
      </c>
    </row>
    <row r="249" spans="1:5" hidden="1" x14ac:dyDescent="0.25">
      <c r="A249" s="204">
        <v>2017</v>
      </c>
      <c r="B249" s="115" t="s">
        <v>532</v>
      </c>
      <c r="C249" s="199" t="s">
        <v>208</v>
      </c>
      <c r="D249" s="201" t="s">
        <v>20</v>
      </c>
      <c r="E249" s="201" t="s">
        <v>887</v>
      </c>
    </row>
    <row r="250" spans="1:5" hidden="1" x14ac:dyDescent="0.25">
      <c r="A250" s="204">
        <v>2017</v>
      </c>
      <c r="B250" s="115" t="s">
        <v>532</v>
      </c>
      <c r="C250" s="199" t="s">
        <v>208</v>
      </c>
      <c r="D250" s="201" t="s">
        <v>22</v>
      </c>
      <c r="E250" s="201" t="s">
        <v>887</v>
      </c>
    </row>
    <row r="251" spans="1:5" hidden="1" x14ac:dyDescent="0.25">
      <c r="A251" s="204">
        <v>2017</v>
      </c>
      <c r="B251" s="115" t="s">
        <v>532</v>
      </c>
      <c r="C251" s="199" t="s">
        <v>208</v>
      </c>
      <c r="D251" s="201" t="s">
        <v>20</v>
      </c>
      <c r="E251" s="201" t="s">
        <v>889</v>
      </c>
    </row>
    <row r="252" spans="1:5" hidden="1" x14ac:dyDescent="0.25">
      <c r="A252" s="204">
        <v>2017</v>
      </c>
      <c r="B252" s="115" t="s">
        <v>532</v>
      </c>
      <c r="C252" s="199" t="s">
        <v>208</v>
      </c>
      <c r="D252" s="201" t="s">
        <v>23</v>
      </c>
      <c r="E252" s="201" t="s">
        <v>889</v>
      </c>
    </row>
    <row r="253" spans="1:5" hidden="1" x14ac:dyDescent="0.25">
      <c r="A253" s="204">
        <v>2017</v>
      </c>
      <c r="B253" s="115" t="s">
        <v>532</v>
      </c>
      <c r="C253" s="199" t="s">
        <v>208</v>
      </c>
      <c r="D253" s="201" t="s">
        <v>19</v>
      </c>
      <c r="E253" s="201" t="s">
        <v>889</v>
      </c>
    </row>
    <row r="254" spans="1:5" ht="30" hidden="1" x14ac:dyDescent="0.25">
      <c r="A254" s="204">
        <v>2017</v>
      </c>
      <c r="B254" s="115" t="s">
        <v>217</v>
      </c>
      <c r="C254" s="200" t="s">
        <v>213</v>
      </c>
      <c r="D254" s="201" t="s">
        <v>20</v>
      </c>
      <c r="E254" s="201" t="s">
        <v>887</v>
      </c>
    </row>
    <row r="255" spans="1:5" ht="30" hidden="1" x14ac:dyDescent="0.25">
      <c r="A255" s="204">
        <v>2017</v>
      </c>
      <c r="B255" s="115" t="s">
        <v>217</v>
      </c>
      <c r="C255" s="200" t="s">
        <v>213</v>
      </c>
      <c r="D255" s="201" t="s">
        <v>22</v>
      </c>
      <c r="E255" s="201" t="s">
        <v>889</v>
      </c>
    </row>
    <row r="256" spans="1:5" ht="30" hidden="1" x14ac:dyDescent="0.25">
      <c r="A256" s="204">
        <v>2017</v>
      </c>
      <c r="B256" s="115" t="s">
        <v>217</v>
      </c>
      <c r="C256" s="200" t="s">
        <v>213</v>
      </c>
      <c r="D256" s="201" t="s">
        <v>19</v>
      </c>
      <c r="E256" s="201" t="s">
        <v>888</v>
      </c>
    </row>
    <row r="257" spans="1:5" ht="30" hidden="1" x14ac:dyDescent="0.25">
      <c r="A257" s="204">
        <v>2017</v>
      </c>
      <c r="B257" s="115" t="s">
        <v>217</v>
      </c>
      <c r="C257" s="200" t="s">
        <v>213</v>
      </c>
      <c r="D257" s="201" t="s">
        <v>19</v>
      </c>
      <c r="E257" s="201" t="s">
        <v>887</v>
      </c>
    </row>
    <row r="258" spans="1:5" ht="30" hidden="1" x14ac:dyDescent="0.25">
      <c r="A258" s="204">
        <v>2017</v>
      </c>
      <c r="B258" s="115" t="s">
        <v>217</v>
      </c>
      <c r="C258" s="200" t="s">
        <v>213</v>
      </c>
      <c r="D258" s="201" t="s">
        <v>19</v>
      </c>
      <c r="E258" s="201" t="s">
        <v>888</v>
      </c>
    </row>
  </sheetData>
  <autoFilter ref="A1:E258">
    <filterColumn colId="0">
      <filters>
        <filter val="2018"/>
      </filters>
    </filterColumn>
  </autoFilter>
  <dataValidations count="2">
    <dataValidation type="list" allowBlank="1" showInputMessage="1" showErrorMessage="1" sqref="D12:D14">
      <formula1>$Y$8:$Y$14</formula1>
    </dataValidation>
    <dataValidation type="list" allowBlank="1" showInputMessage="1" showErrorMessage="1" sqref="D62:D164">
      <formula1>clasificaciónriesgos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G14"/>
  <sheetViews>
    <sheetView workbookViewId="0"/>
  </sheetViews>
  <sheetFormatPr baseColWidth="10" defaultColWidth="11.42578125" defaultRowHeight="15" x14ac:dyDescent="0.25"/>
  <cols>
    <col min="1" max="1" width="1.85546875" style="2" customWidth="1"/>
    <col min="2" max="2" width="17.28515625" style="2" customWidth="1"/>
    <col min="3" max="7" width="16" style="2" customWidth="1"/>
    <col min="8" max="8" width="1.7109375" style="2" customWidth="1"/>
    <col min="9" max="9" width="2" style="2" customWidth="1"/>
    <col min="10" max="16384" width="11.42578125" style="2"/>
  </cols>
  <sheetData>
    <row r="1" spans="1:7" ht="9.75" customHeight="1" x14ac:dyDescent="0.25"/>
    <row r="2" spans="1:7" ht="27" customHeight="1" x14ac:dyDescent="0.25">
      <c r="B2" s="310" t="s">
        <v>34</v>
      </c>
      <c r="C2" s="311" t="s">
        <v>228</v>
      </c>
      <c r="D2" s="311"/>
      <c r="E2" s="311"/>
      <c r="F2" s="311"/>
      <c r="G2" s="311"/>
    </row>
    <row r="3" spans="1:7" ht="27" customHeight="1" x14ac:dyDescent="0.25">
      <c r="B3" s="310"/>
      <c r="C3" s="73" t="s">
        <v>127</v>
      </c>
      <c r="D3" s="73" t="s">
        <v>128</v>
      </c>
      <c r="E3" s="73" t="s">
        <v>129</v>
      </c>
      <c r="F3" s="73" t="s">
        <v>130</v>
      </c>
      <c r="G3" s="73" t="s">
        <v>131</v>
      </c>
    </row>
    <row r="4" spans="1:7" ht="31.5" customHeight="1" x14ac:dyDescent="0.25">
      <c r="A4" s="2" t="s">
        <v>231</v>
      </c>
      <c r="B4" s="309" t="s">
        <v>132</v>
      </c>
      <c r="C4" s="78" t="s">
        <v>133</v>
      </c>
      <c r="D4" s="84" t="s">
        <v>134</v>
      </c>
      <c r="E4" s="92" t="s">
        <v>135</v>
      </c>
      <c r="F4" s="90" t="s">
        <v>136</v>
      </c>
      <c r="G4" s="74" t="s">
        <v>137</v>
      </c>
    </row>
    <row r="5" spans="1:7" ht="31.5" customHeight="1" x14ac:dyDescent="0.25">
      <c r="B5" s="309"/>
      <c r="C5" s="79" t="s">
        <v>138</v>
      </c>
      <c r="D5" s="85" t="s">
        <v>138</v>
      </c>
      <c r="E5" s="93" t="s">
        <v>139</v>
      </c>
      <c r="F5" s="91" t="s">
        <v>140</v>
      </c>
      <c r="G5" s="75" t="s">
        <v>140</v>
      </c>
    </row>
    <row r="6" spans="1:7" ht="31.5" customHeight="1" x14ac:dyDescent="0.25">
      <c r="B6" s="309" t="s">
        <v>141</v>
      </c>
      <c r="C6" s="80" t="s">
        <v>134</v>
      </c>
      <c r="D6" s="86" t="s">
        <v>136</v>
      </c>
      <c r="E6" s="81" t="s">
        <v>142</v>
      </c>
      <c r="F6" s="89" t="s">
        <v>143</v>
      </c>
      <c r="G6" s="102" t="s">
        <v>144</v>
      </c>
    </row>
    <row r="7" spans="1:7" ht="31.5" customHeight="1" x14ac:dyDescent="0.25">
      <c r="B7" s="309"/>
      <c r="C7" s="80" t="s">
        <v>138</v>
      </c>
      <c r="D7" s="86" t="s">
        <v>138</v>
      </c>
      <c r="E7" s="81" t="s">
        <v>139</v>
      </c>
      <c r="F7" s="89" t="s">
        <v>140</v>
      </c>
      <c r="G7" s="102" t="s">
        <v>145</v>
      </c>
    </row>
    <row r="8" spans="1:7" ht="31.5" customHeight="1" x14ac:dyDescent="0.25">
      <c r="B8" s="309" t="s">
        <v>146</v>
      </c>
      <c r="C8" s="78" t="s">
        <v>135</v>
      </c>
      <c r="D8" s="87" t="s">
        <v>142</v>
      </c>
      <c r="E8" s="94" t="s">
        <v>147</v>
      </c>
      <c r="F8" s="99" t="s">
        <v>148</v>
      </c>
      <c r="G8" s="76" t="s">
        <v>152</v>
      </c>
    </row>
    <row r="9" spans="1:7" ht="31.5" customHeight="1" x14ac:dyDescent="0.25">
      <c r="B9" s="309"/>
      <c r="C9" s="79" t="s">
        <v>138</v>
      </c>
      <c r="D9" s="88" t="s">
        <v>139</v>
      </c>
      <c r="E9" s="95" t="s">
        <v>140</v>
      </c>
      <c r="F9" s="100" t="s">
        <v>145</v>
      </c>
      <c r="G9" s="77" t="s">
        <v>145</v>
      </c>
    </row>
    <row r="10" spans="1:7" ht="31.5" customHeight="1" x14ac:dyDescent="0.25">
      <c r="B10" s="309" t="s">
        <v>149</v>
      </c>
      <c r="C10" s="81" t="s">
        <v>136</v>
      </c>
      <c r="D10" s="89" t="s">
        <v>143</v>
      </c>
      <c r="E10" s="96" t="s">
        <v>148</v>
      </c>
      <c r="F10" s="101" t="s">
        <v>150</v>
      </c>
      <c r="G10" s="102" t="s">
        <v>232</v>
      </c>
    </row>
    <row r="11" spans="1:7" ht="31.5" customHeight="1" x14ac:dyDescent="0.25">
      <c r="B11" s="309"/>
      <c r="C11" s="81" t="s">
        <v>139</v>
      </c>
      <c r="D11" s="89" t="s">
        <v>140</v>
      </c>
      <c r="E11" s="96" t="s">
        <v>140</v>
      </c>
      <c r="F11" s="101" t="s">
        <v>145</v>
      </c>
      <c r="G11" s="102" t="s">
        <v>145</v>
      </c>
    </row>
    <row r="12" spans="1:7" ht="31.5" customHeight="1" x14ac:dyDescent="0.25">
      <c r="B12" s="309" t="s">
        <v>151</v>
      </c>
      <c r="C12" s="82" t="s">
        <v>137</v>
      </c>
      <c r="D12" s="90" t="s">
        <v>144</v>
      </c>
      <c r="E12" s="97" t="s">
        <v>152</v>
      </c>
      <c r="F12" s="99" t="s">
        <v>234</v>
      </c>
      <c r="G12" s="76" t="s">
        <v>233</v>
      </c>
    </row>
    <row r="13" spans="1:7" ht="31.5" customHeight="1" x14ac:dyDescent="0.25">
      <c r="B13" s="309"/>
      <c r="C13" s="83" t="s">
        <v>140</v>
      </c>
      <c r="D13" s="91" t="s">
        <v>140</v>
      </c>
      <c r="E13" s="98" t="s">
        <v>145</v>
      </c>
      <c r="F13" s="100" t="s">
        <v>145</v>
      </c>
      <c r="G13" s="77" t="s">
        <v>145</v>
      </c>
    </row>
    <row r="14" spans="1:7" ht="8.25" customHeight="1" x14ac:dyDescent="0.25"/>
  </sheetData>
  <mergeCells count="7">
    <mergeCell ref="B10:B11"/>
    <mergeCell ref="B12:B13"/>
    <mergeCell ref="B2:B3"/>
    <mergeCell ref="C2:G2"/>
    <mergeCell ref="B4:B5"/>
    <mergeCell ref="B6:B7"/>
    <mergeCell ref="B8:B9"/>
  </mergeCells>
  <printOptions horizontalCentered="1"/>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C11"/>
  <sheetViews>
    <sheetView workbookViewId="0"/>
  </sheetViews>
  <sheetFormatPr baseColWidth="10" defaultColWidth="11.42578125" defaultRowHeight="14.25" x14ac:dyDescent="0.2"/>
  <cols>
    <col min="1" max="1" width="1.7109375" style="37" customWidth="1"/>
    <col min="2" max="2" width="27.42578125" style="37" customWidth="1"/>
    <col min="3" max="3" width="92.7109375" style="37" customWidth="1"/>
    <col min="4" max="4" width="1.5703125" style="37" customWidth="1"/>
    <col min="5" max="16384" width="11.42578125" style="37"/>
  </cols>
  <sheetData>
    <row r="1" spans="2:3" ht="8.25" customHeight="1" x14ac:dyDescent="0.2"/>
    <row r="2" spans="2:3" ht="15.75" customHeight="1" x14ac:dyDescent="0.2">
      <c r="B2" s="312" t="s">
        <v>25</v>
      </c>
      <c r="C2" s="313"/>
    </row>
    <row r="3" spans="2:3" ht="15" customHeight="1" x14ac:dyDescent="0.2">
      <c r="B3" s="314" t="s">
        <v>26</v>
      </c>
      <c r="C3" s="314"/>
    </row>
    <row r="4" spans="2:3" ht="45.75" customHeight="1" x14ac:dyDescent="0.2">
      <c r="B4" s="61" t="s">
        <v>18</v>
      </c>
      <c r="C4" s="62" t="s">
        <v>27</v>
      </c>
    </row>
    <row r="5" spans="2:3" ht="45.75" customHeight="1" x14ac:dyDescent="0.2">
      <c r="B5" s="61" t="s">
        <v>19</v>
      </c>
      <c r="C5" s="62" t="s">
        <v>28</v>
      </c>
    </row>
    <row r="6" spans="2:3" ht="45.75" customHeight="1" x14ac:dyDescent="0.2">
      <c r="B6" s="61" t="s">
        <v>20</v>
      </c>
      <c r="C6" s="62" t="s">
        <v>29</v>
      </c>
    </row>
    <row r="7" spans="2:3" ht="45.75" customHeight="1" x14ac:dyDescent="0.2">
      <c r="B7" s="61" t="s">
        <v>21</v>
      </c>
      <c r="C7" s="62" t="s">
        <v>30</v>
      </c>
    </row>
    <row r="8" spans="2:3" ht="45.75" customHeight="1" x14ac:dyDescent="0.2">
      <c r="B8" s="61" t="s">
        <v>22</v>
      </c>
      <c r="C8" s="62" t="s">
        <v>31</v>
      </c>
    </row>
    <row r="9" spans="2:3" ht="45.75" customHeight="1" x14ac:dyDescent="0.2">
      <c r="B9" s="61" t="s">
        <v>23</v>
      </c>
      <c r="C9" s="62" t="s">
        <v>32</v>
      </c>
    </row>
    <row r="10" spans="2:3" ht="45.75" customHeight="1" x14ac:dyDescent="0.2">
      <c r="B10" s="61" t="s">
        <v>24</v>
      </c>
      <c r="C10" s="62" t="s">
        <v>33</v>
      </c>
    </row>
    <row r="11" spans="2:3" ht="8.25" customHeight="1" x14ac:dyDescent="0.2"/>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E10"/>
  <sheetViews>
    <sheetView workbookViewId="0">
      <selection activeCell="E4" sqref="E4"/>
    </sheetView>
  </sheetViews>
  <sheetFormatPr baseColWidth="10" defaultColWidth="11.42578125" defaultRowHeight="14.25" x14ac:dyDescent="0.25"/>
  <cols>
    <col min="1" max="1" width="2.140625" style="25" customWidth="1"/>
    <col min="2" max="2" width="9.28515625" style="25" customWidth="1"/>
    <col min="3" max="3" width="21.7109375" style="25" customWidth="1"/>
    <col min="4" max="4" width="35.85546875" style="25" customWidth="1"/>
    <col min="5" max="5" width="41.42578125" style="25" customWidth="1"/>
    <col min="6" max="6" width="1.85546875" style="25" customWidth="1"/>
    <col min="7" max="7" width="11.42578125" style="25" customWidth="1"/>
    <col min="8" max="16384" width="11.42578125" style="25"/>
  </cols>
  <sheetData>
    <row r="1" spans="2:5" ht="10.5" customHeight="1" x14ac:dyDescent="0.25"/>
    <row r="2" spans="2:5" ht="19.5" customHeight="1" x14ac:dyDescent="0.25">
      <c r="B2" s="315" t="s">
        <v>34</v>
      </c>
      <c r="C2" s="315"/>
      <c r="D2" s="315"/>
      <c r="E2" s="315"/>
    </row>
    <row r="3" spans="2:5" ht="15.75" customHeight="1" x14ac:dyDescent="0.25">
      <c r="B3" s="63" t="s">
        <v>35</v>
      </c>
      <c r="C3" s="63" t="s">
        <v>36</v>
      </c>
      <c r="D3" s="63" t="s">
        <v>37</v>
      </c>
      <c r="E3" s="63" t="s">
        <v>38</v>
      </c>
    </row>
    <row r="4" spans="2:5" ht="57" customHeight="1" x14ac:dyDescent="0.25">
      <c r="B4" s="64">
        <v>1</v>
      </c>
      <c r="C4" s="65" t="s">
        <v>39</v>
      </c>
      <c r="D4" s="66" t="s">
        <v>40</v>
      </c>
      <c r="E4" s="66" t="s">
        <v>41</v>
      </c>
    </row>
    <row r="5" spans="2:5" ht="57" customHeight="1" x14ac:dyDescent="0.25">
      <c r="B5" s="64">
        <v>2</v>
      </c>
      <c r="C5" s="67" t="s">
        <v>42</v>
      </c>
      <c r="D5" s="66" t="s">
        <v>43</v>
      </c>
      <c r="E5" s="66" t="s">
        <v>249</v>
      </c>
    </row>
    <row r="6" spans="2:5" ht="57" customHeight="1" x14ac:dyDescent="0.25">
      <c r="B6" s="64">
        <v>3</v>
      </c>
      <c r="C6" s="68" t="s">
        <v>44</v>
      </c>
      <c r="D6" s="66" t="s">
        <v>45</v>
      </c>
      <c r="E6" s="66" t="s">
        <v>46</v>
      </c>
    </row>
    <row r="7" spans="2:5" ht="57" customHeight="1" x14ac:dyDescent="0.25">
      <c r="B7" s="64">
        <v>4</v>
      </c>
      <c r="C7" s="69" t="s">
        <v>47</v>
      </c>
      <c r="D7" s="66" t="s">
        <v>48</v>
      </c>
      <c r="E7" s="66" t="s">
        <v>49</v>
      </c>
    </row>
    <row r="8" spans="2:5" ht="57" customHeight="1" x14ac:dyDescent="0.25">
      <c r="B8" s="64">
        <v>5</v>
      </c>
      <c r="C8" s="70" t="s">
        <v>50</v>
      </c>
      <c r="D8" s="66" t="s">
        <v>51</v>
      </c>
      <c r="E8" s="66" t="s">
        <v>52</v>
      </c>
    </row>
    <row r="10" spans="2:5" ht="71.25" x14ac:dyDescent="0.25">
      <c r="C10" s="25" t="s">
        <v>53</v>
      </c>
    </row>
  </sheetData>
  <mergeCells count="1">
    <mergeCell ref="B2:E2"/>
  </mergeCells>
  <printOptions horizontalCentered="1"/>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E28"/>
  <sheetViews>
    <sheetView workbookViewId="0">
      <selection activeCell="E9" sqref="E9"/>
    </sheetView>
  </sheetViews>
  <sheetFormatPr baseColWidth="10" defaultColWidth="11.42578125" defaultRowHeight="14.25" x14ac:dyDescent="0.25"/>
  <cols>
    <col min="1" max="1" width="1.7109375" style="25" customWidth="1"/>
    <col min="2" max="2" width="8.28515625" style="25" customWidth="1"/>
    <col min="3" max="3" width="15" style="25" customWidth="1"/>
    <col min="4" max="4" width="52.140625" style="25" customWidth="1"/>
    <col min="5" max="5" width="55.5703125" style="25" customWidth="1"/>
    <col min="6" max="6" width="1.5703125" style="25" customWidth="1"/>
    <col min="7" max="7" width="13.140625" style="25" customWidth="1"/>
    <col min="8" max="11" width="11.42578125" style="25"/>
    <col min="12" max="12" width="11.42578125" style="25" customWidth="1"/>
    <col min="13" max="16384" width="11.42578125" style="25"/>
  </cols>
  <sheetData>
    <row r="1" spans="2:5" ht="9" customHeight="1" thickBot="1" x14ac:dyDescent="0.3"/>
    <row r="2" spans="2:5" ht="25.5" customHeight="1" x14ac:dyDescent="0.25">
      <c r="B2" s="316" t="s">
        <v>54</v>
      </c>
      <c r="C2" s="317"/>
      <c r="D2" s="317"/>
      <c r="E2" s="318"/>
    </row>
    <row r="3" spans="2:5" ht="47.25" customHeight="1" x14ac:dyDescent="0.25">
      <c r="B3" s="319" t="s">
        <v>55</v>
      </c>
      <c r="C3" s="320"/>
      <c r="D3" s="71" t="s">
        <v>247</v>
      </c>
      <c r="E3" s="72" t="s">
        <v>248</v>
      </c>
    </row>
    <row r="4" spans="2:5" ht="25.5" x14ac:dyDescent="0.25">
      <c r="B4" s="321">
        <v>1</v>
      </c>
      <c r="C4" s="323" t="s">
        <v>56</v>
      </c>
      <c r="D4" s="3" t="s">
        <v>57</v>
      </c>
      <c r="E4" s="5" t="s">
        <v>58</v>
      </c>
    </row>
    <row r="5" spans="2:5" ht="25.5" x14ac:dyDescent="0.25">
      <c r="B5" s="321"/>
      <c r="C5" s="323"/>
      <c r="D5" s="3" t="s">
        <v>59</v>
      </c>
      <c r="E5" s="5" t="s">
        <v>60</v>
      </c>
    </row>
    <row r="6" spans="2:5" ht="38.25" x14ac:dyDescent="0.25">
      <c r="B6" s="321"/>
      <c r="C6" s="323"/>
      <c r="D6" s="3" t="s">
        <v>61</v>
      </c>
      <c r="E6" s="5" t="s">
        <v>62</v>
      </c>
    </row>
    <row r="7" spans="2:5" ht="51.75" thickBot="1" x14ac:dyDescent="0.3">
      <c r="B7" s="322"/>
      <c r="C7" s="324"/>
      <c r="D7" s="4" t="s">
        <v>63</v>
      </c>
      <c r="E7" s="35"/>
    </row>
    <row r="8" spans="2:5" ht="25.5" x14ac:dyDescent="0.25">
      <c r="B8" s="325">
        <v>2</v>
      </c>
      <c r="C8" s="329" t="s">
        <v>64</v>
      </c>
      <c r="D8" s="5" t="s">
        <v>65</v>
      </c>
      <c r="E8" s="5" t="s">
        <v>66</v>
      </c>
    </row>
    <row r="9" spans="2:5" ht="25.5" x14ac:dyDescent="0.25">
      <c r="B9" s="321"/>
      <c r="C9" s="330"/>
      <c r="D9" s="5" t="s">
        <v>67</v>
      </c>
      <c r="E9" s="211" t="s">
        <v>68</v>
      </c>
    </row>
    <row r="10" spans="2:5" ht="38.25" x14ac:dyDescent="0.25">
      <c r="B10" s="321"/>
      <c r="C10" s="330"/>
      <c r="D10" s="5" t="s">
        <v>69</v>
      </c>
      <c r="E10" s="5" t="s">
        <v>70</v>
      </c>
    </row>
    <row r="11" spans="2:5" ht="51.75" thickBot="1" x14ac:dyDescent="0.3">
      <c r="B11" s="322"/>
      <c r="C11" s="331"/>
      <c r="D11" s="6" t="s">
        <v>71</v>
      </c>
      <c r="E11" s="35"/>
    </row>
    <row r="12" spans="2:5" ht="25.5" x14ac:dyDescent="0.25">
      <c r="B12" s="325">
        <v>3</v>
      </c>
      <c r="C12" s="332" t="s">
        <v>72</v>
      </c>
      <c r="D12" s="3" t="s">
        <v>73</v>
      </c>
      <c r="E12" s="3" t="s">
        <v>74</v>
      </c>
    </row>
    <row r="13" spans="2:5" ht="38.25" x14ac:dyDescent="0.25">
      <c r="B13" s="321"/>
      <c r="C13" s="333"/>
      <c r="D13" s="3" t="s">
        <v>75</v>
      </c>
      <c r="E13" s="3" t="s">
        <v>76</v>
      </c>
    </row>
    <row r="14" spans="2:5" ht="38.25" x14ac:dyDescent="0.25">
      <c r="B14" s="321"/>
      <c r="C14" s="333"/>
      <c r="D14" s="3" t="s">
        <v>77</v>
      </c>
      <c r="E14" s="3" t="s">
        <v>78</v>
      </c>
    </row>
    <row r="15" spans="2:5" ht="51" x14ac:dyDescent="0.25">
      <c r="B15" s="321"/>
      <c r="C15" s="333"/>
      <c r="D15" s="3" t="s">
        <v>79</v>
      </c>
      <c r="E15" s="3" t="s">
        <v>80</v>
      </c>
    </row>
    <row r="16" spans="2:5" ht="38.25" x14ac:dyDescent="0.25">
      <c r="B16" s="321"/>
      <c r="C16" s="333"/>
      <c r="D16" s="5"/>
      <c r="E16" s="3" t="s">
        <v>81</v>
      </c>
    </row>
    <row r="17" spans="2:5" ht="15" thickBot="1" x14ac:dyDescent="0.3">
      <c r="B17" s="322"/>
      <c r="C17" s="334"/>
      <c r="D17" s="35"/>
      <c r="E17" s="4" t="s">
        <v>82</v>
      </c>
    </row>
    <row r="18" spans="2:5" ht="38.25" customHeight="1" x14ac:dyDescent="0.25">
      <c r="B18" s="325" t="s">
        <v>83</v>
      </c>
      <c r="C18" s="335" t="s">
        <v>84</v>
      </c>
      <c r="D18" s="5" t="s">
        <v>85</v>
      </c>
      <c r="E18" s="5" t="s">
        <v>86</v>
      </c>
    </row>
    <row r="19" spans="2:5" ht="25.5" x14ac:dyDescent="0.25">
      <c r="B19" s="321"/>
      <c r="C19" s="336"/>
      <c r="D19" s="5" t="s">
        <v>87</v>
      </c>
      <c r="E19" s="5" t="s">
        <v>88</v>
      </c>
    </row>
    <row r="20" spans="2:5" ht="38.25" x14ac:dyDescent="0.25">
      <c r="B20" s="321"/>
      <c r="C20" s="336"/>
      <c r="D20" s="5" t="s">
        <v>89</v>
      </c>
      <c r="E20" s="5" t="s">
        <v>90</v>
      </c>
    </row>
    <row r="21" spans="2:5" ht="51" x14ac:dyDescent="0.25">
      <c r="B21" s="321"/>
      <c r="C21" s="336"/>
      <c r="D21" s="5" t="s">
        <v>91</v>
      </c>
      <c r="E21" s="5" t="s">
        <v>92</v>
      </c>
    </row>
    <row r="22" spans="2:5" ht="39" thickBot="1" x14ac:dyDescent="0.3">
      <c r="B22" s="322"/>
      <c r="C22" s="337"/>
      <c r="D22" s="35"/>
      <c r="E22" s="6" t="s">
        <v>93</v>
      </c>
    </row>
    <row r="23" spans="2:5" ht="38.25" x14ac:dyDescent="0.25">
      <c r="B23" s="325">
        <v>5</v>
      </c>
      <c r="C23" s="326" t="s">
        <v>94</v>
      </c>
      <c r="D23" s="3" t="s">
        <v>95</v>
      </c>
      <c r="E23" s="104" t="s">
        <v>96</v>
      </c>
    </row>
    <row r="24" spans="2:5" ht="38.25" x14ac:dyDescent="0.25">
      <c r="B24" s="321"/>
      <c r="C24" s="327"/>
      <c r="D24" s="3" t="s">
        <v>97</v>
      </c>
      <c r="E24" s="3" t="s">
        <v>98</v>
      </c>
    </row>
    <row r="25" spans="2:5" ht="51" x14ac:dyDescent="0.25">
      <c r="B25" s="321"/>
      <c r="C25" s="327"/>
      <c r="D25" s="3" t="s">
        <v>99</v>
      </c>
      <c r="E25" s="3" t="s">
        <v>100</v>
      </c>
    </row>
    <row r="26" spans="2:5" ht="25.5" x14ac:dyDescent="0.25">
      <c r="B26" s="321"/>
      <c r="C26" s="327"/>
      <c r="D26" s="36"/>
      <c r="E26" s="3" t="s">
        <v>101</v>
      </c>
    </row>
    <row r="27" spans="2:5" ht="26.25" thickBot="1" x14ac:dyDescent="0.3">
      <c r="B27" s="322"/>
      <c r="C27" s="328"/>
      <c r="D27" s="35"/>
      <c r="E27" s="4" t="s">
        <v>102</v>
      </c>
    </row>
    <row r="28" spans="2:5" ht="9" customHeight="1" x14ac:dyDescent="0.25"/>
  </sheetData>
  <mergeCells count="12">
    <mergeCell ref="B2:E2"/>
    <mergeCell ref="B3:C3"/>
    <mergeCell ref="B4:B7"/>
    <mergeCell ref="C4:C7"/>
    <mergeCell ref="B23:B27"/>
    <mergeCell ref="C23:C27"/>
    <mergeCell ref="B8:B11"/>
    <mergeCell ref="C8:C11"/>
    <mergeCell ref="B12:B17"/>
    <mergeCell ref="C12:C17"/>
    <mergeCell ref="B18:B22"/>
    <mergeCell ref="C18:C22"/>
  </mergeCells>
  <printOptions horizontalCentered="1"/>
  <pageMargins left="0.70866141732283472" right="0.70866141732283472" top="0.74803149606299213" bottom="0.74803149606299213" header="0.31496062992125984" footer="0.31496062992125984"/>
  <pageSetup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G24"/>
  <sheetViews>
    <sheetView workbookViewId="0"/>
  </sheetViews>
  <sheetFormatPr baseColWidth="10" defaultColWidth="11.42578125" defaultRowHeight="14.25" x14ac:dyDescent="0.25"/>
  <cols>
    <col min="1" max="1" width="2.140625" style="25" customWidth="1"/>
    <col min="2" max="2" width="11.42578125" style="25"/>
    <col min="3" max="3" width="34.28515625" style="25" customWidth="1"/>
    <col min="4" max="4" width="36.42578125" style="25" customWidth="1"/>
    <col min="5" max="6" width="13.85546875" style="25" customWidth="1"/>
    <col min="7" max="7" width="1.5703125" style="25" customWidth="1"/>
    <col min="8" max="16384" width="11.42578125" style="25"/>
  </cols>
  <sheetData>
    <row r="1" spans="1:7" ht="11.25" customHeight="1" thickBot="1" x14ac:dyDescent="0.3">
      <c r="A1" s="24"/>
      <c r="B1" s="24"/>
      <c r="C1" s="24"/>
      <c r="D1" s="24"/>
      <c r="E1" s="24"/>
      <c r="F1" s="24"/>
      <c r="G1" s="24"/>
    </row>
    <row r="2" spans="1:7" ht="18.75" customHeight="1" thickBot="1" x14ac:dyDescent="0.3">
      <c r="B2" s="345" t="s">
        <v>103</v>
      </c>
      <c r="C2" s="346"/>
      <c r="D2" s="346"/>
      <c r="E2" s="346"/>
      <c r="F2" s="347"/>
    </row>
    <row r="3" spans="1:7" ht="15.75" customHeight="1" x14ac:dyDescent="0.25">
      <c r="B3" s="348" t="s">
        <v>104</v>
      </c>
      <c r="C3" s="350" t="s">
        <v>105</v>
      </c>
      <c r="D3" s="350"/>
      <c r="E3" s="350" t="s">
        <v>106</v>
      </c>
      <c r="F3" s="352"/>
    </row>
    <row r="4" spans="1:7" ht="15" thickBot="1" x14ac:dyDescent="0.3">
      <c r="B4" s="349"/>
      <c r="C4" s="351"/>
      <c r="D4" s="351"/>
      <c r="E4" s="17" t="s">
        <v>107</v>
      </c>
      <c r="F4" s="1" t="s">
        <v>108</v>
      </c>
    </row>
    <row r="5" spans="1:7" ht="23.25" customHeight="1" x14ac:dyDescent="0.25">
      <c r="B5" s="26">
        <v>1</v>
      </c>
      <c r="C5" s="353" t="s">
        <v>109</v>
      </c>
      <c r="D5" s="353"/>
      <c r="E5" s="27"/>
      <c r="F5" s="28"/>
    </row>
    <row r="6" spans="1:7" ht="23.25" customHeight="1" x14ac:dyDescent="0.25">
      <c r="B6" s="29">
        <v>2</v>
      </c>
      <c r="C6" s="339" t="s">
        <v>110</v>
      </c>
      <c r="D6" s="339"/>
      <c r="E6" s="30"/>
      <c r="F6" s="31"/>
    </row>
    <row r="7" spans="1:7" ht="23.25" customHeight="1" x14ac:dyDescent="0.25">
      <c r="B7" s="29">
        <v>3</v>
      </c>
      <c r="C7" s="339" t="s">
        <v>111</v>
      </c>
      <c r="D7" s="339"/>
      <c r="E7" s="30"/>
      <c r="F7" s="31"/>
    </row>
    <row r="8" spans="1:7" ht="24.75" customHeight="1" x14ac:dyDescent="0.25">
      <c r="B8" s="29">
        <v>4</v>
      </c>
      <c r="C8" s="339" t="s">
        <v>112</v>
      </c>
      <c r="D8" s="339"/>
      <c r="E8" s="30"/>
      <c r="F8" s="31"/>
    </row>
    <row r="9" spans="1:7" ht="23.25" customHeight="1" x14ac:dyDescent="0.25">
      <c r="B9" s="29">
        <v>5</v>
      </c>
      <c r="C9" s="339" t="s">
        <v>113</v>
      </c>
      <c r="D9" s="339"/>
      <c r="E9" s="30"/>
      <c r="F9" s="31"/>
    </row>
    <row r="10" spans="1:7" ht="23.25" customHeight="1" x14ac:dyDescent="0.25">
      <c r="B10" s="29">
        <v>6</v>
      </c>
      <c r="C10" s="339" t="s">
        <v>114</v>
      </c>
      <c r="D10" s="339"/>
      <c r="E10" s="30"/>
      <c r="F10" s="31"/>
    </row>
    <row r="11" spans="1:7" ht="23.25" customHeight="1" x14ac:dyDescent="0.25">
      <c r="B11" s="29">
        <v>7</v>
      </c>
      <c r="C11" s="339" t="s">
        <v>115</v>
      </c>
      <c r="D11" s="339"/>
      <c r="E11" s="30"/>
      <c r="F11" s="31"/>
    </row>
    <row r="12" spans="1:7" ht="25.5" customHeight="1" x14ac:dyDescent="0.25">
      <c r="B12" s="29">
        <v>8</v>
      </c>
      <c r="C12" s="339" t="s">
        <v>116</v>
      </c>
      <c r="D12" s="339"/>
      <c r="E12" s="30"/>
      <c r="F12" s="31"/>
    </row>
    <row r="13" spans="1:7" ht="23.25" customHeight="1" x14ac:dyDescent="0.25">
      <c r="B13" s="29">
        <v>9</v>
      </c>
      <c r="C13" s="339" t="s">
        <v>117</v>
      </c>
      <c r="D13" s="339"/>
      <c r="E13" s="30"/>
      <c r="F13" s="31"/>
    </row>
    <row r="14" spans="1:7" ht="23.25" customHeight="1" x14ac:dyDescent="0.25">
      <c r="B14" s="29">
        <v>10</v>
      </c>
      <c r="C14" s="339" t="s">
        <v>118</v>
      </c>
      <c r="D14" s="339"/>
      <c r="E14" s="30"/>
      <c r="F14" s="31"/>
    </row>
    <row r="15" spans="1:7" ht="23.25" customHeight="1" x14ac:dyDescent="0.25">
      <c r="B15" s="29">
        <v>11</v>
      </c>
      <c r="C15" s="339" t="s">
        <v>119</v>
      </c>
      <c r="D15" s="339"/>
      <c r="E15" s="30"/>
      <c r="F15" s="31"/>
    </row>
    <row r="16" spans="1:7" ht="23.25" customHeight="1" x14ac:dyDescent="0.25">
      <c r="B16" s="29">
        <v>12</v>
      </c>
      <c r="C16" s="339" t="s">
        <v>120</v>
      </c>
      <c r="D16" s="339"/>
      <c r="E16" s="30"/>
      <c r="F16" s="31"/>
    </row>
    <row r="17" spans="2:6" ht="23.25" customHeight="1" x14ac:dyDescent="0.25">
      <c r="B17" s="29">
        <v>13</v>
      </c>
      <c r="C17" s="339" t="s">
        <v>121</v>
      </c>
      <c r="D17" s="339"/>
      <c r="E17" s="30"/>
      <c r="F17" s="31"/>
    </row>
    <row r="18" spans="2:6" ht="23.25" customHeight="1" x14ac:dyDescent="0.25">
      <c r="B18" s="29">
        <v>14</v>
      </c>
      <c r="C18" s="339" t="s">
        <v>122</v>
      </c>
      <c r="D18" s="339"/>
      <c r="E18" s="30"/>
      <c r="F18" s="31"/>
    </row>
    <row r="19" spans="2:6" ht="23.25" customHeight="1" x14ac:dyDescent="0.25">
      <c r="B19" s="29">
        <v>15</v>
      </c>
      <c r="C19" s="339" t="s">
        <v>123</v>
      </c>
      <c r="D19" s="339"/>
      <c r="E19" s="30"/>
      <c r="F19" s="31"/>
    </row>
    <row r="20" spans="2:6" ht="23.25" customHeight="1" x14ac:dyDescent="0.25">
      <c r="B20" s="29">
        <v>16</v>
      </c>
      <c r="C20" s="339" t="s">
        <v>124</v>
      </c>
      <c r="D20" s="339"/>
      <c r="E20" s="30"/>
      <c r="F20" s="31"/>
    </row>
    <row r="21" spans="2:6" ht="23.25" customHeight="1" thickBot="1" x14ac:dyDescent="0.3">
      <c r="B21" s="32">
        <v>17</v>
      </c>
      <c r="C21" s="340" t="s">
        <v>125</v>
      </c>
      <c r="D21" s="340"/>
      <c r="E21" s="33"/>
      <c r="F21" s="34"/>
    </row>
    <row r="22" spans="2:6" ht="15.75" customHeight="1" thickBot="1" x14ac:dyDescent="0.3">
      <c r="B22" s="341" t="s">
        <v>126</v>
      </c>
      <c r="C22" s="342"/>
      <c r="D22" s="342"/>
      <c r="E22" s="342">
        <f>COUNTIF(E5:E21,"X")</f>
        <v>0</v>
      </c>
      <c r="F22" s="343"/>
    </row>
    <row r="23" spans="2:6" ht="45.75" customHeight="1" x14ac:dyDescent="0.25">
      <c r="B23" s="344" t="s">
        <v>227</v>
      </c>
      <c r="C23" s="344"/>
      <c r="D23" s="344"/>
      <c r="E23" s="344"/>
      <c r="F23" s="344"/>
    </row>
    <row r="24" spans="2:6" ht="9.75" customHeight="1" x14ac:dyDescent="0.25">
      <c r="B24" s="338"/>
      <c r="C24" s="338"/>
      <c r="D24" s="338"/>
      <c r="E24" s="338"/>
      <c r="F24" s="338"/>
    </row>
  </sheetData>
  <mergeCells count="25">
    <mergeCell ref="B2:F2"/>
    <mergeCell ref="C13:D13"/>
    <mergeCell ref="B3:B4"/>
    <mergeCell ref="C3:D4"/>
    <mergeCell ref="E3:F3"/>
    <mergeCell ref="C5:D5"/>
    <mergeCell ref="C6:D6"/>
    <mergeCell ref="C7:D7"/>
    <mergeCell ref="C8:D8"/>
    <mergeCell ref="C9:D9"/>
    <mergeCell ref="C10:D10"/>
    <mergeCell ref="C11:D11"/>
    <mergeCell ref="C12:D12"/>
    <mergeCell ref="B24:F24"/>
    <mergeCell ref="C14:D14"/>
    <mergeCell ref="C15:D15"/>
    <mergeCell ref="C16:D16"/>
    <mergeCell ref="C17:D17"/>
    <mergeCell ref="C18:D18"/>
    <mergeCell ref="C19:D19"/>
    <mergeCell ref="C20:D20"/>
    <mergeCell ref="C21:D21"/>
    <mergeCell ref="B22:D22"/>
    <mergeCell ref="E22:F22"/>
    <mergeCell ref="B23:F23"/>
  </mergeCells>
  <dataValidations count="1">
    <dataValidation type="list" allowBlank="1" showInputMessage="1" showErrorMessage="1" sqref="E5:F21">
      <formula1>"X"</formula1>
    </dataValidation>
  </dataValidations>
  <printOptions horizontalCentered="1"/>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Mapa Riesgos Institucional</vt:lpstr>
      <vt:lpstr>Hoja1</vt:lpstr>
      <vt:lpstr>Hoja2</vt:lpstr>
      <vt:lpstr>RIESGOS</vt:lpstr>
      <vt:lpstr>VALORACIÓN DEL RIESGO </vt:lpstr>
      <vt:lpstr>CLASIFICACIÓN DE RIESGOS</vt:lpstr>
      <vt:lpstr>PROBABILIDAD</vt:lpstr>
      <vt:lpstr>IMPACTO GESTIÓN</vt:lpstr>
      <vt:lpstr>IMPACTO CORRUPCIÓN</vt:lpstr>
      <vt:lpstr>EVALUACIÓN DE CONTROLES</vt:lpstr>
      <vt:lpstr>EJEMPLO CONTROLES</vt:lpstr>
      <vt:lpstr>OPCIONES DE MANEJO DEL RIESGO</vt:lpstr>
      <vt:lpstr>'CLASIFICACIÓN DE RIESGOS'!Área_de_impresión</vt:lpstr>
      <vt:lpstr>'EJEMPLO CONTROLES'!Área_de_impresión</vt:lpstr>
      <vt:lpstr>'EVALUACIÓN DE CONTROLES'!Área_de_impresión</vt:lpstr>
      <vt:lpstr>'IMPACTO CORRUPCIÓN'!Área_de_impresión</vt:lpstr>
      <vt:lpstr>'IMPACTO GESTIÓN'!Área_de_impresión</vt:lpstr>
      <vt:lpstr>'Mapa Riesgos Institucional'!Área_de_impresión</vt:lpstr>
      <vt:lpstr>'OPCIONES DE MANEJO DEL RIESGO'!Área_de_impresión</vt:lpstr>
      <vt:lpstr>PROBABILIDAD!Área_de_impresión</vt:lpstr>
      <vt:lpstr>'VALORACIÓN DEL RIESGO '!Área_de_impresión</vt:lpstr>
      <vt:lpstr>'Mapa Riesgos Institucional'!Títulos_a_imprimir</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Ovalle</dc:creator>
  <cp:keywords/>
  <dc:description/>
  <cp:lastModifiedBy>Equipo 1</cp:lastModifiedBy>
  <cp:revision/>
  <cp:lastPrinted>2018-01-22T19:56:19Z</cp:lastPrinted>
  <dcterms:created xsi:type="dcterms:W3CDTF">2016-01-18T15:45:02Z</dcterms:created>
  <dcterms:modified xsi:type="dcterms:W3CDTF">2018-02-26T20:46:34Z</dcterms:modified>
  <cp:category/>
  <cp:contentStatus/>
</cp:coreProperties>
</file>