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42.xml" ContentType="application/vnd.openxmlformats-officedocument.drawing+xml"/>
  <Override PartName="/xl/charts/colors40.xml" ContentType="application/vnd.ms-office.chartcolorstyle+xml"/>
  <Override PartName="/xl/charts/style40.xml" ContentType="application/vnd.ms-office.chartstyle+xml"/>
  <Override PartName="/xl/charts/chart40.xml" ContentType="application/vnd.openxmlformats-officedocument.drawingml.chart+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olors42.xml" ContentType="application/vnd.ms-office.chartcolorstyle+xml"/>
  <Override PartName="/xl/charts/style42.xml" ContentType="application/vnd.ms-office.chartstyle+xml"/>
  <Override PartName="/xl/charts/chart42.xml" ContentType="application/vnd.openxmlformats-officedocument.drawingml.chart+xml"/>
  <Override PartName="/xl/drawings/drawing43.xml" ContentType="application/vnd.openxmlformats-officedocument.drawing+xml"/>
  <Override PartName="/xl/drawings/drawing41.xml" ContentType="application/vnd.openxmlformats-officedocument.drawing+xml"/>
  <Override PartName="/xl/charts/colors39.xml" ContentType="application/vnd.ms-office.chartcolorstyle+xml"/>
  <Override PartName="/xl/charts/colors37.xml" ContentType="application/vnd.ms-office.chartcolorstyle+xml"/>
  <Override PartName="/xl/charts/style37.xml" ContentType="application/vnd.ms-office.chartstyle+xml"/>
  <Override PartName="/xl/charts/chart37.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charts/chart38.xml" ContentType="application/vnd.openxmlformats-officedocument.drawingml.chart+xml"/>
  <Override PartName="/xl/charts/style39.xml" ContentType="application/vnd.ms-office.chartstyle+xml"/>
  <Override PartName="/xl/charts/chart39.xml" ContentType="application/vnd.openxmlformats-officedocument.drawingml.chart+xml"/>
  <Override PartName="/xl/charts/colors38.xml" ContentType="application/vnd.ms-office.chartcolorstyle+xml"/>
  <Override PartName="/xl/charts/style38.xml" ContentType="application/vnd.ms-office.chartstyle+xml"/>
  <Override PartName="/xl/drawings/drawing44.xml" ContentType="application/vnd.openxmlformats-officedocument.drawing+xml"/>
  <Override PartName="/xl/charts/chart43.xml" ContentType="application/vnd.openxmlformats-officedocument.drawingml.chart+xml"/>
  <Override PartName="/xl/drawings/drawing45.xml" ContentType="application/vnd.openxmlformats-officedocument.drawing+xml"/>
  <Override PartName="/xl/charts/colors43.xml" ContentType="application/vnd.ms-office.chartcolorstyle+xml"/>
  <Override PartName="/xl/charts/style43.xml" ContentType="application/vnd.ms-office.chartstyle+xml"/>
  <Override PartName="/xl/drawings/drawing46.xml" ContentType="application/vnd.openxmlformats-officedocument.drawing+xml"/>
  <Override PartName="/xl/drawings/drawing4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harts/colors36.xml" ContentType="application/vnd.ms-office.chartcolorstyle+xml"/>
  <Override PartName="/xl/charts/style36.xml" ContentType="application/vnd.ms-office.chartstyle+xml"/>
  <Override PartName="/xl/charts/chart36.xml" ContentType="application/vnd.openxmlformats-officedocument.drawingml.chart+xml"/>
  <Override PartName="/xl/drawings/drawing31.xml" ContentType="application/vnd.openxmlformats-officedocument.drawing+xml"/>
  <Override PartName="/xl/charts/colors28.xml" ContentType="application/vnd.ms-office.chartcolorstyle+xml"/>
  <Override PartName="/xl/charts/style28.xml" ContentType="application/vnd.ms-office.chartstyle+xml"/>
  <Override PartName="/xl/charts/chart28.xml" ContentType="application/vnd.openxmlformats-officedocument.drawingml.chart+xml"/>
  <Override PartName="/xl/worksheets/sheet1.xml" ContentType="application/vnd.openxmlformats-officedocument.spreadsheetml.worksheet+xml"/>
  <Override PartName="/xl/charts/style29.xml" ContentType="application/vnd.ms-office.chartstyle+xml"/>
  <Override PartName="/xl/charts/colors29.xml" ContentType="application/vnd.ms-office.chartcolorstyle+xml"/>
  <Override PartName="/xl/charts/colors30.xml" ContentType="application/vnd.ms-office.chartcolorstyle+xml"/>
  <Override PartName="/xl/charts/style30.xml" ContentType="application/vnd.ms-office.chartstyle+xml"/>
  <Override PartName="/xl/charts/chart30.xml" ContentType="application/vnd.openxmlformats-officedocument.drawingml.chart+xml"/>
  <Override PartName="/xl/drawings/drawing32.xml" ContentType="application/vnd.openxmlformats-officedocument.drawing+xml"/>
  <Override PartName="/xl/drawings/drawing30.xml" ContentType="application/vnd.openxmlformats-officedocument.drawing+xml"/>
  <Override PartName="/xl/charts/colors27.xml" ContentType="application/vnd.ms-office.chartcolorstyle+xml"/>
  <Override PartName="/xl/drawings/drawing28.xml" ContentType="application/vnd.openxmlformats-officedocument.drawing+xml"/>
  <Override PartName="/xl/charts/colors25.xml" ContentType="application/vnd.ms-office.chartcolorstyle+xml"/>
  <Override PartName="/xl/charts/style25.xml" ContentType="application/vnd.ms-office.chartstyle+xml"/>
  <Override PartName="/xl/charts/chart25.xml" ContentType="application/vnd.openxmlformats-officedocument.drawingml.chart+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hart27.xml" ContentType="application/vnd.openxmlformats-officedocument.drawingml.chart+xml"/>
  <Override PartName="/xl/drawings/drawing29.xml" ContentType="application/vnd.openxmlformats-officedocument.drawing+xml"/>
  <Override PartName="/xl/drawings/drawing33.xml" ContentType="application/vnd.openxmlformats-officedocument.drawing+xml"/>
  <Override PartName="/xl/charts/colors34.xml" ContentType="application/vnd.ms-office.chartcolorstyle+xml"/>
  <Override PartName="/xl/charts/style34.xml" ContentType="application/vnd.ms-office.chartstyle+xml"/>
  <Override PartName="/xl/charts/chart3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35.xml" ContentType="application/vnd.openxmlformats-officedocument.drawingml.chart+xml"/>
  <Override PartName="/xl/drawings/drawing38.xml" ContentType="application/vnd.openxmlformats-officedocument.drawing+xml"/>
  <Override PartName="/xl/charts/colors35.xml" ContentType="application/vnd.ms-office.chartcolorstyle+xml"/>
  <Override PartName="/xl/charts/style35.xml" ContentType="application/vnd.ms-office.chartstyle+xml"/>
  <Override PartName="/xl/charts/colors33.xml" ContentType="application/vnd.ms-office.chartcolorstyle+xml"/>
  <Override PartName="/xl/charts/style33.xml" ContentType="application/vnd.ms-office.chartstyle+xml"/>
  <Override PartName="/xl/charts/chart33.xml" ContentType="application/vnd.openxmlformats-officedocument.drawingml.chart+xml"/>
  <Override PartName="/xl/drawings/drawing34.xml" ContentType="application/vnd.openxmlformats-officedocument.drawing+xml"/>
  <Override PartName="/xl/charts/colors31.xml" ContentType="application/vnd.ms-office.chartcolorstyle+xml"/>
  <Override PartName="/xl/charts/style31.xml" ContentType="application/vnd.ms-office.chartstyle+xml"/>
  <Override PartName="/xl/charts/chart31.xml" ContentType="application/vnd.openxmlformats-officedocument.drawingml.chart+xml"/>
  <Override PartName="/xl/charts/chart32.xml" ContentType="application/vnd.openxmlformats-officedocument.drawingml.chart+xml"/>
  <Override PartName="/xl/charts/style32.xml" ContentType="application/vnd.ms-office.chartstyle+xml"/>
  <Override PartName="/xl/drawings/drawing35.xml" ContentType="application/vnd.openxmlformats-officedocument.drawing+xml"/>
  <Override PartName="/xl/charts/colors32.xml" ContentType="application/vnd.ms-office.chartcolorstyle+xml"/>
  <Override PartName="/xl/charts/chart29.xml" ContentType="application/vnd.openxmlformats-officedocument.drawingml.chart+xml"/>
  <Override PartName="/xl/charts/colors24.xml" ContentType="application/vnd.ms-office.chartcolorstyle+xml"/>
  <Override PartName="/xl/drawings/drawing5.xml" ContentType="application/vnd.openxmlformats-officedocument.drawing+xml"/>
  <Override PartName="/xl/charts/colors4.xml" ContentType="application/vnd.ms-office.chartcolorstyle+xml"/>
  <Override PartName="/xl/charts/style4.xml" ContentType="application/vnd.ms-office.chartstyle+xml"/>
  <Override PartName="/xl/charts/chart4.xml" ContentType="application/vnd.openxmlformats-officedocument.drawingml.chart+xml"/>
  <Override PartName="/xl/charts/chart5.xml" ContentType="application/vnd.openxmlformats-officedocument.drawingml.chart+xml"/>
  <Override PartName="/xl/charts/style5.xml" ContentType="application/vnd.ms-office.chartstyle+xml"/>
  <Override PartName="/xl/charts/chart6.xml" ContentType="application/vnd.openxmlformats-officedocument.drawingml.chart+xml"/>
  <Override PartName="/xl/drawings/drawing6.xml" ContentType="application/vnd.openxmlformats-officedocument.drawing+xml"/>
  <Override PartName="/xl/charts/colors5.xml" ContentType="application/vnd.ms-office.chartcolorstyle+xml"/>
  <Override PartName="/xl/drawings/drawing4.xml" ContentType="application/vnd.openxmlformats-officedocument.drawing+xml"/>
  <Override PartName="/xl/charts/colors3.xml" ContentType="application/vnd.ms-office.chartcolorstyle+xml"/>
  <Override PartName="/xl/drawings/drawing2.xml" ContentType="application/vnd.openxmlformats-officedocument.drawing+xml"/>
  <Override PartName="/xl/charts/colors1.xml" ContentType="application/vnd.ms-office.chartcolorstyle+xml"/>
  <Override PartName="/xl/charts/style1.xml" ContentType="application/vnd.ms-office.chart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hart3.xml" ContentType="application/vnd.openxmlformats-officedocument.drawingml.chart+xml"/>
  <Override PartName="/xl/drawings/drawing3.xml" ContentType="application/vnd.openxmlformats-officedocument.drawing+xml"/>
  <Override PartName="/xl/drawings/drawing27.xml" ContentType="application/vnd.openxmlformats-officedocument.drawing+xml"/>
  <Override PartName="/xl/charts/colors6.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olors11.xml" ContentType="application/vnd.ms-office.chartcolorstyle+xml"/>
  <Override PartName="/xl/charts/style11.xml" ContentType="application/vnd.ms-office.chartstyle+xml"/>
  <Override PartName="/xl/charts/chart11.xml" ContentType="application/vnd.openxmlformats-officedocument.drawingml.chart+xml"/>
  <Override PartName="/xl/charts/style9.xml" ContentType="application/vnd.ms-office.chartstyle+xml"/>
  <Override PartName="/xl/charts/chart9.xml" ContentType="application/vnd.openxmlformats-officedocument.drawingml.chart+xml"/>
  <Override PartName="/xl/charts/colors7.xml" ContentType="application/vnd.ms-office.chartcolorstyle+xml"/>
  <Override PartName="/xl/charts/style7.xml" ContentType="application/vnd.ms-office.chartstyle+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xml" ContentType="application/vnd.openxmlformats-officedocument.drawingml.char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sharedStrings.xml" ContentType="application/vnd.openxmlformats-officedocument.spreadsheetml.sharedStrings+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drawings/drawing12.xml" ContentType="application/vnd.openxmlformats-officedocument.drawing+xml"/>
  <Override PartName="/xl/charts/style6.xml" ContentType="application/vnd.ms-office.chart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drawings/drawing17.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olors19.xml" ContentType="application/vnd.ms-office.chartcolorstyle+xml"/>
  <Override PartName="/xl/charts/colors15.xml" ContentType="application/vnd.ms-office.chartcolorstyle+xml"/>
  <Override PartName="/xl/drawings/drawing24.xml" ContentType="application/vnd.openxmlformats-officedocument.drawing+xml"/>
  <Override PartName="/xl/drawings/drawing19.xml" ContentType="application/vnd.openxmlformats-officedocument.drawing+xml"/>
  <Override PartName="/xl/drawings/drawing16.xml" ContentType="application/vnd.openxmlformats-officedocument.drawing+xml"/>
  <Override PartName="/xl/charts/colors21.xml" ContentType="application/vnd.ms-office.chartcolorstyle+xml"/>
  <Override PartName="/xl/charts/colors20.xml" ContentType="application/vnd.ms-office.chartcolorstyle+xml"/>
  <Override PartName="/xl/charts/style20.xml" ContentType="application/vnd.ms-office.chartstyle+xml"/>
  <Override PartName="/xl/charts/colors18.xml" ContentType="application/vnd.ms-office.chartcolorstyle+xml"/>
  <Override PartName="/xl/charts/chart20.xml" ContentType="application/vnd.openxmlformats-officedocument.drawingml.chart+xml"/>
  <Override PartName="/xl/charts/style18.xml" ContentType="application/vnd.ms-office.chartstyle+xml"/>
  <Override PartName="/xl/drawings/drawing20.xml" ContentType="application/vnd.openxmlformats-officedocument.drawing+xml"/>
  <Override PartName="/xl/drawings/drawing21.xml" ContentType="application/vnd.openxmlformats-officedocument.drawing+xml"/>
  <Override PartName="/xl/charts/style21.xml" ContentType="application/vnd.ms-office.chart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drawings/drawing18.xml" ContentType="application/vnd.openxmlformats-officedocument.drawing+xml"/>
  <Override PartName="/xl/charts/style15.xml" ContentType="application/vnd.ms-office.chartstyle+xml"/>
  <Override PartName="/xl/charts/style24.xml" ContentType="application/vnd.ms-office.chartstyle+xml"/>
  <Override PartName="/xl/charts/colors23.xml" ContentType="application/vnd.ms-office.chartcolorstyle+xml"/>
  <Override PartName="/xl/charts/style23.xml" ContentType="application/vnd.ms-office.chartstyle+xml"/>
  <Override PartName="/xl/charts/chart12.xml" ContentType="application/vnd.openxmlformats-officedocument.drawingml.chart+xml"/>
  <Override PartName="/xl/charts/chart23.xml" ContentType="application/vnd.openxmlformats-officedocument.drawingml.chart+xml"/>
  <Override PartName="/xl/charts/chart15.xml" ContentType="application/vnd.openxmlformats-officedocument.drawingml.chart+xml"/>
  <Override PartName="/xl/charts/style13.xml" ContentType="application/vnd.ms-office.chartstyle+xml"/>
  <Override PartName="/xl/charts/chart19.xml" ContentType="application/vnd.openxmlformats-officedocument.drawingml.chart+xml"/>
  <Override PartName="/xl/charts/chart1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charts/style19.xml" ContentType="application/vnd.ms-office.chartstyle+xml"/>
  <Override PartName="/xl/drawings/drawing13.xml" ContentType="application/vnd.openxmlformats-officedocument.drawing+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style22.xml" ContentType="application/vnd.ms-office.chartstyle+xml"/>
  <Override PartName="/xl/charts/chart22.xml" ContentType="application/vnd.openxmlformats-officedocument.drawingml.chart+xml"/>
  <Override PartName="/xl/drawings/drawing15.xml" ContentType="application/vnd.openxmlformats-officedocument.drawing+xml"/>
  <Override PartName="/xl/charts/colors13.xml" ContentType="application/vnd.ms-office.chartcolorstyle+xml"/>
  <Override PartName="/xl/charts/colors14.xml" ContentType="application/vnd.ms-office.chartcolorstyle+xml"/>
  <Override PartName="/xl/charts/colors22.xml" ContentType="application/vnd.ms-office.chartcolorstyle+xml"/>
  <Override PartName="/xl/charts/style14.xml" ContentType="application/vnd.ms-office.chartstyle+xml"/>
  <Override PartName="/xl/charts/chart14.xml" ContentType="application/vnd.openxmlformats-officedocument.drawingml.chart+xml"/>
  <Override PartName="/xl/drawings/drawing25.xml" ContentType="application/vnd.openxmlformats-officedocument.drawing+xml"/>
  <Override PartName="/xl/comments46.xml" ContentType="application/vnd.openxmlformats-officedocument.spreadsheetml.comments+xml"/>
  <Override PartName="/xl/externalLinks/externalLink12.xml" ContentType="application/vnd.openxmlformats-officedocument.spreadsheetml.externalLink+xml"/>
  <Override PartName="/xl/externalLinks/externalLink15.xml" ContentType="application/vnd.openxmlformats-officedocument.spreadsheetml.externalLink+xml"/>
  <Override PartName="/xl/externalLinks/externalLink13.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4.xml" ContentType="application/vnd.openxmlformats-officedocument.spreadsheetml.externalLink+xml"/>
  <Override PartName="/xl/externalLinks/externalLink18.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9.xml" ContentType="application/vnd.openxmlformats-officedocument.spreadsheetml.externalLink+xml"/>
  <Override PartName="/xl/externalLinks/externalLink28.xml" ContentType="application/vnd.openxmlformats-officedocument.spreadsheetml.externalLink+xml"/>
  <Override PartName="/xl/externalLinks/externalLink9.xml" ContentType="application/vnd.openxmlformats-officedocument.spreadsheetml.externalLink+xml"/>
  <Override PartName="/xl/comments25.xml" ContentType="application/vnd.openxmlformats-officedocument.spreadsheetml.comments+xml"/>
  <Override PartName="/xl/comments33.xml" ContentType="application/vnd.openxmlformats-officedocument.spreadsheetml.comments+xml"/>
  <Override PartName="/xl/comments24.xml" ContentType="application/vnd.openxmlformats-officedocument.spreadsheetml.comments+xml"/>
  <Override PartName="/xl/comments34.xml" ContentType="application/vnd.openxmlformats-officedocument.spreadsheetml.comments+xml"/>
  <Override PartName="/xl/comments32.xml" ContentType="application/vnd.openxmlformats-officedocument.spreadsheetml.comments+xml"/>
  <Override PartName="/xl/comments26.xml" ContentType="application/vnd.openxmlformats-officedocument.spreadsheetml.comments+xml"/>
  <Override PartName="/xl/comments31.xml" ContentType="application/vnd.openxmlformats-officedocument.spreadsheetml.comments+xml"/>
  <Override PartName="/xl/comments29.xml" ContentType="application/vnd.openxmlformats-officedocument.spreadsheetml.comments+xml"/>
  <Override PartName="/xl/comments28.xml" ContentType="application/vnd.openxmlformats-officedocument.spreadsheetml.comments+xml"/>
  <Override PartName="/xl/comments30.xml" ContentType="application/vnd.openxmlformats-officedocument.spreadsheetml.comments+xml"/>
  <Override PartName="/xl/comments27.xml" ContentType="application/vnd.openxmlformats-officedocument.spreadsheetml.comments+xml"/>
  <Override PartName="/xl/comments23.xml" ContentType="application/vnd.openxmlformats-officedocument.spreadsheetml.comments+xml"/>
  <Override PartName="/xl/comments35.xml" ContentType="application/vnd.openxmlformats-officedocument.spreadsheetml.comments+xml"/>
  <Override PartName="/xl/comments22.xml" ContentType="application/vnd.openxmlformats-officedocument.spreadsheetml.comment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36.xml" ContentType="application/vnd.openxmlformats-officedocument.spreadsheetml.comments+xml"/>
  <Override PartName="/xl/externalLinks/externalLink10.xml" ContentType="application/vnd.openxmlformats-officedocument.spreadsheetml.externalLink+xml"/>
  <Override PartName="/xl/externalLinks/externalLink30.xml" ContentType="application/vnd.openxmlformats-officedocument.spreadsheetml.externalLink+xml"/>
  <Override PartName="/xl/comments7.xml" ContentType="application/vnd.openxmlformats-officedocument.spreadsheetml.comments+xml"/>
  <Override PartName="/xl/comments18.xml" ContentType="application/vnd.openxmlformats-officedocument.spreadsheetml.comments+xml"/>
  <Override PartName="/xl/comments41.xml" ContentType="application/vnd.openxmlformats-officedocument.spreadsheetml.comments+xml"/>
  <Override PartName="/xl/comments8.xml" ContentType="application/vnd.openxmlformats-officedocument.spreadsheetml.comments+xml"/>
  <Override PartName="/xl/comments42.xml" ContentType="application/vnd.openxmlformats-officedocument.spreadsheetml.comments+xml"/>
  <Override PartName="/xl/comments9.xml" ContentType="application/vnd.openxmlformats-officedocument.spreadsheetml.comments+xml"/>
  <Override PartName="/xl/comments40.xml" ContentType="application/vnd.openxmlformats-officedocument.spreadsheetml.comments+xml"/>
  <Override PartName="/xl/comments6.xml" ContentType="application/vnd.openxmlformats-officedocument.spreadsheetml.comments+xml"/>
  <Override PartName="/xl/comments38.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39.xml" ContentType="application/vnd.openxmlformats-officedocument.spreadsheetml.comments+xml"/>
  <Override PartName="/xl/comments19.xml" ContentType="application/vnd.openxmlformats-officedocument.spreadsheetml.comments+xml"/>
  <Override PartName="/xl/comments17.xml" ContentType="application/vnd.openxmlformats-officedocument.spreadsheetml.comments+xml"/>
  <Override PartName="/xl/comments10.xml" ContentType="application/vnd.openxmlformats-officedocument.spreadsheetml.comments+xml"/>
  <Override PartName="/xl/comments15.xml" ContentType="application/vnd.openxmlformats-officedocument.spreadsheetml.comments+xml"/>
  <Override PartName="/xl/comments48.xml" ContentType="application/vnd.openxmlformats-officedocument.spreadsheetml.comments+xml"/>
  <Override PartName="/xl/comments45.xml" ContentType="application/vnd.openxmlformats-officedocument.spreadsheetml.comments+xml"/>
  <Override PartName="/xl/comments47.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4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43.xml" ContentType="application/vnd.openxmlformats-officedocument.spreadsheetml.comments+xml"/>
  <Override PartName="/xl/comments16.xml" ContentType="application/vnd.openxmlformats-officedocument.spreadsheetml.comments+xml"/>
  <Override PartName="/xl/comments11.xml" ContentType="application/vnd.openxmlformats-officedocument.spreadsheetml.comments+xml"/>
  <Override PartName="/xl/comments44.xml" ContentType="application/vnd.openxmlformats-officedocument.spreadsheetml.comments+xml"/>
  <Override PartName="/xl/comments12.xml" ContentType="application/vnd.openxmlformats-officedocument.spreadsheetml.comments+xml"/>
  <Override PartName="/docProps/app.xml" ContentType="application/vnd.openxmlformats-officedocument.extended-properties+xml"/>
  <Override PartName="/xl/comments20.xml" ContentType="application/vnd.openxmlformats-officedocument.spreadsheetml.comments+xml"/>
  <Override PartName="/xl/comments3.xml" ContentType="application/vnd.openxmlformats-officedocument.spreadsheetml.comments+xml"/>
  <Override PartName="/xl/comments21.xml" ContentType="application/vnd.openxmlformats-officedocument.spreadsheetml.comments+xml"/>
  <Override PartName="/xl/comments1.xml" ContentType="application/vnd.openxmlformats-officedocument.spreadsheetml.comments+xml"/>
  <Override PartName="/xl/comments2.xml" ContentType="application/vnd.openxmlformats-officedocument.spreadsheetml.comments+xml"/>
  <Override PartName="/xl/comments37.xml" ContentType="application/vnd.openxmlformats-officedocument.spreadsheetml.comments+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Lina Guzman\Documents\Carpeta UMV curentena\"/>
    </mc:Choice>
  </mc:AlternateContent>
  <bookViews>
    <workbookView xWindow="0" yWindow="0" windowWidth="20490" windowHeight="7455" tabRatio="783" activeTab="3"/>
  </bookViews>
  <sheets>
    <sheet name="Consolidado" sheetId="1" r:id="rId1"/>
    <sheet name="1er TRim" sheetId="53" r:id="rId2"/>
    <sheet name="DESI-001" sheetId="19" r:id="rId3"/>
    <sheet name="DESI-002" sheetId="18" r:id="rId4"/>
    <sheet name="DESI-003" sheetId="17" r:id="rId5"/>
    <sheet name="DESI-004" sheetId="16" r:id="rId6"/>
    <sheet name="DESI-005" sheetId="15" r:id="rId7"/>
    <sheet name="DESI-006" sheetId="14" r:id="rId8"/>
    <sheet name="APIC-001" sheetId="22" r:id="rId9"/>
    <sheet name="APIC-002" sheetId="21" r:id="rId10"/>
    <sheet name="APIC-003" sheetId="20" r:id="rId11"/>
    <sheet name="EGTI-001" sheetId="23" r:id="rId12"/>
    <sheet name="PIV-001" sheetId="27" r:id="rId13"/>
    <sheet name="PIV-002" sheetId="26" r:id="rId14"/>
    <sheet name="PIV-003" sheetId="25" r:id="rId15"/>
    <sheet name="PIV-004" sheetId="24" r:id="rId16"/>
    <sheet name="PPMQ-IND-001" sheetId="13" r:id="rId17"/>
    <sheet name="PPMQ-IND_002" sheetId="12" r:id="rId18"/>
    <sheet name="PPMQ-IND-003" sheetId="8" r:id="rId19"/>
    <sheet name="PPMQ-IND-004" sheetId="7" r:id="rId20"/>
    <sheet name="PPMQ-IND-005" sheetId="9" r:id="rId21"/>
    <sheet name="PPMQ-IND-006 " sheetId="11" r:id="rId22"/>
    <sheet name="IMVI-001" sheetId="28" r:id="rId23"/>
    <sheet name="IMVI-002" sheetId="54" r:id="rId24"/>
    <sheet name="IMVI-003" sheetId="55" r:id="rId25"/>
    <sheet name="GSIT-001" sheetId="29" r:id="rId26"/>
    <sheet name="GSIT-002" sheetId="30" r:id="rId27"/>
    <sheet name="GREF-001" sheetId="31" r:id="rId28"/>
    <sheet name="GCON-002" sheetId="32" r:id="rId29"/>
    <sheet name="GEFI-002" sheetId="33" r:id="rId30"/>
    <sheet name="GEFI-003" sheetId="34" r:id="rId31"/>
    <sheet name="GEFI-004" sheetId="35" r:id="rId32"/>
    <sheet name="GEFI-005" sheetId="36" r:id="rId33"/>
    <sheet name="GLAB-001" sheetId="40" r:id="rId34"/>
    <sheet name="GLAB-002" sheetId="41" r:id="rId35"/>
    <sheet name="GLAB-003" sheetId="42" r:id="rId36"/>
    <sheet name="GLAB-004" sheetId="43" r:id="rId37"/>
    <sheet name="GTHU-003" sheetId="37" r:id="rId38"/>
    <sheet name="GTHU-004" sheetId="38" r:id="rId39"/>
    <sheet name="GTHU-005" sheetId="39" r:id="rId40"/>
    <sheet name="GAM-001" sheetId="49" r:id="rId41"/>
    <sheet name="GDOC-001" sheetId="44" r:id="rId42"/>
    <sheet name="GDOC-002" sheetId="45" r:id="rId43"/>
    <sheet name="GJUR-001" sheetId="46" r:id="rId44"/>
    <sheet name="GJUR-002" sheetId="47" r:id="rId45"/>
    <sheet name="CODI-001" sheetId="48" r:id="rId46"/>
    <sheet name="CEM-001" sheetId="50" r:id="rId47"/>
    <sheet name="CEM-002" sheetId="51" r:id="rId48"/>
    <sheet name="CEM-003" sheetId="52"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xlnm._FilterDatabase" localSheetId="1" hidden="1">'1er TRim'!$A$1:$Q$51</definedName>
    <definedName name="_xlnm.Print_Area" localSheetId="17">'PPMQ-IND_002'!$A$1:$AC$56</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34" i="18" l="1"/>
  <c r="Q35" i="18"/>
  <c r="Q36" i="18"/>
  <c r="Q37" i="18"/>
  <c r="Q33" i="18"/>
  <c r="P57" i="53" l="1"/>
  <c r="Q48" i="53"/>
  <c r="Q45" i="53"/>
  <c r="Q44" i="53"/>
  <c r="Q42" i="53"/>
  <c r="Q40" i="53"/>
  <c r="Q39" i="53"/>
  <c r="O37" i="53"/>
  <c r="P36" i="53"/>
  <c r="O36" i="53"/>
  <c r="Q36" i="53" s="1"/>
  <c r="P35" i="53"/>
  <c r="O35" i="53"/>
  <c r="Q35" i="53" s="1"/>
  <c r="Q34" i="53"/>
  <c r="Q33" i="53"/>
  <c r="Q32" i="53"/>
  <c r="Q31" i="53"/>
  <c r="Q30" i="53"/>
  <c r="Q29" i="53"/>
  <c r="Q28" i="53"/>
  <c r="Q27" i="53"/>
  <c r="Q24" i="53"/>
  <c r="Q23" i="53"/>
  <c r="Q22" i="53"/>
  <c r="Q21" i="53"/>
  <c r="Q20" i="53"/>
  <c r="Q19" i="53"/>
  <c r="Q17" i="53"/>
  <c r="Q16" i="53"/>
  <c r="Q15" i="53"/>
  <c r="Q14" i="53"/>
  <c r="Q13" i="53"/>
  <c r="Q12" i="53"/>
  <c r="Q11" i="53"/>
  <c r="Q8" i="53"/>
  <c r="Q6" i="53"/>
  <c r="Q5" i="53"/>
  <c r="Q4" i="53"/>
  <c r="P57" i="1"/>
  <c r="Q48" i="1"/>
  <c r="Q45" i="1"/>
  <c r="Q44" i="1"/>
  <c r="Q42" i="1"/>
  <c r="Q40" i="1"/>
  <c r="Q39" i="1"/>
  <c r="O37" i="1"/>
  <c r="P37" i="1" s="1"/>
  <c r="Q37" i="1" s="1"/>
  <c r="P36" i="1"/>
  <c r="O36" i="1"/>
  <c r="Q36" i="1" s="1"/>
  <c r="P35" i="1"/>
  <c r="O35" i="1"/>
  <c r="Q35" i="1" s="1"/>
  <c r="Q34" i="1"/>
  <c r="Q33" i="1"/>
  <c r="Q32" i="1"/>
  <c r="Q31" i="1"/>
  <c r="Q30" i="1"/>
  <c r="Q29" i="1"/>
  <c r="Q28" i="1"/>
  <c r="Q27" i="1"/>
  <c r="Q24" i="1"/>
  <c r="Q23" i="1"/>
  <c r="Q22" i="1"/>
  <c r="Q21" i="1"/>
  <c r="Q20" i="1"/>
  <c r="Q19" i="1"/>
  <c r="Q17" i="1"/>
  <c r="Q16" i="1"/>
  <c r="Q15" i="1"/>
  <c r="Q14" i="1"/>
  <c r="Q13" i="1"/>
  <c r="Q12" i="1"/>
  <c r="Q11" i="1"/>
  <c r="Q8" i="1"/>
  <c r="Q6" i="1"/>
  <c r="Q5" i="1"/>
  <c r="Q4" i="1"/>
  <c r="P37" i="53" l="1"/>
  <c r="Q37" i="53" s="1"/>
  <c r="J46" i="28" l="1"/>
  <c r="AD36" i="28"/>
  <c r="H37" i="52" l="1"/>
  <c r="I37" i="52"/>
  <c r="J37" i="52"/>
  <c r="J36" i="52"/>
  <c r="J35" i="52"/>
  <c r="J34" i="52"/>
  <c r="H37" i="51"/>
  <c r="I37" i="51"/>
  <c r="J37" i="51"/>
  <c r="J36" i="51"/>
  <c r="J35" i="51"/>
  <c r="J34" i="51"/>
  <c r="H38" i="50"/>
  <c r="I38" i="50"/>
  <c r="J38" i="50"/>
  <c r="J37" i="50"/>
  <c r="J36" i="50"/>
  <c r="J35" i="50"/>
  <c r="J34" i="50"/>
  <c r="J34" i="48"/>
  <c r="J35" i="48"/>
  <c r="J46" i="48"/>
  <c r="H46" i="48"/>
  <c r="J45" i="48"/>
  <c r="J44" i="48"/>
  <c r="J43" i="48"/>
  <c r="J42" i="48"/>
  <c r="J41" i="48"/>
  <c r="J40" i="48"/>
  <c r="J39" i="48"/>
  <c r="J38" i="48"/>
  <c r="J37" i="48"/>
  <c r="J36" i="48"/>
  <c r="J45" i="47"/>
  <c r="J43" i="47"/>
  <c r="J42" i="47"/>
  <c r="J41" i="47"/>
  <c r="J40" i="47"/>
  <c r="J39" i="47"/>
  <c r="J38" i="47"/>
  <c r="J37" i="47"/>
  <c r="J36" i="47"/>
  <c r="J35" i="47"/>
  <c r="J34" i="47"/>
  <c r="J45" i="46"/>
  <c r="J44" i="46"/>
  <c r="J43" i="46"/>
  <c r="J42" i="46"/>
  <c r="J41" i="46"/>
  <c r="J40" i="46"/>
  <c r="J39" i="46"/>
  <c r="J38" i="46"/>
  <c r="J37" i="46"/>
  <c r="J36" i="46"/>
  <c r="J35" i="46"/>
  <c r="J34" i="46"/>
  <c r="G38" i="45"/>
  <c r="H38" i="45"/>
  <c r="I38" i="45"/>
  <c r="I37" i="45"/>
  <c r="I36" i="45"/>
  <c r="I35" i="45"/>
  <c r="I34" i="45"/>
  <c r="G38" i="44"/>
  <c r="H38" i="44"/>
  <c r="I38" i="44"/>
  <c r="I37" i="44"/>
  <c r="I36" i="44"/>
  <c r="I35" i="44"/>
  <c r="I34" i="44"/>
  <c r="H36" i="43"/>
  <c r="J36" i="43"/>
  <c r="J35" i="43"/>
  <c r="J34" i="43"/>
  <c r="H34" i="42"/>
  <c r="J34" i="42" s="1"/>
  <c r="J61" i="42" s="1"/>
  <c r="I34" i="42"/>
  <c r="H38" i="42"/>
  <c r="I38" i="42"/>
  <c r="J38" i="42" s="1"/>
  <c r="J37" i="42"/>
  <c r="J36" i="42"/>
  <c r="J35" i="42"/>
  <c r="H34" i="41"/>
  <c r="J34" i="41" s="1"/>
  <c r="J63" i="41" s="1"/>
  <c r="I34" i="41"/>
  <c r="H40" i="41"/>
  <c r="J40" i="41" s="1"/>
  <c r="I40" i="41"/>
  <c r="J39" i="41"/>
  <c r="J38" i="41"/>
  <c r="J35" i="41"/>
  <c r="H34" i="40"/>
  <c r="I34" i="40"/>
  <c r="J34" i="40" s="1"/>
  <c r="J63" i="40" s="1"/>
  <c r="H40" i="40"/>
  <c r="I40" i="40"/>
  <c r="J40" i="40" s="1"/>
  <c r="J39" i="40"/>
  <c r="J38" i="40"/>
  <c r="J35" i="40"/>
  <c r="J37" i="39"/>
  <c r="J36" i="39"/>
  <c r="J35" i="39"/>
  <c r="J45" i="38"/>
  <c r="J44" i="38"/>
  <c r="J43" i="38"/>
  <c r="J42" i="38"/>
  <c r="J41" i="38"/>
  <c r="J40" i="38"/>
  <c r="J39" i="38"/>
  <c r="J38" i="38"/>
  <c r="J37" i="38"/>
  <c r="J36" i="38"/>
  <c r="J35" i="38"/>
  <c r="J34" i="38"/>
  <c r="J45" i="37"/>
  <c r="J44" i="37"/>
  <c r="J43" i="37"/>
  <c r="J42" i="37"/>
  <c r="J41" i="37"/>
  <c r="J40" i="37"/>
  <c r="J39" i="37"/>
  <c r="J38" i="37"/>
  <c r="J37" i="37"/>
  <c r="J36" i="37"/>
  <c r="J35" i="37"/>
  <c r="J34" i="37"/>
  <c r="J46" i="36"/>
  <c r="I46" i="36"/>
  <c r="H46" i="36"/>
  <c r="J45" i="36"/>
  <c r="J44" i="36"/>
  <c r="J43" i="36"/>
  <c r="J42" i="36"/>
  <c r="J41" i="36"/>
  <c r="J40" i="36"/>
  <c r="J39" i="36"/>
  <c r="J38" i="36"/>
  <c r="J37" i="36"/>
  <c r="J36" i="36"/>
  <c r="J35" i="36"/>
  <c r="J34" i="36"/>
  <c r="H46" i="35"/>
  <c r="J46" i="35"/>
  <c r="J45" i="35"/>
  <c r="J44" i="35"/>
  <c r="J43" i="35"/>
  <c r="J42" i="35"/>
  <c r="J41" i="35"/>
  <c r="J40" i="35"/>
  <c r="J39" i="35"/>
  <c r="J38" i="35"/>
  <c r="J37" i="35"/>
  <c r="J36" i="35"/>
  <c r="J35" i="35"/>
  <c r="J34" i="35"/>
  <c r="I48" i="34"/>
  <c r="H48" i="34"/>
  <c r="J48" i="34"/>
  <c r="J47" i="34"/>
  <c r="J46" i="34"/>
  <c r="J45" i="34"/>
  <c r="J44" i="34"/>
  <c r="J43" i="34"/>
  <c r="J42" i="34"/>
  <c r="J41" i="34"/>
  <c r="J40" i="34"/>
  <c r="J39" i="34"/>
  <c r="J38" i="34"/>
  <c r="J37" i="34"/>
  <c r="J36" i="34"/>
  <c r="J35" i="34"/>
  <c r="J34" i="34"/>
  <c r="H46" i="33"/>
  <c r="J46" i="33"/>
  <c r="J45" i="33"/>
  <c r="J44" i="33"/>
  <c r="J43" i="33"/>
  <c r="J42" i="33"/>
  <c r="J41" i="33"/>
  <c r="J40" i="33"/>
  <c r="J39" i="33"/>
  <c r="J38" i="33"/>
  <c r="J37" i="33"/>
  <c r="J36" i="33"/>
  <c r="J35" i="33"/>
  <c r="J34" i="33"/>
  <c r="I46" i="32"/>
  <c r="H46" i="32"/>
  <c r="J46" i="32"/>
  <c r="J45" i="32"/>
  <c r="J44" i="32"/>
  <c r="J43" i="32"/>
  <c r="J42" i="32"/>
  <c r="J41" i="32"/>
  <c r="J40" i="32"/>
  <c r="J39" i="32"/>
  <c r="J38" i="32"/>
  <c r="J37" i="32"/>
  <c r="J36" i="32"/>
  <c r="J35" i="32"/>
  <c r="J34" i="32"/>
  <c r="H41" i="31"/>
  <c r="J40" i="31"/>
  <c r="J39" i="31"/>
  <c r="J38" i="31"/>
  <c r="J37" i="31"/>
  <c r="J36" i="31"/>
  <c r="J35" i="31"/>
  <c r="J34" i="31"/>
  <c r="J41" i="31"/>
  <c r="I46" i="30"/>
  <c r="H46" i="30"/>
  <c r="J46" i="30"/>
  <c r="J45" i="30"/>
  <c r="J44" i="30"/>
  <c r="J43" i="30"/>
  <c r="J42" i="30"/>
  <c r="J41" i="30"/>
  <c r="J40" i="30"/>
  <c r="J39" i="30"/>
  <c r="J38" i="30"/>
  <c r="J37" i="30"/>
  <c r="J36" i="30"/>
  <c r="J35" i="30"/>
  <c r="J34" i="30"/>
  <c r="J69" i="30"/>
  <c r="J69" i="29"/>
  <c r="I46" i="29"/>
  <c r="H46" i="29"/>
  <c r="J46" i="29"/>
  <c r="J45" i="29"/>
  <c r="J44" i="29"/>
  <c r="J43" i="29"/>
  <c r="J42" i="29"/>
  <c r="J41" i="29"/>
  <c r="J40" i="29"/>
  <c r="J39" i="29"/>
  <c r="J38" i="29"/>
  <c r="J37" i="29"/>
  <c r="J36" i="29"/>
  <c r="J35" i="29"/>
  <c r="J34" i="29"/>
  <c r="I46" i="28"/>
  <c r="H46" i="28"/>
  <c r="J45" i="28"/>
  <c r="J44" i="28"/>
  <c r="J43" i="28"/>
  <c r="J42" i="28"/>
  <c r="J41" i="28"/>
  <c r="J40" i="28"/>
  <c r="J39" i="28"/>
  <c r="J38" i="28"/>
  <c r="J37" i="28"/>
  <c r="J36" i="28"/>
  <c r="K35" i="28"/>
  <c r="K36" i="28"/>
  <c r="K37" i="28"/>
  <c r="K38" i="28"/>
  <c r="K39" i="28"/>
  <c r="K40" i="28"/>
  <c r="K41" i="28"/>
  <c r="K42" i="28"/>
  <c r="K43" i="28"/>
  <c r="K44" i="28"/>
  <c r="K45" i="28"/>
  <c r="J35" i="28"/>
  <c r="K34" i="28"/>
  <c r="J34" i="28"/>
  <c r="J37" i="27"/>
  <c r="J36" i="27"/>
  <c r="J35" i="27"/>
  <c r="J34" i="27"/>
  <c r="AU43" i="26"/>
  <c r="AU44" i="26"/>
  <c r="AU45" i="26"/>
  <c r="J37" i="26"/>
  <c r="J36" i="26"/>
  <c r="J35" i="26"/>
  <c r="J34" i="26"/>
  <c r="J38" i="26"/>
  <c r="J37" i="24"/>
  <c r="J38" i="24"/>
  <c r="J36" i="24"/>
  <c r="J35" i="24"/>
  <c r="J34" i="24"/>
  <c r="J37" i="25"/>
  <c r="J36" i="25"/>
  <c r="J35" i="25"/>
  <c r="J34" i="25"/>
  <c r="J61" i="23"/>
  <c r="I38" i="23"/>
  <c r="H38" i="23"/>
  <c r="J38" i="23"/>
  <c r="J37" i="23"/>
  <c r="J36" i="23"/>
  <c r="J35" i="23"/>
  <c r="J34" i="23"/>
  <c r="J45" i="20"/>
  <c r="J44" i="20"/>
  <c r="J43" i="20"/>
  <c r="J42" i="20"/>
  <c r="J41" i="20"/>
  <c r="J40" i="20"/>
  <c r="J39" i="20"/>
  <c r="J38" i="20"/>
  <c r="J37" i="20"/>
  <c r="J36" i="20"/>
  <c r="J35" i="20"/>
  <c r="J34" i="20"/>
  <c r="J45" i="21"/>
  <c r="J44" i="21"/>
  <c r="J43" i="21"/>
  <c r="J42" i="21"/>
  <c r="J41" i="21"/>
  <c r="J40" i="21"/>
  <c r="J39" i="21"/>
  <c r="J38" i="21"/>
  <c r="J37" i="21"/>
  <c r="J36" i="21"/>
  <c r="J35" i="21"/>
  <c r="J34" i="21"/>
  <c r="J38" i="22"/>
  <c r="I38" i="22"/>
  <c r="H38" i="22"/>
  <c r="J37" i="22"/>
  <c r="J36" i="22"/>
  <c r="J35" i="22"/>
  <c r="J34" i="22"/>
  <c r="H37" i="14"/>
  <c r="J64" i="15"/>
  <c r="J63" i="15"/>
  <c r="J61" i="15"/>
  <c r="I38" i="15"/>
  <c r="J38" i="15"/>
  <c r="H38" i="15"/>
  <c r="J37" i="15"/>
  <c r="J36" i="15"/>
  <c r="J35" i="15"/>
  <c r="J62" i="15"/>
  <c r="J34" i="15"/>
  <c r="H61" i="16"/>
  <c r="I38" i="16"/>
  <c r="H38" i="16"/>
  <c r="J38" i="16"/>
  <c r="J37" i="16"/>
  <c r="J36" i="16"/>
  <c r="J35" i="16"/>
  <c r="J34" i="16"/>
  <c r="J61" i="16"/>
  <c r="J37" i="17"/>
  <c r="J36" i="17"/>
  <c r="J35" i="17"/>
  <c r="J34" i="17"/>
  <c r="Q38" i="18"/>
  <c r="I38" i="18"/>
  <c r="H38" i="18"/>
  <c r="Q50" i="19"/>
  <c r="P50" i="19"/>
  <c r="O50" i="19"/>
  <c r="N50" i="19"/>
  <c r="M50" i="19"/>
  <c r="L50" i="19"/>
  <c r="K50" i="19"/>
  <c r="J50" i="19"/>
  <c r="I50" i="19"/>
  <c r="H50" i="19"/>
  <c r="K41" i="13"/>
  <c r="J40" i="13"/>
  <c r="K40" i="13"/>
  <c r="J66" i="13"/>
  <c r="K39" i="13"/>
  <c r="K38" i="13"/>
  <c r="J65" i="13"/>
  <c r="J38" i="13"/>
  <c r="K37" i="13"/>
  <c r="J36" i="13"/>
  <c r="K36" i="13"/>
  <c r="J64" i="13"/>
  <c r="J35" i="13"/>
  <c r="K35" i="13"/>
  <c r="J34" i="13"/>
  <c r="K34" i="13"/>
  <c r="J63" i="13"/>
  <c r="I38" i="12"/>
  <c r="H34" i="12"/>
  <c r="H38" i="12" s="1"/>
  <c r="J38" i="12" s="1"/>
  <c r="AI26" i="12"/>
  <c r="J34" i="12"/>
  <c r="K41" i="11"/>
  <c r="J40" i="11"/>
  <c r="K40" i="11"/>
  <c r="J66" i="11"/>
  <c r="K39" i="11"/>
  <c r="K38" i="11"/>
  <c r="J65" i="11"/>
  <c r="J38" i="11"/>
  <c r="K37" i="11"/>
  <c r="J36" i="11"/>
  <c r="K36" i="11"/>
  <c r="J64" i="11"/>
  <c r="J35" i="11"/>
  <c r="K35" i="11"/>
  <c r="J34" i="11"/>
  <c r="K34" i="11"/>
  <c r="J63" i="11"/>
  <c r="K35" i="9"/>
  <c r="K34" i="7"/>
  <c r="K41" i="9"/>
  <c r="J40" i="9"/>
  <c r="K40" i="9"/>
  <c r="K68" i="9"/>
  <c r="K39" i="9"/>
  <c r="J38" i="9"/>
  <c r="K38" i="9"/>
  <c r="K67" i="9"/>
  <c r="K37" i="9"/>
  <c r="J36" i="9"/>
  <c r="K36" i="9"/>
  <c r="K66" i="9"/>
  <c r="J34" i="9"/>
  <c r="K34" i="9"/>
  <c r="K65" i="9"/>
  <c r="K41" i="7"/>
  <c r="J40" i="7"/>
  <c r="K40" i="7"/>
  <c r="K68" i="7"/>
  <c r="K39" i="7"/>
  <c r="J38" i="7"/>
  <c r="K38" i="7"/>
  <c r="K67" i="7"/>
  <c r="K37" i="7"/>
  <c r="J36" i="7"/>
  <c r="K36" i="7"/>
  <c r="K66" i="7"/>
  <c r="J34" i="7"/>
  <c r="K37" i="8"/>
  <c r="K39" i="8"/>
  <c r="K41" i="8"/>
  <c r="J36" i="8"/>
  <c r="K36" i="8"/>
  <c r="J65" i="8"/>
  <c r="J38" i="8"/>
  <c r="K38" i="8"/>
  <c r="J66" i="8"/>
  <c r="J40" i="8"/>
  <c r="K40" i="8"/>
  <c r="J67" i="8"/>
  <c r="J34" i="8"/>
  <c r="K65" i="7"/>
  <c r="K35" i="7"/>
  <c r="K34" i="8"/>
  <c r="J64" i="8"/>
  <c r="K35" i="8"/>
  <c r="I42" i="9"/>
  <c r="H42" i="9"/>
  <c r="J42" i="9"/>
  <c r="I42" i="7"/>
  <c r="H42" i="7"/>
  <c r="J42" i="7"/>
</calcChain>
</file>

<file path=xl/comments1.xml><?xml version="1.0" encoding="utf-8"?>
<comments xmlns="http://schemas.openxmlformats.org/spreadsheetml/2006/main">
  <authors>
    <author>Alexander Perea Mena</author>
  </authors>
  <commentList>
    <comment ref="O1"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Q1" authorId="0" shapeId="0">
      <text>
        <r>
          <rPr>
            <b/>
            <sz val="9"/>
            <color indexed="81"/>
            <rFont val="Tahoma"/>
            <family val="2"/>
          </rPr>
          <t>Reultado:</t>
        </r>
        <r>
          <rPr>
            <sz val="9"/>
            <color indexed="81"/>
            <rFont val="Tahoma"/>
            <family val="2"/>
          </rPr>
          <t xml:space="preserve">
 Producto de la operación </t>
        </r>
      </text>
    </comment>
  </commentList>
</comments>
</file>

<file path=xl/comments10.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 ref="N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Alexander Perea Mena</author>
  </authors>
  <commentLis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List>
</comments>
</file>

<file path=xl/comments19.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 ref="L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61"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authors>
    <author>Alexander Perea Mena</author>
  </authors>
  <commentList>
    <comment ref="O1"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Q1" authorId="0" shapeId="0">
      <text>
        <r>
          <rPr>
            <b/>
            <sz val="9"/>
            <color indexed="81"/>
            <rFont val="Tahoma"/>
            <family val="2"/>
          </rPr>
          <t>Reultado:</t>
        </r>
        <r>
          <rPr>
            <sz val="9"/>
            <color indexed="81"/>
            <rFont val="Tahoma"/>
            <family val="2"/>
          </rPr>
          <t xml:space="preserve">
 Producto de la operación </t>
        </r>
      </text>
    </comment>
  </commentList>
</comments>
</file>

<file path=xl/comments20.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List>
</comments>
</file>

<file path=xl/comments21.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List>
</comments>
</file>

<file path=xl/comments22.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 ref="N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Natalia Norato Mora</author>
    <author>Ruth Mireya Fajardo Cuadrado</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comment>
    <comment ref="P32" authorId="2" shapeId="0">
      <text>
        <r>
          <rPr>
            <b/>
            <sz val="9"/>
            <color indexed="81"/>
            <rFont val="Tahoma"/>
            <family val="2"/>
          </rPr>
          <t>Ruth Mireya Fajardo Cuadrado:</t>
        </r>
        <r>
          <rPr>
            <sz val="9"/>
            <color indexed="81"/>
            <rFont val="Tahoma"/>
            <family val="2"/>
          </rPr>
          <t xml:space="preserve">
Evaluación Cualitativa: 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Comentarios que deban tenerse en cuenta sobre el resultado del indicador, que se consideran pertinentes y que no se pueden expresar a través de la simple 
operación matemática</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61"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Alexander Perea Mena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Alexander Perea Mena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charset val="1"/>
          </rPr>
          <t>Mensual
trimestral
semestral:</t>
        </r>
        <r>
          <rPr>
            <sz val="9"/>
            <color indexed="81"/>
            <rFont val="Tahoma"/>
            <charset val="1"/>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Natalia Norato Mora</author>
  </authors>
  <commentList>
    <comment ref="B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B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S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B16" authorId="0" shapeId="0">
      <text>
        <r>
          <rPr>
            <b/>
            <sz val="9"/>
            <color indexed="81"/>
            <rFont val="Tahoma"/>
            <family val="2"/>
          </rPr>
          <t>Objetivo:</t>
        </r>
        <r>
          <rPr>
            <sz val="9"/>
            <color indexed="81"/>
            <rFont val="Tahoma"/>
            <family val="2"/>
          </rPr>
          <t xml:space="preserve"> Señala el para qué se establece el indicador y qué mide.
</t>
        </r>
      </text>
    </comment>
    <comment ref="B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B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L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S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B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I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P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B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B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J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B32" authorId="1" shapeId="0">
      <text>
        <r>
          <rPr>
            <b/>
            <sz val="9"/>
            <color indexed="81"/>
            <rFont val="Tahoma"/>
            <family val="2"/>
          </rPr>
          <t>Mensual
trimestral
semetral:</t>
        </r>
        <r>
          <rPr>
            <sz val="9"/>
            <color indexed="81"/>
            <rFont val="Tahoma"/>
            <family val="2"/>
          </rPr>
          <t xml:space="preserve">
</t>
        </r>
      </text>
    </comment>
    <comment ref="G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H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2" authorId="0" shapeId="0">
      <text>
        <r>
          <rPr>
            <b/>
            <sz val="9"/>
            <color indexed="81"/>
            <rFont val="Tahoma"/>
            <family val="2"/>
          </rPr>
          <t>Reultado:</t>
        </r>
        <r>
          <rPr>
            <sz val="9"/>
            <color indexed="81"/>
            <rFont val="Tahoma"/>
            <family val="2"/>
          </rPr>
          <t xml:space="preserve">
 Producto de la operación </t>
        </r>
      </text>
    </comment>
    <comment ref="J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M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Natalia Norato Mora</author>
  </authors>
  <commentList>
    <comment ref="B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B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S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B16" authorId="0" shapeId="0">
      <text>
        <r>
          <rPr>
            <b/>
            <sz val="9"/>
            <color indexed="81"/>
            <rFont val="Tahoma"/>
            <family val="2"/>
          </rPr>
          <t>Objetivo:</t>
        </r>
        <r>
          <rPr>
            <sz val="9"/>
            <color indexed="81"/>
            <rFont val="Tahoma"/>
            <family val="2"/>
          </rPr>
          <t xml:space="preserve"> Señala el para qué se establece el indicador y qué mide.
</t>
        </r>
      </text>
    </comment>
    <comment ref="B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B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L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S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B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I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P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B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B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J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B32" authorId="1" shapeId="0">
      <text>
        <r>
          <rPr>
            <b/>
            <sz val="9"/>
            <color indexed="81"/>
            <rFont val="Tahoma"/>
            <family val="2"/>
          </rPr>
          <t>Mensual
trimestral
semetral:</t>
        </r>
        <r>
          <rPr>
            <sz val="9"/>
            <color indexed="81"/>
            <rFont val="Tahoma"/>
            <family val="2"/>
          </rPr>
          <t xml:space="preserve">
</t>
        </r>
      </text>
    </comment>
    <comment ref="G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H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2" authorId="0" shapeId="0">
      <text>
        <r>
          <rPr>
            <b/>
            <sz val="9"/>
            <color indexed="81"/>
            <rFont val="Tahoma"/>
            <family val="2"/>
          </rPr>
          <t>Reultado:</t>
        </r>
        <r>
          <rPr>
            <sz val="9"/>
            <color indexed="81"/>
            <rFont val="Tahoma"/>
            <family val="2"/>
          </rPr>
          <t xml:space="preserve">
 Producto de la operación </t>
        </r>
      </text>
    </comment>
    <comment ref="J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M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authors>
    <author>Alexander Perea Mena</author>
  </authors>
  <commentLis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authors>
    <author>Alexander Perea Mena</author>
  </authors>
  <commentLis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<sst xmlns="http://schemas.openxmlformats.org/spreadsheetml/2006/main" count="4058" uniqueCount="793">
  <si>
    <t>EFICACIA</t>
  </si>
  <si>
    <t>Trimestral</t>
  </si>
  <si>
    <t>Porcentaje</t>
  </si>
  <si>
    <t xml:space="preserve">GESTIÓN </t>
  </si>
  <si>
    <t>PORCENTAJE DE CUMPLIMIENTO DE LAS ESPECIFICACIONES TÉCNICAS DE LA PRODUCCIÓN DE MEZCLA ASFALTICA EN CALIENTE</t>
  </si>
  <si>
    <t>EFECTIVIDAD</t>
  </si>
  <si>
    <t>CUMPLIR CON LAS ESPECIFICACIONES TÉCNCAS DE LA PRODUCCIÓN Y ENTREGA DE MEZCLA ASFALTICA  PARA LAS INTERVENCIONES DE LA UAERMV Y CLIENTES EXTERNOS.</t>
  </si>
  <si>
    <t>Medir el cumplimiento de las especificaciones técnicas, obtenidas mediante resultados de los ensayos de laboratorio, realizados a la producción y entrega de la mezcla asfáltica para las intervenciones de la UAERMV y clientes externos.</t>
  </si>
  <si>
    <t>El indicador mide los porcentajes de cumplimiento de las especificaciones técnicas de los productos generados y entregados de mezcla asfaltica para identificar la calidad de estas.</t>
  </si>
  <si>
    <t>Sumatoria de porcentajes de cumplimiento de cada uno de los parámetros con respecto al volumen total producido en el periodo / Número de parámetros evaluados.
Para el indicador se tiene en cuenta cuatro (4) de los seis (6) parámetros (estabilidad, flujo, vacíos con aire y relación estabilidad/flujo).
El resultado del indicador establece:
1) Es buena, cuando en el trimestre, la calidad de las muestras ensayadas, el porcentaje de cumplimiento de los 4 parámetros es mayor o igual al 85%. 
2) Es aceptable, cuando en el trimestre, la calidad de las muestras ensayadas, el porcentaje de cumplimiento de los 4 parámetros es mayor o igual al 70% y menor al 85%. 
3) Es deficiente, cuando en el trimestre, la calidad de las muestras ensayadas, el porcentaje de cumplimiento de los 4 parámetros es menor al 70%.
Nota: Para el grano caucho los criterios de aceptación son todos los anteriores, menos la relación estabilidad flujo.</t>
  </si>
  <si>
    <t xml:space="preserve"> CLASIFICACIÓN</t>
  </si>
  <si>
    <t>#</t>
  </si>
  <si>
    <t>PROCESO:</t>
  </si>
  <si>
    <t>NOMBRE DEL INDICADOR</t>
  </si>
  <si>
    <t xml:space="preserve">CÓDIGO </t>
  </si>
  <si>
    <t>VERSIÓN</t>
  </si>
  <si>
    <t xml:space="preserve">TIPO DE INDICADOR: </t>
  </si>
  <si>
    <t>META:</t>
  </si>
  <si>
    <t xml:space="preserve">OBJETIVO: </t>
  </si>
  <si>
    <t xml:space="preserve">DESCRICIÓN </t>
  </si>
  <si>
    <t xml:space="preserve">Forma de Cálculo: </t>
  </si>
  <si>
    <t>Frecuencia:</t>
  </si>
  <si>
    <t>Unidad de Medida:</t>
  </si>
  <si>
    <t>VARIABLE 1</t>
  </si>
  <si>
    <t>VARIABLE 2</t>
  </si>
  <si>
    <t>RESULTADO</t>
  </si>
  <si>
    <t>PPMQ</t>
  </si>
  <si>
    <t>PORCENTAJE DE CUMPLIMIENTO DE ENTREGAS DE PRODUCCIÓN Y MATERIAS PRIMAS PROGRAMADOS</t>
  </si>
  <si>
    <t>CUMPLIR CON EL 90% DE LOS REQUERIMIENTOS DE PRODUCCIÓN Y MATERIA PRIMA PARA LAS INTERVENCIONES DE LA UMV Y CLIENTES EXTERNOS.</t>
  </si>
  <si>
    <t>Cumplir con las necesidades de mezcla, concreto, fresado y materiales granulares suministradas por la Gerencia de Producción a las intervenciones de la UMV y clientes externos.</t>
  </si>
  <si>
    <t>El indicador mide las entregas de lo producido y despachado de materias primas de la sede de producción, buscando generar el control del cumplimiento a las solicitudes realizadas al proceso de producción.</t>
  </si>
  <si>
    <t>(Total de metros cúbicos entregados de producción y materia prima para las intervenciones de la UMV y clientes externos / # total de metros cúbicos programados)*100</t>
  </si>
  <si>
    <t>Identificar el estado real de los vehiculos y maquinaria de la UMV (Disponible - En mantenimiento).</t>
  </si>
  <si>
    <t>PPMQ-IND-001</t>
  </si>
  <si>
    <t>DISPONIBILIDAD DE LA PLANTA DE PRODUCCIÓN DE LA UMV</t>
  </si>
  <si>
    <t xml:space="preserve">PLANTA DE PRODUCCION DISPONIBLE EN UN 70% </t>
  </si>
  <si>
    <t>Identificar el estado real de la planta de producción de la UMV (Disponible - En mantenimiento).</t>
  </si>
  <si>
    <t>Se medirá el porcentaje de disponibilidad de la planta de producción con que se cuenta para el uso de las actividades a realizar en la misionalidad de la UAERMV.</t>
  </si>
  <si>
    <t>PPMQ-IND-002</t>
  </si>
  <si>
    <t>PPMQ-IND-003</t>
  </si>
  <si>
    <t>FORMATO INDICADOR DE GESTIÓN</t>
  </si>
  <si>
    <t>CÓDIGO: PES-FM-001</t>
  </si>
  <si>
    <t>VERSIÓN: 5</t>
  </si>
  <si>
    <t>NOMBRE DEL INDICADOR:</t>
  </si>
  <si>
    <t xml:space="preserve"> VERSIÓN:</t>
  </si>
  <si>
    <r>
      <rPr>
        <b/>
        <sz val="10"/>
        <rFont val="Arial"/>
        <family val="2"/>
      </rPr>
      <t>Fecha de Actualización:</t>
    </r>
    <r>
      <rPr>
        <sz val="10"/>
        <rFont val="Arial"/>
        <family val="2"/>
      </rPr>
      <t xml:space="preserve"> </t>
    </r>
  </si>
  <si>
    <t>PORCENTAJE</t>
  </si>
  <si>
    <t>Fuente de Información:</t>
  </si>
  <si>
    <t>Proceso(s) generador(es)  de la información:</t>
  </si>
  <si>
    <t xml:space="preserve">Responsable del Indicador: </t>
  </si>
  <si>
    <t>LINEA BASE</t>
  </si>
  <si>
    <t>SENTIDO DEL INDICADOR</t>
  </si>
  <si>
    <t>Ascendente</t>
  </si>
  <si>
    <t>X</t>
  </si>
  <si>
    <t xml:space="preserve"> Descendente</t>
  </si>
  <si>
    <t>CUADRO DE SEGUIMIENTO</t>
  </si>
  <si>
    <t>PERIODO DE MEDICIÓN</t>
  </si>
  <si>
    <t xml:space="preserve">EVALUACIÓN CUALITATIVA </t>
  </si>
  <si>
    <t>TOTAL</t>
  </si>
  <si>
    <t>REPRESENTACIÓN GRÁFICA</t>
  </si>
  <si>
    <t>Incluir la gráfica acorde con el indicador</t>
  </si>
  <si>
    <t>RESULTADOS
VIGENCIA ANTERIOR</t>
  </si>
  <si>
    <t xml:space="preserve">RESULTADOS 
VIGENCIA ACTUAL </t>
  </si>
  <si>
    <t>ACCIÓN DE MEJORA</t>
  </si>
  <si>
    <r>
      <rPr>
        <b/>
        <sz val="11"/>
        <rFont val="Arial"/>
        <family val="2"/>
      </rPr>
      <t>Fecha de Actualización:</t>
    </r>
    <r>
      <rPr>
        <sz val="11"/>
        <rFont val="Arial"/>
        <family val="2"/>
      </rPr>
      <t xml:space="preserve"> </t>
    </r>
  </si>
  <si>
    <t>TRIMESTRAL</t>
  </si>
  <si>
    <t>Parque Automotor de la entidad. Planilla de disponibilidad.</t>
  </si>
  <si>
    <t>Gerencia Producción</t>
  </si>
  <si>
    <t>ESTADO DE LA MAQUINARIA</t>
  </si>
  <si>
    <t># MAQUINARIA</t>
  </si>
  <si>
    <t>x</t>
  </si>
  <si>
    <t>FECHA DE APLICACIÓN: ENERO 2019</t>
  </si>
  <si>
    <t>Identificar el estado real de LA maquinaria de la UMV (Disponible - En mantenimiento).</t>
  </si>
  <si>
    <t>Se medirá el numero de  maquinaria  con que se cuentan para el uso de las actividades a realizar en la misionalidad de la UAERMV, con el objetivo de obtener un control de cuales, cuantas y que porcentaje de disponibilidad cuenta la unidad.</t>
  </si>
  <si>
    <t>(# de unidades maquinaria  disponibles/numero total de unidades  maquinaria existentes)*100</t>
  </si>
  <si>
    <t>(# de unidades vehiculos disponibles/numero total de unidades  vehiculos maquinaria existentes)*100</t>
  </si>
  <si>
    <t>VEHÍCULOS   EN UN MÍNIMO DEL 80% DISPONIBLE.</t>
  </si>
  <si>
    <t xml:space="preserve">DISPONIBILIDAD DE MAQUINARIA </t>
  </si>
  <si>
    <t xml:space="preserve">DISPONIBILIDAD DE LOS VEHÍCULOS </t>
  </si>
  <si>
    <t>DISPONIBILIDAD DE EQUIPOS</t>
  </si>
  <si>
    <t>EQUIPOS  EN UN MÍNIMO DEL 80% DISPONIBLE.</t>
  </si>
  <si>
    <t>Identificar el estado real de los equipos de la UMV (Disponible - En mantenimiento).</t>
  </si>
  <si>
    <t>Se medirá el numero de  equipos  con que se cuentan para el uso de las actividades a realizar en la misionalidad de la UAERMV, con el objetivo de obtener un control de cuales, cuantas y que porcentaje de disponibilidad cuenta la unidad.</t>
  </si>
  <si>
    <t>(# de unidades equipos  disponibles/numero total de unidades  equipos existentes)*100</t>
  </si>
  <si>
    <t>PPMQ-IND-006</t>
  </si>
  <si>
    <t>PPMQ-IND-005</t>
  </si>
  <si>
    <t>PPMQ-IND-004</t>
  </si>
  <si>
    <t>MAQUINARIA  EN UN MÍNIMO DEL 75% DISPONIBLE.</t>
  </si>
  <si>
    <t>(Total de metros cúbicos capacidad disponibles / # total de metros cúbicos capacidad instalada)*100</t>
  </si>
  <si>
    <t>FECHA DE APLICACIÓN: FEBRERO 2019</t>
  </si>
  <si>
    <t>Producción de mezcla y aprovisionamiento de maquinaria y equipos</t>
  </si>
  <si>
    <t>TRIMESTRE 1</t>
  </si>
  <si>
    <t>Disponible</t>
  </si>
  <si>
    <t>En mantto.</t>
  </si>
  <si>
    <t>TRIMESTRE 2</t>
  </si>
  <si>
    <t>TRIMESTRE 3</t>
  </si>
  <si>
    <t>TRIMESTRE 4</t>
  </si>
  <si>
    <t># VEHICULO</t>
  </si>
  <si>
    <t>ESTADO DELVEHICULO</t>
  </si>
  <si>
    <t>ESTADO DE LOS EQUIPOS</t>
  </si>
  <si>
    <t># EQUIPOS</t>
  </si>
  <si>
    <t>ESTADO DE LA PLANTA DE PRODUCCION</t>
  </si>
  <si>
    <t>SUMATORIA DEL % DE CUMPLIMIENTO DE PARAMETROS</t>
  </si>
  <si>
    <t>NÚMERO DE PARAMETROS EVALUADOS</t>
  </si>
  <si>
    <t>% DE CUMPLIMIENTO DE ESPECIFICACIONES TÉCNICAS</t>
  </si>
  <si>
    <t>CALIDAD DEL CONJUNTO DE LAS MUESTRAS ENSAYADAS EN EL TRIMESTRE, QUE SE TOMAN A LA MEZCLA ASFALTICA PRODUCIDA POR LA UAERMV</t>
  </si>
  <si>
    <t>(BUENA)</t>
  </si>
  <si>
    <t>(ACEPTABLE)</t>
  </si>
  <si>
    <t>(DEFICIENTE)</t>
  </si>
  <si>
    <t>Trimestre 1</t>
  </si>
  <si>
    <t>Trimestre 2</t>
  </si>
  <si>
    <t>Trimestre 3</t>
  </si>
  <si>
    <t>Trimestre 4</t>
  </si>
  <si>
    <t>VERSIÓN:1.0</t>
  </si>
  <si>
    <t>VERSIÓN: 1.0</t>
  </si>
  <si>
    <t>Planta de producción de la entidad. Planilla de disponibilidad.</t>
  </si>
  <si>
    <t xml:space="preserve">PPMQ </t>
  </si>
  <si>
    <t>Identificar el estado real de la planta de producción de la UMV (Disponible - instalada).</t>
  </si>
  <si>
    <t>PPMQ-Operación de maquinaria</t>
  </si>
  <si>
    <t>Promedio de cumplimiento año 2018</t>
  </si>
  <si>
    <t>Febrero 2018</t>
  </si>
  <si>
    <t>Identificar el estado real de los vehiculos de la UMV (Disponible - En mantenimiento).</t>
  </si>
  <si>
    <t>Se medirá el numero de vehículos  con que se cuenta para el uso de las actividades a realizar en la misionalidad de la UAERMV, con el objetivo de obtener un control de cuales, cuantas y que porcentaje de disponibilidad cuenta la unidad.</t>
  </si>
  <si>
    <t>(# de unidades vehiculos disponibles/numero total de unidades  vehiculos existentes)*100</t>
  </si>
  <si>
    <t>Se medirá el numero de vehículos con que se cuentan para el uso de las actividades a realizar en la misionalidad de la UAERMV, con el objetivo de obtener un control de cuales, cuantas y que porcentaje de disponibilidad cuenta la unidad.</t>
  </si>
  <si>
    <t>Se medirá el numero de  maquinaria  con que se cuenta para el uso de las actividades a realizar en la misionalidad de la UAERMV, con el objetivo de obtener un control de cuales, cuantas y que porcentaje de disponibilidad cuenta la unidad.</t>
  </si>
  <si>
    <t>N/A, se supera la meta del 80%</t>
  </si>
  <si>
    <t>N/A de supera la meta del 75%</t>
  </si>
  <si>
    <t>N/A se supera la meta del 80%</t>
  </si>
  <si>
    <t>Para el primer trimestre de 2019 se cumple con la meta establecida del 75%; Se termina el contrato de mantenimiento en el mes de marzo 2019</t>
  </si>
  <si>
    <t>Para el primer trimestre de 2019 se cumple con la meta establecida del 80%; Se termina el contrato de mantenimiento en el mes de marzo 2019</t>
  </si>
  <si>
    <t>Para el primer trimestre del año 2019, se cumple con la meta establecida del 80%  se cuenta con el contrato de mantenimiento en ejecución hasta el mes de abril de 2019, e ingresaron equipos nuevos. El indicador considera integrados  tanto los vehículos pesados como los livianos.</t>
  </si>
  <si>
    <t>ABRIL DE 2019</t>
  </si>
  <si>
    <t>METROS CUBICOS PRODUCIDOS</t>
  </si>
  <si>
    <t>METROS CUBICOS DISPONIBLES</t>
  </si>
  <si>
    <t>Producido Mezcla Asfáltica</t>
  </si>
  <si>
    <t xml:space="preserve">Teniendo en cuenta la capacidad operativa de las plantas de producción de mezcla asfáltica en caliente como de concreto hidráulico así: 5520m3/mes y 525m3/mes respectivamente; así mismo la programación de la Gerencia de Intervención se determinó la dispobilidad de las plantas; el resultado obtenido correponde al 71%. El resultado obedece a problemas de suministro de productos asfálticos en los meses de febrero y marzo del 2019 por terminanción del contrato vigente en su momento. </t>
  </si>
  <si>
    <t>Producido Mezcla de Concreto</t>
  </si>
  <si>
    <t>Contar con contrato vigente de suministro de materias primas e insumos para la producción</t>
  </si>
  <si>
    <t>CÓDIGO: DESI-FM-007</t>
  </si>
  <si>
    <t>VERSIÓN: 6</t>
  </si>
  <si>
    <t>PRODUCCIÓN DE MEZCLA Y APROVISIONAMIENTO DE MAQUINARIA Y EQUIPOS</t>
  </si>
  <si>
    <t>OBJETIVO:</t>
  </si>
  <si>
    <t>DESCRIPCIÓN:</t>
  </si>
  <si>
    <t>Marzo 2019</t>
  </si>
  <si>
    <t>Control de Toma de Muestras.</t>
  </si>
  <si>
    <t>JUSTIFICACIÓN</t>
  </si>
  <si>
    <t xml:space="preserve">En el primer trimestre del año 2019, se tomaron un total de 126 muestras de mezcla asfáltica,  a las cuales se le verificaron 4 parámetros para efectos de la medición de la calidad, lo que nos da un total de 504 resultados de los parametros, de los cuales 497 cumplen con las especificaciones técnicas, lo que nos indica un porcentaje de cumplimiento de 98,99%. La siguiente tabla muestra los resultados de los parámetros:
</t>
  </si>
  <si>
    <t>VIGENCIA:</t>
  </si>
  <si>
    <t>DESI</t>
  </si>
  <si>
    <t xml:space="preserve">Direccionamiento Estratégico e Innovación </t>
  </si>
  <si>
    <t>Seguimiento al cumplimiento del plan de acción de cada uno de los procesos</t>
  </si>
  <si>
    <t>DESI-IND-001</t>
  </si>
  <si>
    <t>Llevar a cabo el seguimiento, evaluación y observaciones a que haya lugar en lo referente al avance en la ejecución de la totalidad de los planes de acción de los procesos</t>
  </si>
  <si>
    <t>Verificar el cumplimiento de los Planes de Acción por Procesos</t>
  </si>
  <si>
    <t>Se busca tener un panorama integral del estados de avance de la ejecución de Planes de Acción para generar las alertas a que haya lugar de manera oportuna y adecuada, de igual manera la información recolectada sirve como insumo para la evaluación de la evaluación de la gestión de los procesos en el alcance de sus objetivo y el cumplimiento de acciones de mejora determinadas.</t>
  </si>
  <si>
    <t xml:space="preserve">Cuatrimestral </t>
  </si>
  <si>
    <t xml:space="preserve">Porcentaje </t>
  </si>
  <si>
    <t>SEGUIMIENTO A LA EJECUCIÓN DE LOS OBJETIVOS INSTITUCIONALES DE LA UAERMV</t>
  </si>
  <si>
    <t>DESI-IND-002</t>
  </si>
  <si>
    <t>LLEVAR A CABO EL SEGUIMIENTO Y EVALUACIÓN DE LA EJECUCIÓN DE TODOS LOS OBJETIVOS INSTITUCIONALES DEL PLAN ESTRATÉGICO</t>
  </si>
  <si>
    <t>Verificar el cumplimiento de los objetivos institucionales de la UAERMV para la toma de decisiones por la Alta Dirección</t>
  </si>
  <si>
    <t>Proporciona la información sobre el estado de avance en el logro de los Objetivos Institucionales con el objetivo de generar las alertas a que haya lugar de manera oportuna para adoptar las acciones de mejora correspondiente, de igual manera la información recolectada sirve como insumo para la evaluación del desempeño institucional.</t>
  </si>
  <si>
    <t>Sumatorias del avance semestral de cada uno de los Objetivos multiplicado por la ponderación establecida para cada objetivo.</t>
  </si>
  <si>
    <t>DESI-IND-003</t>
  </si>
  <si>
    <t>DESI-IND-004</t>
  </si>
  <si>
    <t>DESI-IND-005</t>
  </si>
  <si>
    <t>DESI-IND-006</t>
  </si>
  <si>
    <t xml:space="preserve">Cumplir el 80% de las actividades del Modelo Integrado de Planeación y Gestión - MIPG </t>
  </si>
  <si>
    <t xml:space="preserve">Medir el grado de implementación de los limeamientos del Modelo Integrado de Planeación y Gestión a través de Plan de Adecuación y Sostenibilidad SIGD-MIPG. </t>
  </si>
  <si>
    <t xml:space="preserve">Con el indicador se busca medir el avance de las actividades que están pendientes por ejecutar fruto del diligenciamiento de los autodiagnósticos MIPG del Departamento Administrativo de Función Pública cuyas tareas están plasmadas en el Plan de Adecuación y Sostenibilidad SIGD-MIPG. </t>
  </si>
  <si>
    <t xml:space="preserve">Trimestral </t>
  </si>
  <si>
    <t>(Numero de productos realizados/Numero de productos programadas para la vigencia)*100</t>
  </si>
  <si>
    <t>Porcentaje de modificaciones presupuestales entre conceptos de gastos de inversión</t>
  </si>
  <si>
    <t xml:space="preserve"> Maximo el 10% en modificaciones presupuestales entre conceptos de gastos de inversión al año.</t>
  </si>
  <si>
    <t>Realizar seguimiento al porcentaje de modificaciones presupuestales entre conceptos de gasto de los proyectos de inversión aprobadas en la vigencia.</t>
  </si>
  <si>
    <t>El porcentaje que representa el valor de las modificaciones presupuestales entre conceptos de gasto aprobadas respecto a la apropiación inicial de recursos de la vigencia correspondiente a los proyectos de inversión. Esta medición permite evaluar la efectividad del proceso de programación presupuestal.</t>
  </si>
  <si>
    <t>Suma de valores positivos de la columna cambio de fuentes de los proyectos de inversión/Valor total apropiación vigente de los proyectos de inversión</t>
  </si>
  <si>
    <t>Porcentaje de ejecución del presupuesto de inversión de la entidad</t>
  </si>
  <si>
    <t>Ejecutar el 96% del presupuesto asignado en la vigencia para los proyectos de inversión</t>
  </si>
  <si>
    <t>Realizar seguimiento al porcentaje de ejecución presupuestal de la vigencia para los proyectos de inversión.</t>
  </si>
  <si>
    <t>El porcentaje que representa el valor de ejecución en compromisos del presupuesto para los proyectos de inversión en la vigencia.</t>
  </si>
  <si>
    <t>Valor total de compromisos acumulados inversión directa/Valor total apropiación disponible de inversión directa</t>
  </si>
  <si>
    <t xml:space="preserve">Porcentaje avance de metas para la vigencia asociadas a la Unidad en el Plan de Desarrollo Distrital </t>
  </si>
  <si>
    <t xml:space="preserve">Alcanzar el 100% de la ejecución de las metas de los proyectos de inversión definidas para la vigencia </t>
  </si>
  <si>
    <t>Realizar el seguimiento al promedio del porcentaje de avance al cumplimiento de las metas establecidas en los proyectos de inversión para la vigencia.</t>
  </si>
  <si>
    <t>El indicador pretende medir el porcentaje del promedio de avance de todas las metas establecidas en los proyectos de inversión para la vigencia. Este seguimiento permite realizar control a la ejecución de las metas de los proyectos de inversión evitando el incumplimiento de las mismas.</t>
  </si>
  <si>
    <t>Promedio del avance de todas las metas de los proyectos de inversión en la vigencia</t>
  </si>
  <si>
    <t xml:space="preserve"> Informes de de ejecución de Planes de Acción de los procesos- Tablero de Control</t>
  </si>
  <si>
    <t>Todos los procesos</t>
  </si>
  <si>
    <t>Oficina Asesora de Planeación</t>
  </si>
  <si>
    <t>(sumatoria de los porcentajes de avance en la ejecución de los planes de acción por proceso/ numero de procesos)</t>
  </si>
  <si>
    <t>PROCESO</t>
  </si>
  <si>
    <t>TOTAL
ACUMULADO</t>
  </si>
  <si>
    <t>PROGRAMADO</t>
  </si>
  <si>
    <t>EJECUTADO</t>
  </si>
  <si>
    <t>Direccionamiento Estratégico e Innovación</t>
  </si>
  <si>
    <t>Intervención de la Malla Vial</t>
  </si>
  <si>
    <t>Seguimiento a la ejecución de los objetivos institucionales de la UAERMV</t>
  </si>
  <si>
    <t>Llevar a cabo el seguimiento y evaluación de la ejecución de todos los objetivos institucionales del plan estratégico</t>
  </si>
  <si>
    <t>Aquí es importantes listar los tipos de indicador</t>
  </si>
  <si>
    <t>Verificar el cumplimiento de los objetivos institucionales de la UAERMV a traves de la ejecución de las estrategias propuestas para tal fin.</t>
  </si>
  <si>
    <t>Marzo de 2019</t>
  </si>
  <si>
    <t xml:space="preserve">Todos los procesos </t>
  </si>
  <si>
    <t>OBJETIVO INSTITUCIONAL</t>
  </si>
  <si>
    <t xml:space="preserve">PONDERACIÓN </t>
  </si>
  <si>
    <t>SEMESTRE 1</t>
  </si>
  <si>
    <t>SEMESTRE 2</t>
  </si>
  <si>
    <t>ACUMULADO</t>
  </si>
  <si>
    <t xml:space="preserve">OBSERVACIONES </t>
  </si>
  <si>
    <t>Liderar la política pública de la conservación de la infraestructura vial local de Bogotá D.C</t>
  </si>
  <si>
    <t>Mejorar las condiciones de movilidad de la malla vial, a través de los programas de conservación y la atención de situaciones imprevistas que dificulten la movilidad en Bogotá D.C</t>
  </si>
  <si>
    <t>Optimizar la infraestructura técnica, tecnológica y organizacional de la entidad para el cumplimiento de su misionalidad.</t>
  </si>
  <si>
    <t>Mejorar la gestión institucional a través de mecanismos de transparencia y eficiencia de los procesos para la toma de decisiones y la mejora continua en pro de la satisfacción del ciudadano y grupos de valor</t>
  </si>
  <si>
    <t>Desarrollar una cultura organizacional fundamentada en el fortalecimiento del talento humano a través de la gestión del conocimiento, su apropiación y aprovechamiento y la mejora del clima laboral, como motores de la generación de resultados de la entidad.</t>
  </si>
  <si>
    <t xml:space="preserve">Implementación Modelo Integrado de Planeación y Gestión </t>
  </si>
  <si>
    <t>Eficacia</t>
  </si>
  <si>
    <t xml:space="preserve">Plan de Adecuación y Sostenibilidad SIGD-MIPG. </t>
  </si>
  <si>
    <t xml:space="preserve">Todos </t>
  </si>
  <si>
    <t>Jefe Oficina Asesora de Planeación</t>
  </si>
  <si>
    <t>%</t>
  </si>
  <si>
    <t>Trimestre I</t>
  </si>
  <si>
    <t xml:space="preserve">Según el seguimiento realizado con corte a 09/04/2019 del Plan de Adecuación y Sostenibilidad del MIPG-SIG, se tomaron para la medición del indicador los productos que estan ejecutados como minimo en un 50%, en donde se desagregan así: 
*14 productos con una implementación del 50%.
* 3 Productos con un avance del 60%. 
 * 2 Productos con un avance del 70%
* 5 productos con un avance del 75%
*8 productos con un avance del 80%
*1 producto con un avance del 90%.
*48 productos implementados en un 100%. 
Esto da como resultado un 55% de implementación de los productos del MIPG. Es importante mencionar que con corte a 10/04/2019 los porcesos remitiran información que actualizara estos datos y que seguramente incrementará el porcentaje de implementación. 
</t>
  </si>
  <si>
    <t>Trimestre II</t>
  </si>
  <si>
    <t>Trimestre III</t>
  </si>
  <si>
    <t>Trimestre IV</t>
  </si>
  <si>
    <t>DIRECCIONAMIENTO ESTRATÉGICO E INNOVACIÓN</t>
  </si>
  <si>
    <t>Efectividad</t>
  </si>
  <si>
    <t>Infomación presupuestal para un rubro por fuente de financiación y concepto de gasto - PREDIS</t>
  </si>
  <si>
    <t>Suma de valores positivos de la columna cambio de fuentes de los proyectos de inversión</t>
  </si>
  <si>
    <t xml:space="preserve">Valor total apropiación vigente </t>
  </si>
  <si>
    <t>El monto de traslados presupuestales internos, es decir entre conceptos de gasto, asciende a $6.231.949.000 con corte a 31 de marzo de la presente vigencia, que representa el 5% de participación respecto a la apropiación vigente, la cual asciende a $ 129.977.394.000. Comparativamente, en la vigencia 2019 se evidencia un incremento del 1% respecto al mismo corte de observación de la vigencia 2018. Sin embargo, el aumento se atribuye esencialmente al comportamiento registrado en las solicitudes de modificación presupuestal realizadas en el Proyecto de inversión 408, que muestra el mismo peso en la participación de modificaciones respecto al total del presupuesto de Inversión Directa.</t>
  </si>
  <si>
    <t>Informe de Ejecución del Presupuesto de Gastos e Inversiones - PREDIS</t>
  </si>
  <si>
    <t>Valor total de compromisos acumulados inversión directa</t>
  </si>
  <si>
    <t>Valor total apropiación disponible de inversión directa</t>
  </si>
  <si>
    <t>Realizando una comparativa entre el año 2018 y 2019 se presenta un aumento de 15% en los compromisos sucritos en el año 2019, evidenciando la mejora en la ejecución presupuestal por parte de los proyectos de inversión de la entidad.</t>
  </si>
  <si>
    <t>Cuatrimestral</t>
  </si>
  <si>
    <t>FURAG 
Reportes avance proyectos de inversión remitido por los respectivos gerentes de proyecto</t>
  </si>
  <si>
    <t>Cuatrimestre 1</t>
  </si>
  <si>
    <t>Cuatrimestre 2</t>
  </si>
  <si>
    <t>Cuatrimestre 3</t>
  </si>
  <si>
    <t xml:space="preserve">ATENCIÓN A PARTES INTERESADAS Y COMUNICACIONES </t>
  </si>
  <si>
    <t>TIEMPO PROMEDIO DE RESPUESTA DE PQRSFD CON TÉRMINOS DE RESPUESTA DE 30 DÍAS HÁBILES</t>
  </si>
  <si>
    <t>APIC-IND-001</t>
  </si>
  <si>
    <t>ATENDER LAS SOLICITUDES CIUDADANAS EN UN TIEMPO PROMEDIO MENOR O IGUAL A LO ESTABLECIDO POR LEY, CONFORME A LA TIPIFICACIÓN DISPUESTA PARA LOS DERECHOS DE PETICIÓN</t>
  </si>
  <si>
    <t>Garantizar la oportunidad en la atención de las PQRSFD que ingresan a la Entidad.</t>
  </si>
  <si>
    <t>Este indicador mide el tiempo promedio de respuesta de las PQRSFD acorde con los tiempos establecidos en la Ley y las tipologías de los Derechos de peticón. Para la medición del indicador se tienen en cuenta las PQRSFD con términos de respuesta de Ley de máximo 30 días hábiles.</t>
  </si>
  <si>
    <t>09/01/2019</t>
  </si>
  <si>
    <t xml:space="preserve">TRIMESTRAL </t>
  </si>
  <si>
    <t>DÍAS</t>
  </si>
  <si>
    <t>Sistema Bogotá Te Escucha - SDQS y Sistema de Gestión Documental Orfeo</t>
  </si>
  <si>
    <t>ATENCIÓN A PARTES INTERESADAS</t>
  </si>
  <si>
    <t>SECRETARÍA GENERAL</t>
  </si>
  <si>
    <t>(Sumatoría de los días hábiles empleados para dar respuesta a las PQRSFD con término de respuesta de 30 días hábiles / No. de PQRSFD con término de respuesta de 30 días hábiles en el periodo)</t>
  </si>
  <si>
    <t xml:space="preserve">30 DÍAS </t>
  </si>
  <si>
    <t>Sumatoria tiempos de respuesta</t>
  </si>
  <si>
    <t>No. de peticiones en el periodo</t>
  </si>
  <si>
    <t>PRIMER TRIMESTRE</t>
  </si>
  <si>
    <t>Para el periodo de reporte se han gestionado un total de 4 peticiones con tiempos de respuesta de 30 días hábiles, correspondientes a consultas. Las peticones fueron contestadas en un tiempo promedio de 1,25 días hábiles.</t>
  </si>
  <si>
    <t>SEGUNDO TRIMESTRE</t>
  </si>
  <si>
    <t>TERCER TRIMESTRE</t>
  </si>
  <si>
    <t>CUARTO TRIMESTRE</t>
  </si>
  <si>
    <t>CLARIDAD DE LAS RESPUESTAS A PQRSFD CIUDADANAS</t>
  </si>
  <si>
    <t>APIC-IND-002</t>
  </si>
  <si>
    <t>VERSIÓN: 1</t>
  </si>
  <si>
    <t>Alcanzar el 75% de satisfacción de los ciudadanos y partes interesadas, en cuanto a la claridad de las respuestas en el trámite de PQRSFD.</t>
  </si>
  <si>
    <t>Medir la satisfacción de los ciudadanos y partes interesadas, frente a la claridad de las respuestas a las PQRSFD, con el fin de implementar acciones de mejoramiento en la gestión de la Entidad.</t>
  </si>
  <si>
    <t>El indicador mide el porcentaje de satisfacción de los ciudadanos y partes interesadas con la claridad de las respuestas remitidas por la Entidad a las PQRSFD, de conformidad con la medición realizada a través de la  "Encuesta de satisfacción a ciudadana".</t>
  </si>
  <si>
    <t>SEMESTRAL</t>
  </si>
  <si>
    <t>Encuesta de satisfacción ciudadana</t>
  </si>
  <si>
    <t>(Σ de las respuestas con calificación "Bueno" y "Excelente" / Total de respuestas ciudadanas)</t>
  </si>
  <si>
    <t>N/A</t>
  </si>
  <si>
    <t>Sumatoria respuestas ciudadanas con calificación "Bueno" y "Excente"</t>
  </si>
  <si>
    <t>Total respuestas ciudadanas</t>
  </si>
  <si>
    <t>CÓDIGO: DESI -FM-007</t>
  </si>
  <si>
    <t xml:space="preserve">NOMBRE DEL INDICADOR: </t>
  </si>
  <si>
    <t>Cumplimiento del Plan de acción de responsabilidad social- modelo de sostenibilidad para la vigencia 2019</t>
  </si>
  <si>
    <t>APIC-IND-003</t>
  </si>
  <si>
    <t>Ejecutar el 100% de las actividades formuladas en el plan de acción de responsabilidad social- modelo de sostenibilidad para la vigenica 2019</t>
  </si>
  <si>
    <t xml:space="preserve">EFICACIA </t>
  </si>
  <si>
    <t>Lograr el desarrollo de la totalidad las actividades programadas del Plan de acción del responsabilidad social- modelo de sostenibilidad para el periodo</t>
  </si>
  <si>
    <t>El indicador pretende medir el numero de actividades ejecutadas del Plan de acción del Modelo de Responsabilidad Social  en el periodo sobre el numero de actividades programadas para el periodo.</t>
  </si>
  <si>
    <t>05/03/2019</t>
  </si>
  <si>
    <t>Plan de acción de Responsabilida Social- Modelo de Sostenibildiad para la vigencia 2019</t>
  </si>
  <si>
    <t>GERENCIA SOCIAL, AMBIENTAL Y DE ATENCIÓN A PARTES INTERESADAS</t>
  </si>
  <si>
    <t>(NÚMERO DE ACTIVIDADES DEL PLAN EJECUTADAS EN EL PERIODO /NÚMERO DE ACTIVIDADES DEL PLAN PROGRAMADAS PARA EL PERIODO)*100</t>
  </si>
  <si>
    <t>No actividades ejecutadas</t>
  </si>
  <si>
    <t>No actividades programadas</t>
  </si>
  <si>
    <t>APIC</t>
  </si>
  <si>
    <t>Dias</t>
  </si>
  <si>
    <t xml:space="preserve">Semestral </t>
  </si>
  <si>
    <t>ESTRATEGIA Y GOBIERNO DE TI</t>
  </si>
  <si>
    <t>CUMPLIMIENTO DE LAS ACCIONES DEL PLAN ESTRATÉGICO DE TECNOLOGÍAS DE LA INFORMACIÓN</t>
  </si>
  <si>
    <t>EGTI-IND-001</t>
  </si>
  <si>
    <t>Cumplir con el 90% de las actividades propuestas en el Plan Estratégico de Tecnologías de la Información - PETI</t>
  </si>
  <si>
    <t>EFICIENCIA</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</si>
  <si>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</si>
  <si>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</si>
  <si>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Enero del 2019</t>
  </si>
  <si>
    <t>Cronogramas implementación PETI</t>
  </si>
  <si>
    <t>Estrategia y Gobierno de TI</t>
  </si>
  <si>
    <t xml:space="preserve"> (N. de actividades ejecutadas / N. de actividades programadas ) *100</t>
  </si>
  <si>
    <t>NA</t>
  </si>
  <si>
    <t>ACTIVIDADES EJECUTADAS</t>
  </si>
  <si>
    <t>ACTIVIDADES PROGRAMADAS</t>
  </si>
  <si>
    <t>Las actividades realizadas durante el periodo de evaluación son las siguientes:  Seguimiento al plan de comunicaciones, Implementación de políticas y procesos de TI - esquema de Gobierno de TI - Fase 1, Implementación Uso y Apropiación Fase 1, Orfeo-Fase II, SiCapital, Sigma-Desarrollo implementación Sistema de Información Georreferenciada Misional, Adquisición e Implementación del sistema de mantenimiento de maquinaria, SIGEP-Adquisición e Implementación del sistema de Gestión de Talento Humano, Adquisición e implementación solución de monitoreo de Infraestructura y Implementación Seguridad de la Información - Fase 1.</t>
  </si>
  <si>
    <t>Primer Trimestre</t>
  </si>
  <si>
    <t>No Aplica</t>
  </si>
  <si>
    <t>Con base en el comportamiento del primer trimestre del año se va avaluar el mapa de ruta y los cronogramas de cada uno los proyectos, con base en esa validación se realizará la nueva actualización del PETI</t>
  </si>
  <si>
    <t>EGTI</t>
  </si>
  <si>
    <t>PIV</t>
  </si>
  <si>
    <t>INTERVENCIONES PRIORIZADAS PARA MISIONALIDAD</t>
  </si>
  <si>
    <t>PLANIFICACIÓN DE LA INTERVENCIÓN VIAL</t>
  </si>
  <si>
    <t>PIV-IND-001</t>
  </si>
  <si>
    <t>PRIORIZAR  100% DE LA META PROGRAMADA ANUAL DE MISIONALIDAD DANDO CUMPLIMIENTO A LA TERITORIALIZACION ESTABLECIDA PARA LA VIGENCIA</t>
  </si>
  <si>
    <t xml:space="preserve">Medir avance en las vias priorizadas, con el fin de garantizar que la UAERMV a través de la SPI dé cumplimiento a la meta de intervención de la Entidad. </t>
  </si>
  <si>
    <t>Teniendo en cuenta las funciones asignadas a la SMVL y con el fin de dar cumplimiento a la meta de intervención definida para la vigencia en el Plan de Desarrollo Distrital,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t>
  </si>
  <si>
    <t>( Total de kms/carril de impacto priorizados/Meta  programada anual) *100</t>
  </si>
  <si>
    <t>REALIZAR EL 100% DE VISITAS DE SEGUIMIENTO A VIAS PROGRAMADAS PARA SEGUIMIENTO (INTERVENCION DE CAMBIO DE CARPETA Y REHABILITACION) EN LA VIGENCIA</t>
  </si>
  <si>
    <t>PIV-IND-002</t>
  </si>
  <si>
    <t>PIV-IND-003</t>
  </si>
  <si>
    <t>PIV-IND-004</t>
  </si>
  <si>
    <t>REALIZAR SEGUIMIENTO A INTERVENCIONES (CAMBIO DE CARPETA Y REHABILITACION) EJECUTADAS</t>
  </si>
  <si>
    <t>COMO PARTE DE LA IMPLEMENTACIÓN DE UN SISTEMA DE GESTIÓN DE PAVIMENTOS, SE DEBE REALIZAR EL SEGUIMIENTO A LAS INTERVENCIONES REALIZADAS POR LA UAERMV QUE FUERON EJECUTADAS CON INTERVENCIÓN DE REHABILITACIÓN Y/O CAMBIO DE CARPETA.</t>
  </si>
  <si>
    <t>(Segmentos viales con visita de  seguimiento (CC y RH)/Segmentos viales programados para seguimiento) *100</t>
  </si>
  <si>
    <t>INTERVENCIONES PRIORIZADAS EN LA MALLA VIAL RURAL</t>
  </si>
  <si>
    <t xml:space="preserve">PRIORIZAR  100% DE LA META PROGRAMADA ANUAL  PARA CONSERVACION DE LA MALLA VIAL RURAL . </t>
  </si>
  <si>
    <t>(( Total de kms/carril de impacto priorizados/Meta  programada anual) *100)</t>
  </si>
  <si>
    <t>INTERVENCIONES PRIORIZADAS DE CICLORUTAS</t>
  </si>
  <si>
    <t>PRIORIZAR  100% DE LA META PROGRAMADA ANUAL  PARA CICLORUTAS</t>
  </si>
  <si>
    <t>( Total de Km Lineales priorizados/Meta  programada anual) *100</t>
  </si>
  <si>
    <t>Enero de 2019</t>
  </si>
  <si>
    <t>Reporte de kms/carril de vias priorizadas y evaluadas por la SMVL</t>
  </si>
  <si>
    <t>Planificación de la Intervención Vial</t>
  </si>
  <si>
    <t>Subdirección de Mejoramiento de la Malla Vial</t>
  </si>
  <si>
    <t>10 KM-CARRIL DE IMPACTO</t>
  </si>
  <si>
    <t>1 TRIMESTRE</t>
  </si>
  <si>
    <t>No se realizó priorización de Ruralidad en este trimestre</t>
  </si>
  <si>
    <t>2 TRIMESTRE</t>
  </si>
  <si>
    <t>3 TRIMESTRE</t>
  </si>
  <si>
    <t>4 TRIMESTRE</t>
  </si>
  <si>
    <t>TRIMESTRE</t>
  </si>
  <si>
    <t>AVANCE DEL TRIM (km-carril)</t>
  </si>
  <si>
    <t>ACUMULADO (km-carril)</t>
  </si>
  <si>
    <t>META (km-carril)</t>
  </si>
  <si>
    <t>TRIM1</t>
  </si>
  <si>
    <t>TRIM2</t>
  </si>
  <si>
    <t>TRIM3</t>
  </si>
  <si>
    <t>TRIM4</t>
  </si>
  <si>
    <t>LA META SE PROGRAMÓ ANUAL</t>
  </si>
  <si>
    <t>VERSIÓN: 2</t>
  </si>
  <si>
    <t>Reporte de kms/carril de vias diagnosticadas y evaluadas por la SMVL</t>
  </si>
  <si>
    <t xml:space="preserve">Subdirección de Mejoramiento de la Malla Vial </t>
  </si>
  <si>
    <t>(( Total de Km Lineales priorizados/Meta  programada anual) *100)</t>
  </si>
  <si>
    <t>9,63 KM LINEALES</t>
  </si>
  <si>
    <t>SE PRIORIZARON 31 CIV Y 33 PK</t>
  </si>
  <si>
    <t>NO APLICA</t>
  </si>
  <si>
    <t>SEGUIMIENTO A INTERVENCIONES  EJECUTADAS</t>
  </si>
  <si>
    <t>Reporte de Km/Carril priorizados de la SMVL ejecutados con cambio de carpeta y rehabilitación</t>
  </si>
  <si>
    <t>Subdirección de Mejoramiento de la Malla Vial Local</t>
  </si>
  <si>
    <t>2000 SEGMENTOS VIALES</t>
  </si>
  <si>
    <t>Se realizó seguimiento a 175 segmentos viales</t>
  </si>
  <si>
    <t>AVANCE DEL TRIM (# DE PK)</t>
  </si>
  <si>
    <t>ACUMULADO (# DE PK)</t>
  </si>
  <si>
    <t>META (# DE PK)</t>
  </si>
  <si>
    <t>No aplica ya que se ejecutarón las visitas de seguimiento al 100% de los segmentos programados.</t>
  </si>
  <si>
    <t>VERSIÓN: 4</t>
  </si>
  <si>
    <t>309.12 KM-CARRIL DE IMPACTO</t>
  </si>
  <si>
    <t>SE PRIORIZARON 537 CIV Y 559 PK</t>
  </si>
  <si>
    <t>IMVI</t>
  </si>
  <si>
    <t xml:space="preserve">INTERVENCIÓN DE LA MALLA VIAL </t>
  </si>
  <si>
    <t>CUMPLIMIENTO DE METAS DE INTERVENCIÓN DE VIAS</t>
  </si>
  <si>
    <t>IMVI-IND-001</t>
  </si>
  <si>
    <t>CUMPLIR CON EL 100% DE INTERVENCIÓN DE KILOMETROS CARRIL PROGRAMADOS POR LA GERENCIA DE INTERVENCIÓN  PARA EL CUMPLIMIENTO DE LA META DISTRITAL DE LA VIGENCIA</t>
  </si>
  <si>
    <t>Verificar el cumplimiento de la meta de intervenciones de la malla vial programada por la Gerencia de intervención en el periodo de análisis.</t>
  </si>
  <si>
    <t xml:space="preserve">Indicador generado para evaluar  el avance acumulado del cumplimiento de la meta fisica de la Entidad en su unidad de medida en Km carril por periodicidad. </t>
  </si>
  <si>
    <t>Mensual</t>
  </si>
  <si>
    <t>(Km carril de impacto intervenido en rehabilitación+ Km carril de impacto intervenido en mantenimiento) / (km carril de impacto programadas) * 100</t>
  </si>
  <si>
    <t xml:space="preserve">DESCRIPCIÓN </t>
  </si>
  <si>
    <t>Informe Consolidado Diario de Trabajo Realizado</t>
  </si>
  <si>
    <t>Gerencia de Intervención</t>
  </si>
  <si>
    <t xml:space="preserve">100% Cumplimiento </t>
  </si>
  <si>
    <t># Km carril de impacto intervenido</t>
  </si>
  <si>
    <t xml:space="preserve"># Km carril de impacto programados </t>
  </si>
  <si>
    <t>% de intervención mensual para el cumplimiento</t>
  </si>
  <si>
    <t>% de intervención acumulado para el cumplimiento</t>
  </si>
  <si>
    <t>Enero</t>
  </si>
  <si>
    <t>El avance de Ejecución en el I Trimestre fue de 58,16 Km-carril  de los 84,10 Km-carril programados,  que corresponde a un 18,81% de los 309,12 km-carril de la meta misional de la Entidad para el año 2019. Con cumplimiento por tipo de intervención de:
Km/carril ejecutado CC: 15,86 de 30,10. 53% de lo proyectado
• Km/carril ejecutado PA: 33,11 de 37,07. 89% de lo proyectado
• Km/carril ejecutado RH: 3,19 de 1,53. 209% de lo proyectado
• Km/carril ejecutado CL: 2,37 de 3,47.	68% de lo proyectado
• Km/carril ejecutado RH-R: 1,01 de 1,04. 97% de lo proyectado
• Km/carril ejecutado SF: 0,00 de 10,88. 0% de lo proyectado ( Priorizados por la SMVL el 10 de marzo)
 Las intervenciones se vieron afectadas en el mes de marzo por suministro de mezcla asfáltica dado que el contratista de suministro de emulsión asfaltica suministró cantidades menores a la necesidad de la Entidad, por encontrarse en la etapa final del contrato.</t>
  </si>
  <si>
    <t>Febrero</t>
  </si>
  <si>
    <t>Marzo</t>
  </si>
  <si>
    <t>Abril</t>
  </si>
  <si>
    <t>Mayo</t>
  </si>
  <si>
    <t>Junio</t>
  </si>
  <si>
    <t>Julio</t>
  </si>
  <si>
    <t>Agosto</t>
  </si>
  <si>
    <t>Septiembre</t>
  </si>
  <si>
    <t>Octubre</t>
  </si>
  <si>
    <t>Noviembre</t>
  </si>
  <si>
    <t>Diciembre</t>
  </si>
  <si>
    <t xml:space="preserve">Se reforzará la ejecución de cambios de carpeta y los cambios de losas, se ralizaran los sellos de fisuras programados para el I Trimestre, adicional a los programados en el II Trimestre, manteniendo el equilibrio entre producción y ejecución. </t>
  </si>
  <si>
    <t>GSIT</t>
  </si>
  <si>
    <t>GESTIÓN DE SERVICIOS E INFRAESTRUCTURA TECNOLÓGICA</t>
  </si>
  <si>
    <t>OPORTUNIDAD EN LA ATENCIÓN DE LA MESA DE AYUDA PARA PROCESOS INTERNOS</t>
  </si>
  <si>
    <t>GSIT-IND-001</t>
  </si>
  <si>
    <t>ALCANZAR COMO MÍNIMO UN 80%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</si>
  <si>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</si>
  <si>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ANS asociados. La importancia de dicha medición radica en la detección de puntos a mejorar y la satisfacción al usuario como base del servicio prestado.</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</si>
  <si>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</si>
  <si>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Febrero de 2019</t>
  </si>
  <si>
    <t>Reportes sistema GLPI Proporcionado por la mesa de ayuda</t>
  </si>
  <si>
    <t>Gestión de servicios de infraestructura tecnológica</t>
  </si>
  <si>
    <t>Secretaría General</t>
  </si>
  <si>
    <t>CIRI</t>
  </si>
  <si>
    <t>TIRI</t>
  </si>
  <si>
    <t>En el mes de marzo se presentaron el 36% de las incidencias, El mes en que mas alto estuvo el indicador fue en el mes de febrero con un 26%.</t>
  </si>
  <si>
    <t>Primer trimestre</t>
  </si>
  <si>
    <t>No aplica</t>
  </si>
  <si>
    <t>Con base en los resultado del indicador se va a realizar un nueva medición de los acuerdos de niveles y de conformidad con los resultados se actualizará el documento SIT-DI-002 Estructura mesa de servicio.</t>
  </si>
  <si>
    <t>OPORTUNIDAD EN LA ATENCIÓN DE LA MESA DE AYUDA PARA PROVEEDORES</t>
  </si>
  <si>
    <t>GSIT-IND-002</t>
  </si>
  <si>
    <t>ALCANZAR COMO MÍNIMO UN 80% DE CUMPLIMIENTO EN LA ATENCIÓN DE REQUERIMIENTOS E INCIDENCIAS REPORTADOS A TRAVÉS DE MESA DE AYUDA, DE ACUERDO CON LOS NIVELES DE ACUERDOS DE SERVICIOS (ANS) DEFINIDOS PARA PROVEEDORES.</t>
  </si>
  <si>
    <t>Visualizar el nivel de cumplimiento por parte de los proveedores de TI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</si>
  <si>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ANS asociados, atendidos exclusivamente por los proveedores.  La importancia de dicha medición facilita la gestión y supervisión de proveedores y la satisfacción al usuario como base del servicio prestado.</t>
  </si>
  <si>
    <t xml:space="preserve">Reportes sistema GLPI  Proporcionado por la mesa de ayuda </t>
  </si>
  <si>
    <t>CIRP:Cantidad de incidentes y/o requerimientos atendidos por la UMV que dieron cumplimiento a los Acuerdos de Niveles de Servicios (ANS) definidos para proveedores.  
TIRP: total de incidentes y/o requerimientos reportados mediante la mesa de ayuda y asignados al personal de la UMV.
Fórmula: (CIRP/TIRP)*100</t>
  </si>
  <si>
    <t>CIRP</t>
  </si>
  <si>
    <t>TIRP</t>
  </si>
  <si>
    <t>Durante el primer trimestre del año, el porcewntaje de incidencias atendidas en tiempo por el proveedor es del 13%, debidio a que el proveedor atendió las incidencias sin reportarlas en el aplicativo dispuesto para tal fin.</t>
  </si>
  <si>
    <t>Realizar seguimiento a las incidencias que deba atender a el proveedor, hacer acompañamiento en la atención de las incidencias y hacer una pequeña inducción de la herramienta al proveedor.</t>
  </si>
  <si>
    <t>GESTIÓN DE RECURSOS FÍSICOS</t>
  </si>
  <si>
    <t>OPORTUNIDAD EN LA ATENCIÓN DE SOLICITUDES DE ENTREGA DE RECURSOS FISICOS.</t>
  </si>
  <si>
    <t>GREF-IND-001</t>
  </si>
  <si>
    <t>VERSIÓN 1</t>
  </si>
  <si>
    <t>Atender las solicitudes de entrega de recursos físicos de las diferentes áreas de la Entidad en un tiempo menor o igual a 2 días hábiles, siempre y cuando estén confirmadas las existencias en Almacén</t>
  </si>
  <si>
    <t>Medir la oportunidad en la atención de solicitudes de entrega de recursos físicos a las diferentes áreas de la entidad</t>
  </si>
  <si>
    <t>El presente indicador busca medir la oportunidad en la atención de las solicitudes de entrega de recursos físicos realizadas por el Almacén de la Entidad, siempre y cuando se cuente con existencias confirmadas de los elementos solicitados.
El indicador resulta de tomar el tiempo promedio de respuesta de las solicitudes de entrega de elementos en días hábiles, frente al número de solicitudes realizadas, por lo que su resultado deberá ser menor o igual a 2.</t>
  </si>
  <si>
    <t>Libro de Almacén</t>
  </si>
  <si>
    <t>Gestión de Recursos Físicos</t>
  </si>
  <si>
    <t>Secretaria General</t>
  </si>
  <si>
    <t>(Sumatoria de los días hábiles empleados para atender los requerimientos en el periodo/ No. de solicitudes recibidas en el periodo)</t>
  </si>
  <si>
    <t>Sumatoria días hábiles empleados para atender requerimientos en el periodo</t>
  </si>
  <si>
    <t>No. de solicitudes recibidas en el periodo</t>
  </si>
  <si>
    <t xml:space="preserve">En el primer trimestre de 2019, se recibieron 559 solicitudes en las bodegas del Almacén de la Av. Tercera y se entregaron 18971.30 elementos. En las bodegas del Almacén de la sede producción se recibieron 132 solicitudes y se entregaron 16288 elementos. Estas solicitudes se tramitaron aproximadamente en un día y medio (691 solicitudes que se atendieron en 74 días de servicio de almacén (25 días enero, 24 días de febrero y 25 días de marzo), alcanzando una medición correspondiente a 1.50 días por solicitud, cumpliendo con el indicador que debe tener una medición menor a dos días en la atención.														</t>
  </si>
  <si>
    <t>GREF</t>
  </si>
  <si>
    <t>VERSIÓN:6</t>
  </si>
  <si>
    <t>GESTIÓN CONTRACTUAL</t>
  </si>
  <si>
    <t>SEGUIMIENTO AL PLAN DE ADQUISICIONES</t>
  </si>
  <si>
    <t>GCON-IND-002</t>
  </si>
  <si>
    <t>TENER UN PORCENTAJE DE DESVIACIÓN MENOR AL 10% ENTRE LA PROGRAMACIÓN EN EL PAA Y LA PUBLICACIÓN DE PROCESOS EN LA PLATAFORMA SECOP II</t>
  </si>
  <si>
    <t xml:space="preserve">Hacer seguimiento a la ejecución de los procesos de compra Institucionales de acuerdo a la programación establecida. </t>
  </si>
  <si>
    <t>El indicador busca realizar seguimiento a la ejecución contractual frente a la programación establecida en el Plan Anual de Adquisiciones, teniendo en cuenta el número de procesos contractuales programados para cada periodo respecto del número de procesos adelantados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</si>
  <si>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09-01-2019</t>
  </si>
  <si>
    <t>Plan de Adquisiciones, base de datos contratos</t>
  </si>
  <si>
    <t>Gestión contractual</t>
  </si>
  <si>
    <t>100% - (Número de procesos contractuales iniciados en el periodo /Número de procesos contractuales programados en el Plan de Adquisiciones para el periodo)</t>
  </si>
  <si>
    <t>Número de procesos contractuales iniciados en el periodo</t>
  </si>
  <si>
    <t>Número de procesos contractuales programados en el Plan de Adquisiciones para el periodo</t>
  </si>
  <si>
    <t>Del total de 30 procesos previstos para iniciar en el primer trimestre de 2019, se evidenció que fueron publicados en la plataforma SECOP un total de 19 procesos, de los cuales 10 ya fueron contratados. Así mismo, se evidencia que se encuentran 8 procesos en etapa de estructuración de estudios previos y estudios de sector, pendientes de ajuste para su publicación. No obstante, los 12 procesos que no fueron adelantados serán ajustados para dar inicio en el segundo trimestre de 2019.</t>
  </si>
  <si>
    <t>1 ER TRIMESTRE</t>
  </si>
  <si>
    <t>Elaborar informe de seguimiento al PAA y solicitar a los responsables de adelantar los procesos justificación de los retrasos en los mismos. Realizar requerimiento de ajustes y reuniones de seguimiento para garantizar el cumplimiento del PAA.</t>
  </si>
  <si>
    <t>GOCN</t>
  </si>
  <si>
    <t>CÓDIGO: DESI-FM-001</t>
  </si>
  <si>
    <t>FECHA DE APLICACIÓN: JUNIO 2018</t>
  </si>
  <si>
    <t>GESTIÓN FINANCIERA</t>
  </si>
  <si>
    <t>EJECUCIÓN PRESUPUESTAL</t>
  </si>
  <si>
    <t>GEFI-IND-002</t>
  </si>
  <si>
    <t>VERSIÓN: 8</t>
  </si>
  <si>
    <t>COMPROMETER LOS RECURSOS DEL PRESUPUESTO DE GASTOS EN UN PORCENTAJE IGUAL O SUPERIOR AL 90% RESPECTO AL PRESUPUESTO ASIGNADO.</t>
  </si>
  <si>
    <t>Realizar seguimiento de la ejecución de los recursos asignados a la entidad con el fin de lograr la máxima eficiencia presupuestal.</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</si>
  <si>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</si>
  <si>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PREDIS</t>
  </si>
  <si>
    <t>(Valor ejecutado (compromisos) del presupuesto / Valor total de presupuesto asignado) *100</t>
  </si>
  <si>
    <t xml:space="preserve">VALOR COMPROMISOS </t>
  </si>
  <si>
    <t>VALOR TOTAL PRESUPUESTO</t>
  </si>
  <si>
    <t>En el primer trimestre la Unidad ha atendido el 33,53 % de los compromisos presupuestales planificados para el año 2019.</t>
  </si>
  <si>
    <t>GEFI</t>
  </si>
  <si>
    <t>EJECUCIÓN DEL PAC (PLAN ANUALIZADO DE CAJA)</t>
  </si>
  <si>
    <t>GEFI-IND-003</t>
  </si>
  <si>
    <t>VERSIÓN: 7</t>
  </si>
  <si>
    <t>REALIZAR EL PAGO DE POR LO MENOS EL 90% LAS OBLIGACIONES PROGRAMADAS EN EL PAC</t>
  </si>
  <si>
    <t>Realizar seguimiento al porcentaje de pago de las obligaciones ejecutadas por la Unidad, de conformidad con la programación establecida por las áreas responsables</t>
  </si>
  <si>
    <t>Este indicador mide el porcentaje de ejecución del PAC, es decir el porcentaje de cumplimiento en la programación de los pagos a realizar en el período contra los realmente efectuados en el período establecido</t>
  </si>
  <si>
    <t>Bimensual</t>
  </si>
  <si>
    <t>Sistema de información PAC Tesorería Distrital</t>
  </si>
  <si>
    <t>(Ejecución de pagos en el periodo / Presupuesto programado para el periodo)*100</t>
  </si>
  <si>
    <t>EJECUCIÓN DE PAGOS</t>
  </si>
  <si>
    <t>VALOR PAC PROGRAMADO</t>
  </si>
  <si>
    <t>BIMESTRE 1</t>
  </si>
  <si>
    <t>En el primer trimestre del año 2019 se ejecutaron el 90,14 % de los pagos programados para realizar en el período evaluado.</t>
  </si>
  <si>
    <t>BIMESTRE 2</t>
  </si>
  <si>
    <t>BIMESTRE 3</t>
  </si>
  <si>
    <t>BIMESTRE 4</t>
  </si>
  <si>
    <t>BIMESTRE 5</t>
  </si>
  <si>
    <t>BIMESTRE 6</t>
  </si>
  <si>
    <t>EJECUCIÓN PRESUPUESTAL PASIVOS EXIGIBLES</t>
  </si>
  <si>
    <t>GEFI-IND-004</t>
  </si>
  <si>
    <t>VERSIÓN: 3</t>
  </si>
  <si>
    <t xml:space="preserve">EJECUTAR LOS PASIVOS EXIGIBLES EN UN PORCENTAJE SUPERIOR AL 55% </t>
  </si>
  <si>
    <t>Llevar el seguimiento de la gestión efectiva en la ejecución de los Pasivos exigibles apropiados en cada proyecto de inversión y que deben ejecutar las gerencias de proyectos.</t>
  </si>
  <si>
    <t>El presente indicador permite realizar el seguimiento de la ejecución de los pasivos exigibles programados para ser ejecutados en la presente vigencia, en razón de la importancia de realizar los pagos de las obligaciones contraidas en vigencias anteriores.</t>
  </si>
  <si>
    <t>(Valor de la ejecución de pasivos exigibles/ Presupuesto total de Pasivos Exigibles)*100</t>
  </si>
  <si>
    <t>EJECUCIÓN PASIVOS EXIGIBLES</t>
  </si>
  <si>
    <t>PRESUPUESTO PASIVOS EXIGIBLES</t>
  </si>
  <si>
    <t>En el primer trimestre se ejecutaron el 16,31% de los pasivos exigibles presupuestados para el 2019.
De forma adicional se evidencia un valor de anulaciones de saldos del pasivo por  $ 2.159.386.755, correspondiente al 13,71% del total constituido, que no se ven reflegados en la ejecución de los pasivos exigibles.</t>
  </si>
  <si>
    <t>EJECUCIÓN DE RESERVAS PRESUPUESTALES</t>
  </si>
  <si>
    <t>GEFI-IND-005</t>
  </si>
  <si>
    <t xml:space="preserve">EJECUTAR LAS RESERVAS EN UN PORCENTAJE SUPERIOR AL 98% </t>
  </si>
  <si>
    <t>Realizar seguimiento de la ejecución de las reservas presupuestales asignadas con el fin de lograr el cumplimiento del 98% de la ejecución del presupuesto de reservas de la Unidad.</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</si>
  <si>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</si>
  <si>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(Valor de la ejecución de reservas/ Presupuesto total de reservas)*100</t>
  </si>
  <si>
    <t>EJECUCIÓN RESERVAS</t>
  </si>
  <si>
    <t>PRESUPUESTO RESERVAS</t>
  </si>
  <si>
    <t>En el primer trimestre del año se ha ejecutado el 35,98% de las reservas presupuestales, que se constituyeron para cumplir con eventos que se presentaron en dicho período de tiempo.</t>
  </si>
  <si>
    <t>GESTIÓN DEL TALENTO HUMANO</t>
  </si>
  <si>
    <t xml:space="preserve">CUMPLIMIENTO DEL PLAN INSTITUCIONAL DE CAPACITACIÓN. </t>
  </si>
  <si>
    <t>GTHU-IND-003</t>
  </si>
  <si>
    <t xml:space="preserve">EJECUTAR AL 100% EL PLAN INSTITUCIONAL DE CAPACITACIÓN </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</si>
  <si>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</si>
  <si>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</si>
  <si>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Plan Institucional de Capactación-PIC</t>
  </si>
  <si>
    <t>Talento Humano</t>
  </si>
  <si>
    <t xml:space="preserve">SECRETARIA GENERAL </t>
  </si>
  <si>
    <t xml:space="preserve">No. De Actividades del plan ejecutadas en el periodo / No. De actividades del plan programadas para el periodo </t>
  </si>
  <si>
    <t xml:space="preserve">Actividades ejecutadas </t>
  </si>
  <si>
    <t>Actividades programadas</t>
  </si>
  <si>
    <t>Para el periodo de evaluación se promovio la actividad de Capacitación de Innovación programa ofertado por la veeduría Distrital. Se recibió el cronograma de actividades de capacitación que se desarrollara a partir del segundo trimestre de 2019.</t>
  </si>
  <si>
    <t>EJECUTAR AL 100% EL PLAN INSTITUCIONAL DE CAPACITACIÓN</t>
  </si>
  <si>
    <t>GESTIÓN TALENTO HUMANO</t>
  </si>
  <si>
    <t xml:space="preserve">CUMPLIMIENTO DEL PLAN DE SEGURIDAD Y SALUD EN EL TRABAJO </t>
  </si>
  <si>
    <t>GTHU-IND-004</t>
  </si>
  <si>
    <t xml:space="preserve">EJECUTAR AL 100% EL PLAN DE SEGURIDAD Y SALUD EN EL TRABAJO </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</si>
  <si>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</si>
  <si>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</si>
  <si>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Plan de Seguridad y Salud en el Trabajo</t>
  </si>
  <si>
    <t>Actividades ejecutadas</t>
  </si>
  <si>
    <t xml:space="preserve">Actividades programadas </t>
  </si>
  <si>
    <t>Para el periodo de evaluación dentro del plan anual seguridad y Salud en el Trabajo se programaron 22 actividades según el plan anual de trabajo para el 2019 realizado de las cuales se  realizaron 21 cumpliendo el 95,45 % del plan de trabajo programado en el periodo.</t>
  </si>
  <si>
    <t>CUMPLIMIENTO DEL PLAN DE SEGURIDAD Y SALUD EN EL TRABAJO</t>
  </si>
  <si>
    <t>GTHU-IND-005</t>
  </si>
  <si>
    <t>GTHU-IND-006</t>
  </si>
  <si>
    <t>GTHU</t>
  </si>
  <si>
    <t>CUMPLIMIENTO DEL PLAN DE BIENESTAR E INCENTIVOS</t>
  </si>
  <si>
    <t>EJECUTAR AL 100% EL PLAN DE BIENESTAR E INCENTIVOS</t>
  </si>
  <si>
    <t xml:space="preserve">Lograr el desarrollo de la totalidad las actividades programadas del Plan de Bienestar e Incentivos </t>
  </si>
  <si>
    <t>El indicador pretende medir la gestion adelantada respecto al desarrollo de las actividades del plan ejecutadas en el periodo sobre el total de actividades del plan programadas para el periodo.</t>
  </si>
  <si>
    <t>Plan de Bienestar e Incentivos</t>
  </si>
  <si>
    <t>No. De Actividades del plan ejecutadas en el periodo / No. De actividades del plan programadas para el periodo</t>
  </si>
  <si>
    <t>No. De actividades del plan ejecutadas</t>
  </si>
  <si>
    <t>No. De actividades del plan programadas</t>
  </si>
  <si>
    <t>Dentro del periodo de evaluación se implementó la actividad antiestrés, enmarcada en el Plan de Bienestar de la vigencia 2018, la cual se realizo el día 15 de marzo para los empleados públicos de la Unidad Administrativa especial de Rehabilitación de la Malla Vial Local. 
Así mismo se elaboró el cronograma de actividades para el año 2019 el cual comenzara su ejecución a partir del segundo trimestre.</t>
  </si>
  <si>
    <t>INDICE DE FRECUENCIA DE LOS ACCIDENTES LABORALES</t>
  </si>
  <si>
    <t>Medir la frecuencia con que se presentan accidentes laborales en un periodo de tiempo determinado</t>
  </si>
  <si>
    <t xml:space="preserve">El indicador mide la relacion entre el numero total de accidentes laborales con incapacidad, registrados en un periodo y el total de las Horas Hombre Trabajadas durante un periodo multiplicado por K (constante igual a 240.000 año, 120.000 semestre o 60.000 trimestre). Esta constante resulta de multiplicar 100 trabajadores que laboran 48 horas semanales por el número de semanas del periodo a evaluar, tomando como base 50 semanas anuales. 
El resultado se interpreta como numero de Accidentes de Trabajo ocurridos durante el periodo de medición por cada 100 trabajadores de tiempo completo. </t>
  </si>
  <si>
    <t>(N° TOTAL DE ACCIDENTES LABORALES EN EL PERIODO / N° HORAS HOMBRE TRABAJADAS EN EL PERIODO) * K</t>
  </si>
  <si>
    <t>Unidad</t>
  </si>
  <si>
    <t>GESTIÓN DEL LABORATORIO</t>
  </si>
  <si>
    <t>SEGUIMIENTO A LAS SOLICITUDES DE ENSAYOS A LAS MATERIAS PRIMAS</t>
  </si>
  <si>
    <t>GLAB-IND-001</t>
  </si>
  <si>
    <t>CUMPLIR EN UN 95% LAS SOLICITUDES DE SERVICIOS</t>
  </si>
  <si>
    <t>Hacer seguimiento a la ejecución de los ensayos necesarios para el control de calidad de las materias primas utilizadas en la producción de mezcla asfáltica y de concreto hidráulica y los materiales granulares utilizados para la conformación de las capas de la estructura de pavimento durante el proceso constructivo.</t>
  </si>
  <si>
    <t>Por medio de los resultados de los ensayos ejecutados, se realiza el control de calidad a las materias primas utilizadas para la producción de mezcla asfáltica y de concreto hidráulica y los materiales granulares utilizados para la conformación de las capas de la estructura de pavimento.</t>
  </si>
  <si>
    <t>FEBRERO 2019</t>
  </si>
  <si>
    <t>BIMESTRAL</t>
  </si>
  <si>
    <t>Consolidado de ensayos del mes</t>
  </si>
  <si>
    <t>Gestion del laboratorio</t>
  </si>
  <si>
    <t>Subdirección Técnica de Producción e Intervención</t>
  </si>
  <si>
    <t>(Numero total de ensayos realizados a las materias primas /  Numero total de ensayos requeridos)*100</t>
  </si>
  <si>
    <t>N° TOTAL DE ENSAYOS REALIZADOS A LAS MATERIAS PRIMAS</t>
  </si>
  <si>
    <t xml:space="preserve">N° TOTAL DE ENSAYOS REQUERIDOS </t>
  </si>
  <si>
    <t>% DE ENSAYOS REALIZADOS DE ACUERDO A LAS SOLICITUDES DE SERVICIOS</t>
  </si>
  <si>
    <t>En este trimestre se ensayaron 477 muestras de las materias primas recibidas para la ejecucion de las intervenciones a las cuales se le realizaron 1443 ensayos de los 1451 solicitados, lo cual nos da un cumplimiento del 99% de los servicios.</t>
  </si>
  <si>
    <t>GLAB</t>
  </si>
  <si>
    <t>SEGUIMIENTO A LAS SOLICITUDES DE ENSAYOS  A LOS PRODUCTOS Y  A LAS CAPAS DE LA ESTRUCTURA DE PAVIMENTO</t>
  </si>
  <si>
    <t>GLAB-IND-002</t>
  </si>
  <si>
    <t xml:space="preserve">Hacer seguimiento a la ejecución de los ensayos necesarios para el auto-control de calidad de los productos (mezcla asfáltica en frio y caliente, y concreto hidráulica) y las diferentes capas de la estructura de pavimento, durante el proceso constructivo y para el producto terminado. </t>
  </si>
  <si>
    <t>Por medio de los resultados de los ensayos ejecutados según solicitudes de servicio, se realiza los informes de ensayos para  el auto-control de calidad a los productos (mezcla asfáltica en frío y caliente, y concreto hidráulica) y las diferentes capas de la estructura de pavimento.</t>
  </si>
  <si>
    <t>Gestión del laboratorio</t>
  </si>
  <si>
    <t>(Número total de ensayos realizados /  Número total de ensayos requeridos )*100</t>
  </si>
  <si>
    <t>N° TOTAL DE ENSAYOS REALIZADOS</t>
  </si>
  <si>
    <t xml:space="preserve">N° TOTAL DE ENSAYOS SOLICITADOS </t>
  </si>
  <si>
    <t>% DE ENSAYOS REALIZADOS DE ACUERDO A LAS SOLICITUDES DE SERVICIO</t>
  </si>
  <si>
    <t>En este trimestre se ensayaron 1463 muestras de las mezclas producidas y a las capas de la estructura de pavimento a las cuales se le realizaron 5483 ensayos de los 5642 solicitados, lo cual nos da un cumplimiento del 97,2 % de los servicios.</t>
  </si>
  <si>
    <t>No requiere plan de mejoramiento</t>
  </si>
  <si>
    <t>SEGUIMIENTO A LA EJECUCIÓN Y ENTREGA DE RESULTADOS DE APIQUES</t>
  </si>
  <si>
    <t>GLAB-IND-003</t>
  </si>
  <si>
    <t>CUMPLIR CON EL 100% DE LA EJECUCIÓN Y ENTREGA DE LOS RESULTADOS DE APIQUES SOLICITADOS</t>
  </si>
  <si>
    <t>Hacer seguimiento a la ejecución de apiques y entrega de resultados, con el fin de garantizar entregas periódicas definidas, aportando al cumplimiento de las metas de la UMV.</t>
  </si>
  <si>
    <t>Para el cumpliento de las metas de la UMV, la sudirección técnica de malla vial local requiere la realización de la evaluación y diseños de estructuras de pavimento de los segmentos viales, cuya intervención corresponde a rehabilitación y mantenimiento periodico (cambio de carpeta), utilizando como insumo los resultados de los ensayos realizados a los materiales obtenidos de la exploración geotécnica (apiques).</t>
  </si>
  <si>
    <t>(Número total de informes de apiques entregados  en el  trimestre /  Número total de apiques solicitados en el trimestre)*100</t>
  </si>
  <si>
    <t>Matriz de trazabilidad de los ensayos del laboratorio</t>
  </si>
  <si>
    <r>
      <rPr>
        <sz val="11"/>
        <rFont val="Arial"/>
        <family val="2"/>
      </rPr>
      <t>(Número total de informes de apiques entregados  en el  trimestre /  Número total de apiques solicitados en el trimestre)*100</t>
    </r>
    <r>
      <rPr>
        <b/>
        <sz val="11"/>
        <rFont val="Arial"/>
        <family val="2"/>
      </rPr>
      <t xml:space="preserve">
</t>
    </r>
    <r>
      <rPr>
        <b/>
        <sz val="8"/>
        <rFont val="Arial"/>
        <family val="2"/>
      </rPr>
      <t xml:space="preserve">Nota: </t>
    </r>
    <r>
      <rPr>
        <sz val="8"/>
        <rFont val="Arial"/>
        <family val="2"/>
      </rPr>
      <t>El total de apiques a ejecutar en  el trimestre corresponde a maximo 15 apiques por semana (según capacidad operativa del laboratorio).</t>
    </r>
  </si>
  <si>
    <t xml:space="preserve">N° TOTAL DE DE INFORMES DE APIQUES ENTREGADOS </t>
  </si>
  <si>
    <t>N° TOTAL  DE APIQUES SOLICITADOS</t>
  </si>
  <si>
    <t>% DE CUMPLIMIENTO DE LO EJECUTADOS VS LO SOLICITADO</t>
  </si>
  <si>
    <t>En este trimestre realizaron apiques a 50 CIV, 64 apiques y 976 ensayos, la totalidad de apiques solicitados fueron realizados, lo que nos indica un porcentaje de cumplimiento del 100%.</t>
  </si>
  <si>
    <t>VERIFICACIÓN DE LA CALIDAD DE LA EJECUCIÓN DE LOS MÉTODOS DE ENSAYO</t>
  </si>
  <si>
    <t>GLAB-IND-004</t>
  </si>
  <si>
    <t xml:space="preserve"> CUMPLIR  CON LA PRECISIÓN DE 5 MÉTODOS DE ENSAYO SEMESTRALMENTE</t>
  </si>
  <si>
    <t>Verificar el cumplimiento de la precisión en la ejecución de los métodos de ensayo, con el fin de garantizar confiabilidad en los resultados de los ensayos de calidad realizados en el laboratorio.</t>
  </si>
  <si>
    <t>Los resultados de los ensayos son utilizados como insumo en los procesos misionales para la toma de decisiones, por ende es indispensable verificar la calidad de los resultados, mediante el cumplimiento de la precisión de los métodos de ensayo.</t>
  </si>
  <si>
    <t>Resultados de repetibilidad y reproducibilidad de los métodos de ensayo verificados</t>
  </si>
  <si>
    <t xml:space="preserve">Subdirección Técnica de Producción e Intervención </t>
  </si>
  <si>
    <t xml:space="preserve">Número de métodos de ensayo que cumplieron con la precisión de la norma </t>
  </si>
  <si>
    <t>NUMERO DE METODOS DE ENSAYOS QUE CUMPLIERON CON LA PRECISION DE LA NORMA</t>
  </si>
  <si>
    <t>NUMERO DE  METODOS DE ENSAYO VERIFICADOS</t>
  </si>
  <si>
    <t>CUMPLIR  CON LA PRECISIÓN DE 5 MÉTODOS DE ENSAYO SEMESTRALMENTE</t>
  </si>
  <si>
    <t>GESTIÓN DOCUMENTAL</t>
  </si>
  <si>
    <t>CUMPLIMIENTO DEL PROGRAMA DE GESTIÓN DOCUMENTAL</t>
  </si>
  <si>
    <t>GDOC-IND-001</t>
  </si>
  <si>
    <t>DESARROLLAR EL 100% DE LAS ACTIVIDADES REGISTRADAS EN EL PROGRAMA DE GESTIÓN DOCUMENTAL PARA LA VIGENCIA</t>
  </si>
  <si>
    <t>Realizar seguimiento a la ejecución de las actividades registradas en el Programa de Gestión Documental.</t>
  </si>
  <si>
    <t>El indicador pretende medir el numero de acciones ejecutados del PGD sobre el numero de acciones programadas en el PGD para la vigencia</t>
  </si>
  <si>
    <t>Programa de Gestión Documental</t>
  </si>
  <si>
    <t>(Acciones o productos ejecutados / Acciones o productos programados en el programa de gestión documental) X 100</t>
  </si>
  <si>
    <t xml:space="preserve">En relación con la implementación del PGD, durante el primer trimestre se realizaron las siguientes actividades: 
1.Implementación de la nueva versión del aplicativo ORFEO
2. Capacitación al personal sobre el manejo de la herramienta ORFEO
3.Brindar soporte en el manejo de la herramienta ORFEO
4.Organización del archivo y aplicación de la TRD para la serie Historiales de equipo y maquinaria de la Gerencia de Producción.
5.Organización de las Historias Laborales, mediante contrato 546 de 2018
6.Atención de prestamos y consulta de expedientes 
7. Actualización del procedimiento de producción,distribución y tramite de documentos. </t>
  </si>
  <si>
    <t>GDOC</t>
  </si>
  <si>
    <t xml:space="preserve">TIEMPO PROMEDIO DE ATENCIÓN DE CONSULTAS DEL ARCHIVO CENTRAL </t>
  </si>
  <si>
    <t>GDOC-IND-002</t>
  </si>
  <si>
    <t>ATENDER EL 100% DE LAS CONSULTAS DE DOCUMENTOS DEL ARCHIVO CENTRAL EN UN TIEMPO NO MAYOR A 2 DÍAS HÁBILES</t>
  </si>
  <si>
    <t>Realizar seguimiento a la atención de consultas documentales del archivo central  a cargo del proceso de Gestión Documental.</t>
  </si>
  <si>
    <t>El indicador busca medir el tiempo promedio de atención de consultas documentales del proceso  frente al total de consultas realizadas en el periodo de medición.</t>
  </si>
  <si>
    <t xml:space="preserve">Base de datos de consultas </t>
  </si>
  <si>
    <t>(Σ del tiempo empleado en la atención de consultas documentales del archivo central / Total de consultas documentales del archivo central realizadas)</t>
  </si>
  <si>
    <t>N. Solicitudes</t>
  </si>
  <si>
    <t>Durante el primer trimestre se realizó la atención a 460 consultas en un tiempo promedio de 1,5 días</t>
  </si>
  <si>
    <t>JURÍDICA</t>
  </si>
  <si>
    <t xml:space="preserve">SENTENCIAS A FAVOR DE LA ENTIDAD </t>
  </si>
  <si>
    <t>GJUR-IND-001</t>
  </si>
  <si>
    <t>2.0</t>
  </si>
  <si>
    <t>LOGRAR QUE EL 60% DEL TOTAL DE LAS SENTENCIAS SEAN FAVORABLES PARA LA ENTIDAD</t>
  </si>
  <si>
    <t>Medir el porcentaje de favorabilidad de las sentencias proferidas en primera, segunda o única instancia por los despachos judiciales en medios de control y acciones constitucionales.</t>
  </si>
  <si>
    <t>Conocer el porcentaje de éxito que tuvo la entidad en los procesos judiciales de los que hace parte.</t>
  </si>
  <si>
    <t>Diciembre/2018</t>
  </si>
  <si>
    <t>Anual</t>
  </si>
  <si>
    <t>Registro: Sistema de Información de Procesos Judiciales del D.C. (SIPROJ)</t>
  </si>
  <si>
    <t>Jurídica</t>
  </si>
  <si>
    <t>Oficina Asesora Jurídica</t>
  </si>
  <si>
    <t>(Número de sentencias decididas a favor de la entidad /Número total de sentencias decididas en el año)*100</t>
  </si>
  <si>
    <t>No. de sentencias decididas a favor de la entidad</t>
  </si>
  <si>
    <t>No. Total de sentencias decididas en el año</t>
  </si>
  <si>
    <t>GJUR</t>
  </si>
  <si>
    <t>GESTIÓN JURÍDICA</t>
  </si>
  <si>
    <t xml:space="preserve">Anual </t>
  </si>
  <si>
    <t>PREVENCION DEL DAÑO ANTIJURÍDICO</t>
  </si>
  <si>
    <t>GJUR-IND-002</t>
  </si>
  <si>
    <t>TRAMITAR EL 100% DE LAS SOLICITUDES DE CONCILIACIÓN PREJUDICIAL RADICADAS EN LA UNIDAD</t>
  </si>
  <si>
    <t>Establecer el  porcentaje de las solicitudes de conciliación prejudicial estudiadasy sometidas a comité por parte de la Oficina Asesora Jurídica.</t>
  </si>
  <si>
    <t xml:space="preserve">Dar cumpliento al  artículo 21 del  Decreto  1716 de 2009  para determinar la prevención del daño antijurídico. </t>
  </si>
  <si>
    <t>Noviembre/2018</t>
  </si>
  <si>
    <t xml:space="preserve"> Número de conciliaciones prejudiciales estudiadas / Número de solicitudes de conciliación radicadas </t>
  </si>
  <si>
    <t>Número de conciliaciones prejudiciales estudiadas</t>
  </si>
  <si>
    <t>Número de solicitudes de conciliación radicadas</t>
  </si>
  <si>
    <t>Porcentaje de solicitudes de conciliación tramitadas</t>
  </si>
  <si>
    <t xml:space="preserve">Número de conciliaciones prejudiciales estudiadas / Número de solicitudes de conciliación radicadas </t>
  </si>
  <si>
    <t>CONTROL DISCIPLINARIO INTERNO</t>
  </si>
  <si>
    <t>CUMPLIMIENTO DE LOS TÉRMINOS PROCESALES</t>
  </si>
  <si>
    <t>CODI-IND-001</t>
  </si>
  <si>
    <t>LLEVAR A CABO EL 100%  DEL  EJERCICIO DE LA ACCIÓN DISCIPLINARIA EN CUMPLIMIENTO DE LOS TÉRMINOS PROCESALES ESTABLECIDOS POR LA LEY</t>
  </si>
  <si>
    <t>Realizar seguimiento al número de expedientes trámitados dentro de los términos establecidos por la Ley.</t>
  </si>
  <si>
    <t xml:space="preserve">El indicador tiene como fin establecer el número de expedientes tramitados dentro los términos establecidos por Ley sobre el numero de expedientes impulsados en el periodo, con el fin de mantener control sobre los terminos estipulados por ley respecto al tramite de cada proceso. </t>
  </si>
  <si>
    <t>Expedientes Disciplinarios</t>
  </si>
  <si>
    <t>(N° de expedientes tramitados  dentro de términos legales / N° de expedientes tramitados en el periodo)*100</t>
  </si>
  <si>
    <t>Expedientes tramitados en términos legales</t>
  </si>
  <si>
    <t>Expedientes tramitados en el periodo</t>
  </si>
  <si>
    <t>Todos los procesos se tramitaron a término, a excepción del expediente ID-46-17 a razón de que la carpeta objeto de investigación estuvo en manos de la Contraloría, por lo que se cumplio el 96,88%  de ejecución del indicador.</t>
  </si>
  <si>
    <t>CODI</t>
  </si>
  <si>
    <t>El indicador tiene como fin establecer el número de expedientes tramitados dentro los términos establecidos por Ley sobre el numero de expedientes impulsados en el periodo, con el fin de mantener control sobre los terminos estipulados por ley respecto al tramite de cada proceso.</t>
  </si>
  <si>
    <t>GESTIÓN AMBIENTAL</t>
  </si>
  <si>
    <t>GAM</t>
  </si>
  <si>
    <t xml:space="preserve">CUMPLIMIENTO PLAN DE ACCIÓN PIGA </t>
  </si>
  <si>
    <t>GAM-IND-001</t>
  </si>
  <si>
    <t>CUMPLIR CON EL 100% DE LAS ACTIVIDADES APROBADAS POR COMITÉ DIRECTIVO PARA  EL PLAN DE ACCION PIGA DE LA VIGENCIA 2019</t>
  </si>
  <si>
    <t>Propender por el uso racional de los recursos y un ambiente saludable, seguro, propicio, diverso, incluyente y participativo en las sedes de la Entidad actuando responsablemente con el ambiente; lo anterior articulado con lo dispuesto en el Plan de Desarrollo Distrital en su eje transversal – Sostenibilidad ambiental basada en la eficiencia energética.</t>
  </si>
  <si>
    <t>Se requiere medir el cumplimiento de cada una de las actividades planteadas al inicio de cada vigencia en el  plan de acción del PIGA enviado a la SDA. Este plan de acción contiene todos los aspectos ambientales a tener en cuenta para el cumplimiento de la normatividad ambiental y para el mejoramiento continuo del componente ambiental de la entidad</t>
  </si>
  <si>
    <t>% de ejecución del Plan de Acción PIGA  = [(Número de actividades ejecutadas /número de actividades programadas)*100]</t>
  </si>
  <si>
    <t>Semestral</t>
  </si>
  <si>
    <t xml:space="preserve">Consumo de agua y energía
Cantidad de RCD´s generados /reutilizados /aprovechados y materiales utilizados en frentes de obra
Consumo combustibles
Consumo de insumos, elementos con características de peligrosidad
Contratos suscritos con clausulas ambientales
</t>
  </si>
  <si>
    <t>*Producción - PRO
*Operación de Maquinaria -ODM
*Contratación-CON
*Administración de Bienes e Infraestructura - ABI
*Intervención de la Malla Vial Local - IMV</t>
  </si>
  <si>
    <t>Gerencia ambiental social y atención al usuario</t>
  </si>
  <si>
    <t>24 actividades por ejecutar</t>
  </si>
  <si>
    <t>No. De actividades ejecutadas</t>
  </si>
  <si>
    <t>No. De actividades programadas</t>
  </si>
  <si>
    <t>CONTROL, EVALUACIÓN Y MEJORA DE LA GESTIÓN</t>
  </si>
  <si>
    <t>EJECUCIÓN DE PLAN ANUAL DE AUDITORÍAS</t>
  </si>
  <si>
    <t>CEM-IND-001</t>
  </si>
  <si>
    <t xml:space="preserve">100%  de CUMPLIMIENTO </t>
  </si>
  <si>
    <t>Medir el cumplimiento en la ejecución del plan anual de auditorías,  aprobado al inicio de la vigencia, por el Comité Institucional de Control Interno - CICCI.</t>
  </si>
  <si>
    <t xml:space="preserve">El resultado del indicador permite conocer cada trimestre el cumplimiento en la ejecución de plan </t>
  </si>
  <si>
    <t>ENERO DE 2019</t>
  </si>
  <si>
    <t>Plan de auditorías aprobado</t>
  </si>
  <si>
    <t>Control, evaluación y mejora de la gestión</t>
  </si>
  <si>
    <t xml:space="preserve">Jefe de Oficina de Control Interno </t>
  </si>
  <si>
    <t xml:space="preserve">  (# actividades del plan anual de auditorías ejecutadas en el trimestre / # actividades del plan anual de auditorías programadas en el trimestre) * 100</t>
  </si>
  <si>
    <t>Creciente</t>
  </si>
  <si>
    <t>Mantenimiento</t>
  </si>
  <si>
    <t>Decreciente</t>
  </si>
  <si>
    <t>Actividades Programadas</t>
  </si>
  <si>
    <t xml:space="preserve">% Ejecución </t>
  </si>
  <si>
    <t>CEM</t>
  </si>
  <si>
    <t>El resultado del indicador permite conocer cada trimestre el cumplimiento en la ejecución de plan</t>
  </si>
  <si>
    <t>EVALUACIÓN DE CONTROLES
 EN MAPAS DE RIESGOS</t>
  </si>
  <si>
    <t>CEM-IND-002</t>
  </si>
  <si>
    <t>100%  de cumplimiento de la evaluación de los controles de los mapas de riesgos de los procesos</t>
  </si>
  <si>
    <t xml:space="preserve">Evaluar el diseño y ejecución de los controles formulados por los procesos en sus mapas de riesgos  </t>
  </si>
  <si>
    <t xml:space="preserve">Permite conocer cada cuatrimestre el resultado de la evaluación del diseño y ejecución los controles acorde la metodología DAFP - Departamento Administrativo de la Función Pública </t>
  </si>
  <si>
    <t xml:space="preserve"> (# controles evaluados de los mapas de riesgos / # controles programados para evaluar) * 100</t>
  </si>
  <si>
    <t>MARZO DE 2019</t>
  </si>
  <si>
    <t xml:space="preserve"> CUATRIMESTRAL</t>
  </si>
  <si>
    <t>Mapa de riesgo por proceso y resultados del monitoreo que efectúe OAP</t>
  </si>
  <si>
    <t xml:space="preserve">  (# controles evaluados de los mapas de riesgos / # controles programados para evaluar) * 100</t>
  </si>
  <si>
    <t>Controles evaluados</t>
  </si>
  <si>
    <t>Controles programados</t>
  </si>
  <si>
    <t>Cuatrimestre 1 (mayo)</t>
  </si>
  <si>
    <t>Cuatrimestre 2 (septiembre)</t>
  </si>
  <si>
    <t>Cuatrimestre 3 (diciembre)</t>
  </si>
  <si>
    <t>EJECUCIÓN DE ACCIONES CORRECTIVAS</t>
  </si>
  <si>
    <t>CEM-IND-003</t>
  </si>
  <si>
    <t>100%  de cumplimiento de las acciones correctivas ejecutadas por los procesos</t>
  </si>
  <si>
    <t>Medir el cumplimiento en la ejecución de las acciones correctivas formuladas en los planes de mejoramiento por procesos</t>
  </si>
  <si>
    <t xml:space="preserve">Conocer cada cuatrimestre el cumplimiento en la ejecución de las acciones correctivas de los planes de mejoramiento vigentes, acorde con el cierre que efectúa la OCI </t>
  </si>
  <si>
    <t>CUATRIMESTRAL</t>
  </si>
  <si>
    <t>Planes de mejoramiento vigentes y evidencias aportadas por los procesos</t>
  </si>
  <si>
    <t xml:space="preserve">  (# acciones correctivas cerradas por los procesos / # acciones correctivas programadas para cumplir) * 100</t>
  </si>
  <si>
    <t xml:space="preserve">Acciones correctivas cerradas </t>
  </si>
  <si>
    <t>Acciones programadas</t>
  </si>
  <si>
    <t xml:space="preserve"> (# acciones correctivas cerradas por los procesos / # acciones correctivas programadas para cumplir) * 100</t>
  </si>
  <si>
    <t>SEGUIMIENTO AL CUMPLIMIENTO DEL PLAN DE ACCIÓN DE CADA UNO DE LOS PROCESOS</t>
  </si>
  <si>
    <t>IMPLEMENTACIÓN MODELO INTEGRADO DE PLANEACIÓN Y GESTIÓN</t>
  </si>
  <si>
    <t>PORCENTAJE DE MODIFICACIONES PRESUPUESTALES ENTRE CONCEPTOS DE GASTOS DE INVERSIÓN</t>
  </si>
  <si>
    <t>PORCENTAJE DE EJECUCIÓN DEL PRESUPUESTO DE INVERSIÓN DE LA ENTIDAD</t>
  </si>
  <si>
    <t xml:space="preserve">PORCENTAJE AVANCE DE METAS PARA LA VIGENCIA ASOCIADAS A LA UNIDAD EN EL PLAN DE DESARROLLO DISTRITAL </t>
  </si>
  <si>
    <t>CUMPLIMIENTO DEL PLAN DE ACCIÓN DE RESPONSABILIDAD SOCIAL- MODELO DE SOSTENIBILIDAD PARA LA VIGENCIA 2019</t>
  </si>
  <si>
    <t>LLEVAR A CABO EL SEGUIMIENTO, EVALUACIÓN Y OBSERVACIONES A QUE HAYA LUGAR EN LO REFERENTE AL AVANCE EN LA EJECUCIÓN DE LA TOTALIDAD DE LOS PLANES DE ACCIÓN DE LOS PROCESOS</t>
  </si>
  <si>
    <t xml:space="preserve">CUMPLIR EL 80% DE LAS ACTIVIDADES DEL MODELO INTEGRADO DE PLANEACIÓN Y GESTIÓN - MIPG </t>
  </si>
  <si>
    <t xml:space="preserve"> MAXIMO EL 10% EN MODIFICACIONES PRESUPUESTALES ENTRE CONCEPTOS DE GASTOS DE INVERSIÓN AL AÑO.</t>
  </si>
  <si>
    <t>EJECUTAR EL 96% DEL PRESUPUESTO ASIGNADO EN LA VIGENCIA PARA LOS PROYECTOS DE INVERSIÓN</t>
  </si>
  <si>
    <t xml:space="preserve">ALCANZAR EL 100% DE LA EJECUCIÓN DE LAS METAS DE LOS PROYECTOS DE INVERSIÓN DEFINIDAS PARA LA VIGENCIA </t>
  </si>
  <si>
    <t>ALCANZAR EL 75% DE SATISFACCIÓN DE LOS CIUDADANOS Y PARTES INTERESADAS, EN CUANTO A LA CLARIDAD DE LAS RESPUESTAS EN EL TRÁMITE DE PQRSFD.</t>
  </si>
  <si>
    <t>ECUTAR EL 100% DE LAS ACTIVIDADES FORMULADAS EN EL PLAN DE ACCIÓN DE RESPONSABILIDAD SOCIAL- MODELO DE SOSTENIBILIDAD PARA LA VIGENICA 2019</t>
  </si>
  <si>
    <t>CUMPLIR CON EL 90% DE LAS ACTIVIDADES PROPUESTAS EN EL PLAN ESTRATÉGICO DE TECNOLOGÍAS DE LA INFORMACIÓN - PETI</t>
  </si>
  <si>
    <t>ATENDER LAS SOLICITUDES DE ENTREGA DE RECURSOS FÍSICOS DE LAS DIFERENTES ÁREAS DE LA ENTIDAD EN UN TIEMPO MENOR O IGUAL A 2 DÍAS HÁBILES, SIEMPRE Y CUANDO ESTÉN CONFIRMADAS LAS EXISTENCIAS EN ALMACÉN</t>
  </si>
  <si>
    <t>REDUCIR EN UN 20% LOS ACCIDENTES QUE SE PRESENTAN CON RESPECTO AL AÑO ANTERIOR.</t>
  </si>
  <si>
    <t xml:space="preserve">100%  DE CUMPLIMIENTO </t>
  </si>
  <si>
    <t>100%  DE CUMPLIMIENTO DE LA EVALUACIÓN DE LOS CONTROLES DE LOS MAPAS DE RIESGOS DE LOS PROCESOS</t>
  </si>
  <si>
    <t>100%  DE CUMPLIMIENTO DE LAS ACCIONES CORRECTIVAS EJECUTADAS POR LOS PROCESOS</t>
  </si>
  <si>
    <t>INSTITUCIONAL</t>
  </si>
  <si>
    <t xml:space="preserve">ESTRATEGICO </t>
  </si>
  <si>
    <t xml:space="preserve">ESTRATEGICO  </t>
  </si>
  <si>
    <t xml:space="preserve">POBLACIÓN SATISFECHA </t>
  </si>
  <si>
    <t>IMVI-IND-002</t>
  </si>
  <si>
    <t>LOGRAR QUE EL 85% DE LA POBLACIÓN CALIFIQUE LAS INTERVENCIONES DE LA ENTIDAD COMO SATISFACTORIA</t>
  </si>
  <si>
    <t xml:space="preserve">Medir el porcentaje de las partes interesadas de la UAERMV (población beneficiaria directa) que se encuentra satisfecha con las intervneciones  </t>
  </si>
  <si>
    <t xml:space="preserve"> Este indicador permite medir el porcentaje de las partes interesadas (usuarios beneficiarios directos de las intervenciones) y saber quienes se encuentran satisfechos o no de las intervneciones</t>
  </si>
  <si>
    <t>ENERO 2019</t>
  </si>
  <si>
    <t>Registro: Gestión Social  - Formato Encuesta de satisfacción partes interesadas</t>
  </si>
  <si>
    <t xml:space="preserve">Gerencia GASA - INTERVENCIÓN
Oficina Asesora de Planeación </t>
  </si>
  <si>
    <t>Subdirección de Producción e Intervención - Gerencia GASA</t>
  </si>
  <si>
    <t>(# de ciudadanos satisfechos / # de encuestas aplicadas) *100</t>
  </si>
  <si>
    <t># de ciudadanos satisfechos</t>
  </si>
  <si>
    <t># Encuestas aplicadas</t>
  </si>
  <si>
    <t>% de población satisfecha</t>
  </si>
  <si>
    <t>Semestre I</t>
  </si>
  <si>
    <t>Semestre II</t>
  </si>
  <si>
    <t>CÓDIGO: DES-FM-007</t>
  </si>
  <si>
    <t>NIVEL PROMEDIO DE SATISFACCIÓN (BENEFICIARIOS DIRECTOS)</t>
  </si>
  <si>
    <t>IMVI-IND-003</t>
  </si>
  <si>
    <t>LOGRAR QUE EL 85% DE LAS PARTES INTERESADAS (BENEFICIARIA DIRECTA) DE LAS INTERVENCIONES, CALIFIQUE MAYOR O IGUAL A 4. LA CALIFICACIÓN MÁXIMA POSIBLE ES DE 5,0 PUNTOS</t>
  </si>
  <si>
    <t xml:space="preserve">Medir el promedio de la satisfacción de las partes interesadas de la UAERMV (usuarios beneficiarios directos de la intervenciones) </t>
  </si>
  <si>
    <t>Este indicador se utiliza para medir el promedio de la calificación de las partes interesadas de la UAERMV (usuarios beneficiarios directos) sobre las intervenciones realizadas por la Entidad</t>
  </si>
  <si>
    <t xml:space="preserve">Gerencia GASA
Oficina Asesora de Planeación </t>
  </si>
  <si>
    <t>(Promedio de calificación / 5)*100</t>
  </si>
  <si>
    <t>Promediol de calificación</t>
  </si>
  <si>
    <t>maximo valor a obtener (5)</t>
  </si>
  <si>
    <t>% de nivel de satisfacción</t>
  </si>
  <si>
    <t>APIC. Atención a Partes Interesadas y  Comunicaciones</t>
  </si>
  <si>
    <t>CEM. Control, Evaluación y Mejora de la Gestión</t>
  </si>
  <si>
    <t>CODI. Control Disciplinario Interno</t>
  </si>
  <si>
    <t>DESI. Direccionamiento Estratégico e Innovación</t>
  </si>
  <si>
    <t>EGTI. Estrategia y Gobierno de TI</t>
  </si>
  <si>
    <t>GCON. Gestión contractual</t>
  </si>
  <si>
    <t>GDO. Gestión Documental</t>
  </si>
  <si>
    <t>GEAM. Gestión Ambiental</t>
  </si>
  <si>
    <t>GEFI. Gestión Financiera</t>
  </si>
  <si>
    <t>GLAB. Gestión de Laboratorio</t>
  </si>
  <si>
    <t>GREF. Gestión de recursos físicos</t>
  </si>
  <si>
    <t>GSIT. Gestión de Servicios e Infraestructura Tecnológica</t>
  </si>
  <si>
    <t>GTHU. Gestión del Talento Humano</t>
  </si>
  <si>
    <t>IMVI. Intervención de la Malla Vial</t>
  </si>
  <si>
    <t>JUR. Gestión Jurídica</t>
  </si>
  <si>
    <t>PIV. Planeación de la Intervención Vial</t>
  </si>
  <si>
    <t>PPMQ. Producción de Mezcla y Provisión de Maquinaria y Equipo</t>
  </si>
  <si>
    <t>TRIMETRE 1</t>
  </si>
  <si>
    <t>TRIMETRE 2</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</si>
</sst>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quot;$&quot;\ * #,##0_-;\-&quot;$&quot;\ * #,##0_-;_-&quot;$&quot;\ * &quot;-&quot;_-;_-@_-"/>
    <numFmt numFmtId="165" formatCode="_-* #,##0_-;\-* #,##0_-;_-* &quot;-&quot;_-;_-@_-"/>
    <numFmt numFmtId="166" formatCode="_-* #,##0.00_-;\-* #,##0.00_-;_-* &quot;-&quot;??_-;_-@_-"/>
    <numFmt numFmtId="167" formatCode="_(&quot;$&quot;\ * #,##0.00_);_(&quot;$&quot;\ * \(#,##0.00\);_(&quot;$&quot;\ * &quot;-&quot;??_);_(@_)"/>
    <numFmt numFmtId="168" formatCode="[$-C0A]mmm\-yy;@"/>
    <numFmt numFmtId="169" formatCode="_(* #,##0_);_(* \(#,##0\);_(* &quot;-&quot;??_);_(@_)"/>
    <numFmt numFmtId="170" formatCode="_(* #,##0.00_);_(* \(#,##0.00\);_(* &quot;-&quot;??_);_(@_)"/>
    <numFmt numFmtId="171" formatCode="0.0%"/>
    <numFmt numFmtId="172" formatCode="#,##0.0"/>
    <numFmt numFmtId="173" formatCode="_-* #,##0.00_-;\-* #,##0.00_-;_-* &quot;-&quot;_-;_-@_-"/>
    <numFmt numFmtId="174" formatCode="_(* #,##0.0_);_(* \(#,##0.0\);_(* &quot;-&quot;??_);_(@_)"/>
    <numFmt numFmtId="175" formatCode="0.0"/>
    <numFmt numFmtId="176" formatCode="#,##0.00%"/>
  </numFmts>
  <fonts count="39" x14ac:knownFonts="1">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9"/>
      <color indexed="81"/>
      <name val="Tahoma"/>
      <family val="2"/>
    </font>
    <font>
      <sz val="9"/>
      <color indexed="81"/>
      <name val="Tahoma"/>
      <family val="2"/>
    </font>
    <font>
      <i/>
      <sz val="11"/>
      <name val="Arial"/>
      <family val="2"/>
    </font>
    <font>
      <b/>
      <sz val="12"/>
      <name val="Arial"/>
      <family val="2"/>
    </font>
    <font>
      <b/>
      <sz val="11"/>
      <name val="Arial"/>
      <family val="2"/>
    </font>
    <font>
      <b/>
      <sz val="10"/>
      <name val="Arial"/>
      <family val="2"/>
    </font>
    <font>
      <sz val="10"/>
      <name val="Arial"/>
      <family val="2"/>
    </font>
    <font>
      <i/>
      <sz val="10"/>
      <name val="Arial"/>
      <family val="2"/>
    </font>
    <font>
      <sz val="11"/>
      <name val="Arial"/>
      <family val="2"/>
    </font>
    <font>
      <b/>
      <sz val="12"/>
      <name val="Calibri"/>
      <family val="2"/>
      <scheme val="minor"/>
    </font>
    <font>
      <sz val="8"/>
      <name val="Arial"/>
      <family val="2"/>
    </font>
    <font>
      <b/>
      <sz val="8"/>
      <name val="Arial"/>
      <family val="2"/>
    </font>
    <font>
      <b/>
      <sz val="7"/>
      <name val="Arial"/>
      <family val="2"/>
    </font>
    <font>
      <sz val="11"/>
      <color theme="0" tint="-0.14999847407452621"/>
      <name val="Arial"/>
      <family val="2"/>
    </font>
    <font>
      <sz val="11"/>
      <color theme="2"/>
      <name val="Arial"/>
      <family val="2"/>
    </font>
    <font>
      <b/>
      <sz val="8"/>
      <color theme="1"/>
      <name val="Arial"/>
      <family val="2"/>
    </font>
    <font>
      <sz val="7.5"/>
      <color rgb="FF000000"/>
      <name val="Century Gothic"/>
      <family val="2"/>
    </font>
    <font>
      <sz val="8"/>
      <name val="Century Gothic"/>
      <family val="2"/>
    </font>
    <font>
      <i/>
      <sz val="9"/>
      <name val="Arial"/>
      <family val="2"/>
    </font>
    <font>
      <sz val="9"/>
      <name val="Arial"/>
      <family val="2"/>
    </font>
    <font>
      <sz val="11"/>
      <name val="Arial Narrow"/>
      <family val="2"/>
    </font>
    <font>
      <sz val="8"/>
      <name val="Arial Narrow"/>
      <family val="2"/>
    </font>
    <font>
      <i/>
      <sz val="8"/>
      <name val="Arial"/>
      <family val="2"/>
    </font>
    <font>
      <b/>
      <sz val="9"/>
      <name val="Arial"/>
      <family val="2"/>
    </font>
    <font>
      <i/>
      <sz val="11"/>
      <color rgb="FFFF0000"/>
      <name val="Arial"/>
      <family val="2"/>
    </font>
    <font>
      <sz val="16"/>
      <name val="Arial"/>
      <family val="2"/>
    </font>
    <font>
      <sz val="12"/>
      <name val="Arial"/>
      <family val="2"/>
    </font>
    <font>
      <sz val="11"/>
      <color rgb="FFFF0000"/>
      <name val="Arial"/>
      <family val="2"/>
    </font>
    <font>
      <sz val="11"/>
      <color theme="1"/>
      <name val="Arial"/>
      <family val="2"/>
    </font>
    <font>
      <b/>
      <sz val="9"/>
      <color indexed="81"/>
      <name val="Tahoma"/>
      <charset val="1"/>
    </font>
    <font>
      <sz val="9"/>
      <color indexed="81"/>
      <name val="Tahoma"/>
      <charset val="1"/>
    </font>
    <font>
      <b/>
      <sz val="10"/>
      <name val="Calibri"/>
      <family val="2"/>
      <scheme val="minor"/>
    </font>
    <font>
      <sz val="11"/>
      <color rgb="FF000000"/>
      <name val="Calibri"/>
      <family val="2"/>
      <scheme val="minor"/>
    </font>
    <font>
      <b/>
      <sz val="8"/>
      <color rgb="FFFF0000"/>
      <name val="Arial"/>
      <family val="2"/>
    </font>
    <font>
      <sz val="10"/>
      <color rgb="FF000000"/>
      <name val="Calibri"/>
    </font>
  </fonts>
  <fills count="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8">
    <xf numFmtId="0" fontId="0" fillId="0" borderId="0"/>
    <xf numFmtId="9"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1" fillId="0" borderId="0"/>
    <xf numFmtId="0" fontId="10" fillId="0" borderId="0"/>
    <xf numFmtId="164" fontId="1" fillId="0" borderId="0" applyFont="0" applyFill="0" applyBorder="0" applyAlignment="0" applyProtection="0"/>
    <xf numFmtId="165" fontId="1" fillId="0" borderId="0" applyFont="0" applyFill="0" applyBorder="0" applyAlignment="0" applyProtection="0"/>
  </cellStyleXfs>
  <cellXfs count="1246">
    <xf numFmtId="0" fontId="0" fillId="0" borderId="0" xfId="0"/>
    <xf numFmtId="0" fontId="6" fillId="0" borderId="0" xfId="4" applyFont="1" applyFill="1" applyBorder="1" applyAlignment="1">
      <alignment horizontal="center"/>
    </xf>
    <xf numFmtId="0" fontId="8" fillId="0" borderId="0" xfId="4" applyFont="1" applyFill="1" applyBorder="1" applyAlignment="1">
      <alignment horizontal="left" vertical="center" wrapText="1"/>
    </xf>
    <xf numFmtId="0" fontId="9" fillId="0" borderId="11" xfId="4" applyFont="1" applyFill="1" applyBorder="1" applyAlignment="1">
      <alignment horizontal="center" vertical="center"/>
    </xf>
    <xf numFmtId="0" fontId="9" fillId="0" borderId="12" xfId="4" applyFont="1" applyFill="1" applyBorder="1" applyAlignment="1">
      <alignment horizontal="center" vertical="center"/>
    </xf>
    <xf numFmtId="0" fontId="9" fillId="0" borderId="12" xfId="5" applyFont="1" applyFill="1" applyBorder="1" applyAlignment="1">
      <alignment horizontal="center" vertical="center" wrapText="1"/>
    </xf>
    <xf numFmtId="0" fontId="9" fillId="0" borderId="12" xfId="4" applyFont="1" applyFill="1" applyBorder="1" applyAlignment="1">
      <alignment horizontal="center" vertical="center" wrapText="1"/>
    </xf>
    <xf numFmtId="0" fontId="9" fillId="0" borderId="13" xfId="4" applyFont="1" applyFill="1" applyBorder="1" applyAlignment="1">
      <alignment horizontal="center" vertical="center"/>
    </xf>
    <xf numFmtId="0" fontId="9" fillId="0" borderId="14" xfId="4" applyFont="1" applyFill="1" applyBorder="1" applyAlignment="1">
      <alignment horizontal="center" vertical="center"/>
    </xf>
    <xf numFmtId="0" fontId="9" fillId="0" borderId="18" xfId="4" applyFont="1" applyFill="1" applyBorder="1" applyAlignment="1">
      <alignment horizontal="center" vertical="center"/>
    </xf>
    <xf numFmtId="0" fontId="9" fillId="0" borderId="0" xfId="4" applyFont="1" applyFill="1" applyBorder="1" applyAlignment="1">
      <alignment horizontal="center" vertical="center"/>
    </xf>
    <xf numFmtId="0" fontId="9" fillId="0" borderId="0" xfId="5" applyFont="1" applyFill="1" applyBorder="1" applyAlignment="1">
      <alignment horizontal="center" vertical="center" wrapText="1"/>
    </xf>
    <xf numFmtId="0" fontId="9" fillId="0" borderId="0" xfId="4" applyFont="1" applyFill="1" applyBorder="1" applyAlignment="1">
      <alignment horizontal="center" vertical="center" wrapText="1"/>
    </xf>
    <xf numFmtId="0" fontId="10" fillId="0" borderId="14" xfId="4" applyFont="1" applyFill="1" applyBorder="1" applyAlignment="1">
      <alignment horizontal="center"/>
    </xf>
    <xf numFmtId="0" fontId="10" fillId="0" borderId="0" xfId="4" applyFont="1" applyFill="1" applyBorder="1" applyAlignment="1">
      <alignment horizontal="center"/>
    </xf>
    <xf numFmtId="0" fontId="10" fillId="0" borderId="18" xfId="4" applyFont="1" applyFill="1" applyBorder="1" applyAlignment="1">
      <alignment horizontal="center"/>
    </xf>
    <xf numFmtId="0" fontId="10" fillId="0" borderId="0" xfId="5" applyFont="1" applyFill="1" applyBorder="1" applyAlignment="1">
      <alignment horizontal="center" vertical="center" wrapText="1"/>
    </xf>
    <xf numFmtId="0" fontId="10" fillId="0" borderId="39" xfId="5" applyFont="1" applyFill="1" applyBorder="1" applyAlignment="1">
      <alignment horizontal="center" vertical="center" wrapText="1"/>
    </xf>
    <xf numFmtId="0" fontId="10" fillId="0" borderId="39" xfId="5" applyFont="1" applyFill="1" applyBorder="1" applyAlignment="1">
      <alignment vertical="center" wrapText="1"/>
    </xf>
    <xf numFmtId="0" fontId="10" fillId="0" borderId="14" xfId="0" applyFont="1" applyFill="1" applyBorder="1"/>
    <xf numFmtId="9" fontId="10" fillId="2" borderId="39" xfId="4" applyNumberFormat="1" applyFont="1" applyFill="1" applyBorder="1" applyAlignment="1">
      <alignment horizontal="center"/>
    </xf>
    <xf numFmtId="169" fontId="10" fillId="2" borderId="39" xfId="4" applyNumberFormat="1" applyFont="1" applyFill="1" applyBorder="1" applyAlignment="1">
      <alignment horizontal="center"/>
    </xf>
    <xf numFmtId="9" fontId="10" fillId="2" borderId="39" xfId="1" applyNumberFormat="1" applyFont="1" applyFill="1" applyBorder="1" applyAlignment="1">
      <alignment horizontal="center"/>
    </xf>
    <xf numFmtId="169" fontId="10" fillId="0" borderId="0" xfId="4" applyNumberFormat="1" applyFont="1" applyFill="1" applyBorder="1" applyAlignment="1">
      <alignment horizontal="center"/>
    </xf>
    <xf numFmtId="170" fontId="10" fillId="0" borderId="0" xfId="1" applyNumberFormat="1" applyFont="1" applyFill="1" applyBorder="1" applyAlignment="1">
      <alignment horizontal="center"/>
    </xf>
    <xf numFmtId="0" fontId="12" fillId="0" borderId="14" xfId="0" applyFont="1" applyFill="1" applyBorder="1"/>
    <xf numFmtId="0" fontId="12" fillId="0" borderId="18" xfId="4" applyFont="1" applyFill="1" applyBorder="1" applyAlignment="1">
      <alignment horizontal="center"/>
    </xf>
    <xf numFmtId="0" fontId="12" fillId="0" borderId="14" xfId="4" applyFont="1" applyFill="1" applyBorder="1" applyAlignment="1">
      <alignment horizontal="center"/>
    </xf>
    <xf numFmtId="0" fontId="12" fillId="0" borderId="53" xfId="4" applyFont="1" applyFill="1" applyBorder="1" applyAlignment="1">
      <alignment horizontal="center"/>
    </xf>
    <xf numFmtId="0" fontId="6" fillId="0" borderId="54" xfId="4" applyFont="1" applyFill="1" applyBorder="1" applyAlignment="1">
      <alignment horizontal="center"/>
    </xf>
    <xf numFmtId="0" fontId="12" fillId="0" borderId="47" xfId="4" applyFont="1" applyFill="1" applyBorder="1" applyAlignment="1">
      <alignment horizontal="center"/>
    </xf>
    <xf numFmtId="0" fontId="12" fillId="0" borderId="11" xfId="4" applyFont="1" applyFill="1" applyBorder="1" applyAlignment="1">
      <alignment horizontal="center"/>
    </xf>
    <xf numFmtId="0" fontId="6" fillId="0" borderId="12" xfId="4" applyFont="1" applyFill="1" applyBorder="1" applyAlignment="1">
      <alignment horizontal="center"/>
    </xf>
    <xf numFmtId="0" fontId="12" fillId="0" borderId="13" xfId="4" applyFont="1" applyFill="1" applyBorder="1" applyAlignment="1">
      <alignment horizontal="center"/>
    </xf>
    <xf numFmtId="0" fontId="6" fillId="0" borderId="14" xfId="4" applyFont="1" applyFill="1" applyBorder="1" applyAlignment="1">
      <alignment horizontal="center"/>
    </xf>
    <xf numFmtId="0" fontId="13" fillId="3" borderId="18" xfId="0" applyFont="1" applyFill="1" applyBorder="1" applyAlignment="1">
      <alignment vertical="center" wrapText="1"/>
    </xf>
    <xf numFmtId="0" fontId="13" fillId="3" borderId="14" xfId="0" applyFont="1" applyFill="1" applyBorder="1" applyAlignment="1">
      <alignment vertical="center" wrapText="1"/>
    </xf>
    <xf numFmtId="0" fontId="6" fillId="0" borderId="18" xfId="4" applyFont="1" applyFill="1" applyBorder="1" applyAlignment="1">
      <alignment horizontal="center"/>
    </xf>
    <xf numFmtId="0" fontId="6" fillId="0" borderId="53" xfId="4" applyFont="1" applyFill="1" applyBorder="1" applyAlignment="1">
      <alignment horizontal="center"/>
    </xf>
    <xf numFmtId="0" fontId="6" fillId="0" borderId="47" xfId="4" applyFont="1" applyFill="1" applyBorder="1" applyAlignment="1">
      <alignment horizontal="center"/>
    </xf>
    <xf numFmtId="0" fontId="8" fillId="0" borderId="11"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2" xfId="5"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5" applyFont="1" applyFill="1" applyBorder="1" applyAlignment="1">
      <alignment horizontal="center" vertical="center" wrapText="1"/>
    </xf>
    <xf numFmtId="0" fontId="8" fillId="0" borderId="0" xfId="4" applyFont="1" applyFill="1" applyBorder="1" applyAlignment="1">
      <alignment horizontal="center" vertical="center" wrapText="1"/>
    </xf>
    <xf numFmtId="0" fontId="12" fillId="0" borderId="0" xfId="4" applyFont="1" applyFill="1" applyBorder="1" applyAlignment="1">
      <alignment horizontal="center"/>
    </xf>
    <xf numFmtId="0" fontId="12" fillId="0" borderId="0" xfId="5" applyFont="1" applyFill="1" applyBorder="1" applyAlignment="1">
      <alignment horizontal="center" vertical="center" wrapText="1"/>
    </xf>
    <xf numFmtId="0" fontId="12" fillId="0" borderId="39" xfId="5" applyFont="1" applyFill="1" applyBorder="1" applyAlignment="1">
      <alignment horizontal="center" vertical="center" wrapText="1"/>
    </xf>
    <xf numFmtId="1" fontId="15" fillId="5" borderId="1" xfId="2" applyNumberFormat="1" applyFont="1" applyFill="1" applyBorder="1" applyAlignment="1">
      <alignment horizontal="center" vertical="center" wrapText="1"/>
    </xf>
    <xf numFmtId="1" fontId="15" fillId="5" borderId="48" xfId="2" applyNumberFormat="1" applyFont="1" applyFill="1" applyBorder="1" applyAlignment="1">
      <alignment horizontal="center" vertical="center" wrapText="1"/>
    </xf>
    <xf numFmtId="9" fontId="15" fillId="5" borderId="1" xfId="1" applyFont="1" applyFill="1" applyBorder="1" applyAlignment="1">
      <alignment horizontal="center" vertical="center" wrapText="1"/>
    </xf>
    <xf numFmtId="1" fontId="14" fillId="0" borderId="1" xfId="2" applyNumberFormat="1" applyFont="1" applyBorder="1" applyAlignment="1">
      <alignment horizontal="center" vertical="center" wrapText="1"/>
    </xf>
    <xf numFmtId="1" fontId="14" fillId="0" borderId="9" xfId="2" applyNumberFormat="1" applyFont="1" applyBorder="1" applyAlignment="1">
      <alignment horizontal="center" vertical="center" wrapText="1"/>
    </xf>
    <xf numFmtId="169" fontId="12" fillId="2" borderId="39" xfId="4" applyNumberFormat="1" applyFont="1" applyFill="1" applyBorder="1" applyAlignment="1">
      <alignment horizontal="center"/>
    </xf>
    <xf numFmtId="170" fontId="12" fillId="2" borderId="39" xfId="1" applyNumberFormat="1" applyFont="1" applyFill="1" applyBorder="1" applyAlignment="1">
      <alignment horizontal="center"/>
    </xf>
    <xf numFmtId="169" fontId="12" fillId="0" borderId="0" xfId="4" applyNumberFormat="1" applyFont="1" applyFill="1" applyBorder="1" applyAlignment="1">
      <alignment horizontal="center"/>
    </xf>
    <xf numFmtId="170" fontId="12" fillId="0" borderId="0" xfId="1" applyNumberFormat="1" applyFont="1" applyFill="1" applyBorder="1" applyAlignment="1">
      <alignment horizontal="center"/>
    </xf>
    <xf numFmtId="0" fontId="0" fillId="0" borderId="18" xfId="0" applyBorder="1"/>
    <xf numFmtId="1" fontId="12" fillId="0" borderId="46" xfId="2" applyNumberFormat="1" applyFont="1" applyFill="1" applyBorder="1" applyAlignment="1">
      <alignment horizontal="center" vertical="center" wrapText="1"/>
    </xf>
    <xf numFmtId="1" fontId="12" fillId="0" borderId="49" xfId="2" applyNumberFormat="1" applyFont="1" applyFill="1" applyBorder="1" applyAlignment="1">
      <alignment horizontal="center" vertical="center" wrapText="1"/>
    </xf>
    <xf numFmtId="169" fontId="8" fillId="2" borderId="39" xfId="4" applyNumberFormat="1" applyFont="1" applyFill="1" applyBorder="1" applyAlignment="1">
      <alignment horizontal="center"/>
    </xf>
    <xf numFmtId="9" fontId="8" fillId="2" borderId="45" xfId="1" applyFont="1" applyFill="1" applyBorder="1" applyAlignment="1">
      <alignment horizontal="center"/>
    </xf>
    <xf numFmtId="169" fontId="8" fillId="2" borderId="45" xfId="4" applyNumberFormat="1" applyFont="1" applyFill="1" applyBorder="1" applyAlignment="1">
      <alignment horizontal="center"/>
    </xf>
    <xf numFmtId="171" fontId="8" fillId="2" borderId="45" xfId="1" applyNumberFormat="1" applyFont="1" applyFill="1" applyBorder="1" applyAlignment="1">
      <alignment horizontal="center"/>
    </xf>
    <xf numFmtId="0" fontId="12" fillId="0" borderId="53" xfId="0" applyFont="1" applyFill="1" applyBorder="1"/>
    <xf numFmtId="0" fontId="12" fillId="0" borderId="54" xfId="4" applyFont="1" applyFill="1" applyBorder="1" applyAlignment="1">
      <alignment horizontal="center"/>
    </xf>
    <xf numFmtId="169" fontId="12" fillId="0" borderId="54" xfId="4" applyNumberFormat="1" applyFont="1" applyFill="1" applyBorder="1" applyAlignment="1">
      <alignment horizontal="center"/>
    </xf>
    <xf numFmtId="170" fontId="12" fillId="0" borderId="54" xfId="1" applyNumberFormat="1" applyFont="1" applyFill="1" applyBorder="1" applyAlignment="1">
      <alignment horizontal="center"/>
    </xf>
    <xf numFmtId="0" fontId="0" fillId="0" borderId="47" xfId="0" applyBorder="1"/>
    <xf numFmtId="0" fontId="0" fillId="0" borderId="12" xfId="0" applyBorder="1"/>
    <xf numFmtId="0" fontId="12" fillId="0" borderId="11" xfId="0" applyFont="1" applyFill="1" applyBorder="1"/>
    <xf numFmtId="0" fontId="12" fillId="0" borderId="12" xfId="4" applyFont="1" applyFill="1" applyBorder="1" applyAlignment="1">
      <alignment horizontal="center"/>
    </xf>
    <xf numFmtId="169" fontId="12" fillId="0" borderId="12" xfId="4" applyNumberFormat="1" applyFont="1" applyFill="1" applyBorder="1" applyAlignment="1">
      <alignment horizontal="center"/>
    </xf>
    <xf numFmtId="170" fontId="12" fillId="0" borderId="12" xfId="1" applyNumberFormat="1" applyFont="1" applyFill="1" applyBorder="1" applyAlignment="1">
      <alignment horizontal="center"/>
    </xf>
    <xf numFmtId="0" fontId="0" fillId="0" borderId="13" xfId="0" applyBorder="1"/>
    <xf numFmtId="0" fontId="8" fillId="2" borderId="24" xfId="4" applyFont="1" applyFill="1" applyBorder="1" applyAlignment="1">
      <alignment horizontal="center"/>
    </xf>
    <xf numFmtId="0" fontId="15" fillId="5" borderId="8" xfId="0" applyFont="1" applyFill="1" applyBorder="1" applyAlignment="1">
      <alignment horizontal="center" vertical="center" wrapText="1"/>
    </xf>
    <xf numFmtId="0" fontId="15" fillId="5" borderId="9" xfId="0" applyFont="1" applyFill="1" applyBorder="1" applyAlignment="1">
      <alignment horizontal="center" vertical="center" wrapText="1"/>
    </xf>
    <xf numFmtId="10" fontId="12" fillId="0" borderId="46" xfId="1" applyNumberFormat="1" applyFont="1" applyFill="1" applyBorder="1" applyAlignment="1">
      <alignment horizontal="center" vertical="center" wrapText="1"/>
    </xf>
    <xf numFmtId="9" fontId="10" fillId="0" borderId="43" xfId="1" applyFont="1" applyFill="1" applyBorder="1" applyAlignment="1">
      <alignment horizontal="center" vertical="center" wrapText="1"/>
    </xf>
    <xf numFmtId="9" fontId="10" fillId="0" borderId="44" xfId="1" applyFont="1" applyFill="1" applyBorder="1" applyAlignment="1">
      <alignment horizontal="center" vertical="center" wrapText="1"/>
    </xf>
    <xf numFmtId="9" fontId="12" fillId="0" borderId="49" xfId="1" applyFont="1" applyFill="1" applyBorder="1" applyAlignment="1">
      <alignment horizontal="center" vertical="center" wrapText="1"/>
    </xf>
    <xf numFmtId="9" fontId="10" fillId="0" borderId="1" xfId="1" applyFont="1" applyFill="1" applyBorder="1" applyAlignment="1">
      <alignment horizontal="center" vertical="center" wrapText="1"/>
    </xf>
    <xf numFmtId="9" fontId="10" fillId="0" borderId="3" xfId="1" applyFont="1" applyFill="1" applyBorder="1" applyAlignment="1">
      <alignment horizontal="center" vertical="center" wrapText="1"/>
    </xf>
    <xf numFmtId="9" fontId="10" fillId="0" borderId="59" xfId="1" applyFont="1" applyFill="1" applyBorder="1" applyAlignment="1">
      <alignment horizontal="center" vertical="center" wrapText="1"/>
    </xf>
    <xf numFmtId="9" fontId="10" fillId="0" borderId="67" xfId="1" applyFont="1" applyFill="1" applyBorder="1" applyAlignment="1">
      <alignment horizontal="center" vertical="center" wrapText="1"/>
    </xf>
    <xf numFmtId="0" fontId="2" fillId="0" borderId="1" xfId="0" applyFont="1" applyFill="1" applyBorder="1" applyAlignment="1">
      <alignment horizontal="left" vertical="center"/>
    </xf>
    <xf numFmtId="0" fontId="2" fillId="0" borderId="1" xfId="0" applyFont="1" applyFill="1" applyBorder="1" applyAlignment="1">
      <alignment horizontal="justify" vertical="center"/>
    </xf>
    <xf numFmtId="9" fontId="2" fillId="0" borderId="1" xfId="1" applyFont="1" applyFill="1" applyBorder="1" applyAlignment="1">
      <alignment horizontal="center" vertical="center"/>
    </xf>
    <xf numFmtId="1" fontId="2" fillId="0" borderId="1" xfId="2" applyNumberFormat="1" applyFont="1" applyFill="1" applyBorder="1" applyAlignment="1">
      <alignment horizontal="center" vertical="center"/>
    </xf>
    <xf numFmtId="0" fontId="12" fillId="0" borderId="21" xfId="4" applyFont="1" applyFill="1" applyBorder="1" applyAlignment="1">
      <alignment vertical="center" wrapText="1"/>
    </xf>
    <xf numFmtId="9" fontId="15" fillId="5" borderId="43" xfId="1" applyFont="1" applyFill="1" applyBorder="1" applyAlignment="1">
      <alignment horizontal="center" vertical="center" wrapText="1"/>
    </xf>
    <xf numFmtId="9" fontId="15" fillId="5" borderId="1" xfId="1" applyFont="1" applyFill="1" applyBorder="1" applyAlignment="1">
      <alignment horizontal="center" vertical="center" wrapText="1"/>
    </xf>
    <xf numFmtId="1" fontId="15" fillId="5" borderId="43" xfId="2" applyNumberFormat="1" applyFont="1" applyFill="1" applyBorder="1" applyAlignment="1">
      <alignment horizontal="center" vertical="center" wrapText="1"/>
    </xf>
    <xf numFmtId="1" fontId="15" fillId="5" borderId="5" xfId="2" applyNumberFormat="1" applyFont="1" applyFill="1" applyBorder="1" applyAlignment="1">
      <alignment horizontal="center" vertical="center" wrapText="1"/>
    </xf>
    <xf numFmtId="172" fontId="15" fillId="5" borderId="26" xfId="2" applyNumberFormat="1" applyFont="1" applyFill="1" applyBorder="1" applyAlignment="1">
      <alignment horizontal="center" vertical="center" wrapText="1"/>
    </xf>
    <xf numFmtId="169" fontId="14" fillId="5" borderId="56" xfId="3" applyNumberFormat="1" applyFont="1" applyFill="1" applyBorder="1" applyAlignment="1">
      <alignment vertical="center"/>
    </xf>
    <xf numFmtId="9" fontId="15" fillId="5" borderId="5" xfId="1" applyFont="1" applyFill="1" applyBorder="1" applyAlignment="1">
      <alignment horizontal="center" vertical="center" wrapText="1"/>
    </xf>
    <xf numFmtId="172" fontId="15" fillId="3" borderId="29" xfId="2" applyNumberFormat="1" applyFont="1" applyFill="1" applyBorder="1" applyAlignment="1">
      <alignment horizontal="center" vertical="center" wrapText="1"/>
    </xf>
    <xf numFmtId="169" fontId="14" fillId="0" borderId="63" xfId="3" applyNumberFormat="1" applyFont="1" applyBorder="1" applyAlignment="1">
      <alignment vertical="center"/>
    </xf>
    <xf numFmtId="9" fontId="15" fillId="3" borderId="9" xfId="1" applyFont="1" applyFill="1" applyBorder="1" applyAlignment="1">
      <alignment horizontal="center" vertical="center" wrapText="1"/>
    </xf>
    <xf numFmtId="1" fontId="15" fillId="5" borderId="54" xfId="2" applyNumberFormat="1" applyFont="1" applyFill="1" applyBorder="1" applyAlignment="1">
      <alignment horizontal="center" vertical="center" wrapText="1"/>
    </xf>
    <xf numFmtId="169" fontId="14" fillId="0" borderId="68" xfId="3" applyNumberFormat="1" applyFont="1" applyBorder="1" applyAlignment="1">
      <alignment vertical="center"/>
    </xf>
    <xf numFmtId="169" fontId="14" fillId="0" borderId="43" xfId="3" applyNumberFormat="1" applyFont="1" applyBorder="1" applyAlignment="1">
      <alignment vertical="center"/>
    </xf>
    <xf numFmtId="0" fontId="6" fillId="0" borderId="0" xfId="4" applyFont="1" applyFill="1" applyBorder="1" applyAlignment="1"/>
    <xf numFmtId="0" fontId="6" fillId="0" borderId="0" xfId="4" applyFont="1" applyFill="1" applyAlignment="1">
      <alignment horizontal="center"/>
    </xf>
    <xf numFmtId="0" fontId="14" fillId="0" borderId="39" xfId="5" applyFont="1" applyFill="1" applyBorder="1" applyAlignment="1">
      <alignment horizontal="center" vertical="center" wrapText="1"/>
    </xf>
    <xf numFmtId="0" fontId="12" fillId="0" borderId="39" xfId="5" applyFont="1" applyFill="1" applyBorder="1" applyAlignment="1">
      <alignment vertical="center" wrapText="1"/>
    </xf>
    <xf numFmtId="0" fontId="6" fillId="0" borderId="23" xfId="4" applyFont="1" applyFill="1" applyBorder="1" applyAlignment="1">
      <alignment horizontal="center"/>
    </xf>
    <xf numFmtId="0" fontId="6" fillId="0" borderId="0" xfId="0" applyFont="1" applyFill="1"/>
    <xf numFmtId="0" fontId="10" fillId="0" borderId="14" xfId="0" applyFont="1" applyFill="1" applyBorder="1" applyAlignment="1">
      <alignment vertical="center"/>
    </xf>
    <xf numFmtId="0" fontId="10" fillId="0" borderId="18" xfId="4" applyFont="1" applyFill="1" applyBorder="1" applyAlignment="1">
      <alignment horizontal="center" vertical="center"/>
    </xf>
    <xf numFmtId="0" fontId="11" fillId="0" borderId="0" xfId="0" applyFont="1" applyFill="1" applyAlignment="1">
      <alignment vertical="center"/>
    </xf>
    <xf numFmtId="9" fontId="10" fillId="0" borderId="42" xfId="1" applyFont="1" applyFill="1" applyBorder="1" applyAlignment="1">
      <alignment horizontal="center" vertical="center" wrapText="1"/>
    </xf>
    <xf numFmtId="0" fontId="11" fillId="0" borderId="0" xfId="0" applyFont="1" applyFill="1"/>
    <xf numFmtId="171" fontId="12" fillId="0" borderId="46" xfId="1" applyNumberFormat="1" applyFont="1" applyFill="1" applyBorder="1" applyAlignment="1">
      <alignment horizontal="center" vertical="center" wrapText="1"/>
    </xf>
    <xf numFmtId="9" fontId="10" fillId="0" borderId="7" xfId="1" applyFont="1" applyFill="1" applyBorder="1" applyAlignment="1">
      <alignment horizontal="center" vertical="center" wrapText="1"/>
    </xf>
    <xf numFmtId="10" fontId="12" fillId="0" borderId="49" xfId="1" applyNumberFormat="1" applyFont="1" applyFill="1" applyBorder="1" applyAlignment="1">
      <alignment horizontal="center" vertical="center" wrapText="1"/>
    </xf>
    <xf numFmtId="10" fontId="10" fillId="0" borderId="46" xfId="2" applyNumberFormat="1" applyFont="1" applyFill="1" applyBorder="1" applyAlignment="1">
      <alignment horizontal="center" vertical="center" wrapText="1"/>
    </xf>
    <xf numFmtId="1" fontId="10" fillId="0" borderId="49" xfId="2" applyNumberFormat="1" applyFont="1" applyFill="1" applyBorder="1" applyAlignment="1">
      <alignment horizontal="center" vertical="center" wrapText="1"/>
    </xf>
    <xf numFmtId="10" fontId="10" fillId="0" borderId="58" xfId="1" applyNumberFormat="1" applyFont="1" applyFill="1" applyBorder="1" applyAlignment="1">
      <alignment horizontal="center" vertical="center" wrapText="1"/>
    </xf>
    <xf numFmtId="9" fontId="10" fillId="0" borderId="71" xfId="1" applyFont="1" applyFill="1" applyBorder="1" applyAlignment="1">
      <alignment horizontal="center" vertical="center" wrapText="1"/>
    </xf>
    <xf numFmtId="10" fontId="15" fillId="2" borderId="39" xfId="4" applyNumberFormat="1" applyFont="1" applyFill="1" applyBorder="1" applyAlignment="1">
      <alignment horizontal="center" vertical="center" wrapText="1"/>
    </xf>
    <xf numFmtId="0" fontId="15" fillId="2" borderId="39" xfId="4" applyNumberFormat="1" applyFont="1" applyFill="1" applyBorder="1" applyAlignment="1">
      <alignment horizontal="center" vertical="center" wrapText="1"/>
    </xf>
    <xf numFmtId="9" fontId="15" fillId="2" borderId="39" xfId="1" applyFont="1" applyFill="1" applyBorder="1" applyAlignment="1">
      <alignment horizontal="center"/>
    </xf>
    <xf numFmtId="170" fontId="10" fillId="2" borderId="35" xfId="1" applyNumberFormat="1" applyFont="1" applyFill="1" applyBorder="1" applyAlignment="1">
      <alignment horizontal="center"/>
    </xf>
    <xf numFmtId="170" fontId="10" fillId="2" borderId="36" xfId="1" applyNumberFormat="1" applyFont="1" applyFill="1" applyBorder="1" applyAlignment="1">
      <alignment horizontal="center"/>
    </xf>
    <xf numFmtId="170" fontId="10" fillId="2" borderId="37" xfId="1" applyNumberFormat="1" applyFont="1" applyFill="1" applyBorder="1" applyAlignment="1">
      <alignment horizontal="center"/>
    </xf>
    <xf numFmtId="0" fontId="0" fillId="0" borderId="0" xfId="0" applyFill="1" applyAlignment="1">
      <alignment vertical="center"/>
    </xf>
    <xf numFmtId="0" fontId="6" fillId="0" borderId="0" xfId="4" applyFont="1" applyFill="1" applyBorder="1" applyAlignment="1">
      <alignment horizontal="center"/>
    </xf>
    <xf numFmtId="0" fontId="6" fillId="0" borderId="0" xfId="4" applyFont="1" applyFill="1" applyBorder="1" applyAlignment="1"/>
    <xf numFmtId="0" fontId="6" fillId="0" borderId="0" xfId="4" applyFont="1" applyFill="1" applyAlignment="1">
      <alignment horizontal="center"/>
    </xf>
    <xf numFmtId="0" fontId="8" fillId="0" borderId="0" xfId="4" applyFont="1" applyFill="1" applyBorder="1" applyAlignment="1">
      <alignment horizontal="left" vertical="center" wrapText="1"/>
    </xf>
    <xf numFmtId="0" fontId="8" fillId="0" borderId="11"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2" xfId="5"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5" applyFont="1" applyFill="1" applyBorder="1" applyAlignment="1">
      <alignment horizontal="center" vertical="center" wrapText="1"/>
    </xf>
    <xf numFmtId="0" fontId="8" fillId="0" borderId="0" xfId="4" applyFont="1" applyFill="1" applyBorder="1" applyAlignment="1">
      <alignment horizontal="center" vertical="center" wrapText="1"/>
    </xf>
    <xf numFmtId="0" fontId="12" fillId="0" borderId="14" xfId="4" applyFont="1" applyFill="1" applyBorder="1" applyAlignment="1">
      <alignment horizontal="center"/>
    </xf>
    <xf numFmtId="0" fontId="12" fillId="0" borderId="0" xfId="4" applyFont="1" applyFill="1" applyBorder="1" applyAlignment="1">
      <alignment horizontal="center"/>
    </xf>
    <xf numFmtId="0" fontId="12" fillId="0" borderId="18" xfId="4" applyFont="1" applyFill="1" applyBorder="1" applyAlignment="1">
      <alignment horizontal="center"/>
    </xf>
    <xf numFmtId="0" fontId="12" fillId="0" borderId="0" xfId="5" applyFont="1" applyFill="1" applyBorder="1" applyAlignment="1">
      <alignment horizontal="center" vertical="center" wrapText="1"/>
    </xf>
    <xf numFmtId="0" fontId="6" fillId="0" borderId="0" xfId="0" applyFont="1" applyFill="1"/>
    <xf numFmtId="0" fontId="12" fillId="0" borderId="14" xfId="0" applyFont="1" applyFill="1" applyBorder="1"/>
    <xf numFmtId="1" fontId="12" fillId="0" borderId="46" xfId="2" applyNumberFormat="1" applyFont="1" applyFill="1" applyBorder="1" applyAlignment="1">
      <alignment horizontal="center" vertical="center" wrapText="1"/>
    </xf>
    <xf numFmtId="9" fontId="12" fillId="0" borderId="46" xfId="1" applyFont="1" applyFill="1" applyBorder="1" applyAlignment="1">
      <alignment horizontal="center" vertical="center" wrapText="1"/>
    </xf>
    <xf numFmtId="1" fontId="12" fillId="0" borderId="49" xfId="2" applyNumberFormat="1" applyFont="1" applyFill="1" applyBorder="1" applyAlignment="1">
      <alignment horizontal="center" vertical="center" wrapText="1"/>
    </xf>
    <xf numFmtId="1" fontId="12" fillId="0" borderId="72" xfId="2" applyNumberFormat="1" applyFont="1" applyFill="1" applyBorder="1" applyAlignment="1">
      <alignment horizontal="center" vertical="center" wrapText="1"/>
    </xf>
    <xf numFmtId="169" fontId="12" fillId="2" borderId="39" xfId="4" applyNumberFormat="1" applyFont="1" applyFill="1" applyBorder="1" applyAlignment="1">
      <alignment horizontal="center"/>
    </xf>
    <xf numFmtId="169" fontId="12" fillId="0" borderId="0" xfId="4" applyNumberFormat="1" applyFont="1" applyFill="1" applyBorder="1" applyAlignment="1">
      <alignment horizontal="center"/>
    </xf>
    <xf numFmtId="0" fontId="12" fillId="0" borderId="53" xfId="4" applyFont="1" applyFill="1" applyBorder="1" applyAlignment="1">
      <alignment horizontal="center"/>
    </xf>
    <xf numFmtId="0" fontId="6" fillId="0" borderId="54" xfId="4" applyFont="1" applyFill="1" applyBorder="1" applyAlignment="1">
      <alignment horizontal="center"/>
    </xf>
    <xf numFmtId="0" fontId="12" fillId="0" borderId="47" xfId="4" applyFont="1" applyFill="1" applyBorder="1" applyAlignment="1">
      <alignment horizontal="center"/>
    </xf>
    <xf numFmtId="0" fontId="12" fillId="0" borderId="11" xfId="4" applyFont="1" applyFill="1" applyBorder="1" applyAlignment="1">
      <alignment horizontal="center"/>
    </xf>
    <xf numFmtId="0" fontId="6" fillId="0" borderId="12" xfId="4" applyFont="1" applyFill="1" applyBorder="1" applyAlignment="1">
      <alignment horizontal="center"/>
    </xf>
    <xf numFmtId="0" fontId="12" fillId="0" borderId="13" xfId="4" applyFont="1" applyFill="1" applyBorder="1" applyAlignment="1">
      <alignment horizontal="center"/>
    </xf>
    <xf numFmtId="0" fontId="6" fillId="0" borderId="14" xfId="4" applyFont="1" applyFill="1" applyBorder="1" applyAlignment="1">
      <alignment horizontal="center"/>
    </xf>
    <xf numFmtId="0" fontId="13" fillId="3" borderId="18" xfId="0" applyFont="1" applyFill="1" applyBorder="1" applyAlignment="1">
      <alignment vertical="center" wrapText="1"/>
    </xf>
    <xf numFmtId="0" fontId="13" fillId="3" borderId="14" xfId="0" applyFont="1" applyFill="1" applyBorder="1" applyAlignment="1">
      <alignment vertical="center" wrapText="1"/>
    </xf>
    <xf numFmtId="0" fontId="6" fillId="0" borderId="18" xfId="4" applyFont="1" applyFill="1" applyBorder="1" applyAlignment="1">
      <alignment horizontal="center"/>
    </xf>
    <xf numFmtId="0" fontId="6" fillId="0" borderId="53" xfId="4" applyFont="1" applyFill="1" applyBorder="1" applyAlignment="1">
      <alignment horizontal="center"/>
    </xf>
    <xf numFmtId="0" fontId="6" fillId="0" borderId="47" xfId="4" applyFont="1" applyFill="1" applyBorder="1" applyAlignment="1">
      <alignment horizontal="center"/>
    </xf>
    <xf numFmtId="0" fontId="12" fillId="0" borderId="39" xfId="5" applyFont="1" applyFill="1" applyBorder="1" applyAlignment="1">
      <alignment vertical="center" wrapText="1"/>
    </xf>
    <xf numFmtId="0" fontId="14" fillId="0" borderId="39" xfId="5" applyFont="1" applyFill="1" applyBorder="1" applyAlignment="1">
      <alignment vertical="center" wrapText="1"/>
    </xf>
    <xf numFmtId="0" fontId="14" fillId="0" borderId="39" xfId="5"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6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0" xfId="0" applyFont="1" applyFill="1" applyBorder="1" applyAlignment="1">
      <alignment horizontal="center" vertical="center" wrapText="1"/>
    </xf>
    <xf numFmtId="10" fontId="12" fillId="0" borderId="73" xfId="1" applyNumberFormat="1" applyFont="1" applyFill="1" applyBorder="1" applyAlignment="1">
      <alignment horizontal="center" vertical="center" wrapText="1"/>
    </xf>
    <xf numFmtId="10" fontId="12" fillId="0" borderId="48" xfId="1" applyNumberFormat="1" applyFont="1" applyFill="1" applyBorder="1" applyAlignment="1">
      <alignment horizontal="center" vertical="center" wrapText="1"/>
    </xf>
    <xf numFmtId="10" fontId="12" fillId="0" borderId="74" xfId="1" applyNumberFormat="1" applyFont="1" applyFill="1" applyBorder="1" applyAlignment="1">
      <alignment horizontal="center" vertical="center" wrapText="1"/>
    </xf>
    <xf numFmtId="171" fontId="21" fillId="4" borderId="45" xfId="1" applyNumberFormat="1" applyFont="1" applyFill="1" applyBorder="1" applyAlignment="1">
      <alignment horizontal="center"/>
    </xf>
    <xf numFmtId="0" fontId="12" fillId="4" borderId="20" xfId="4" applyFont="1" applyFill="1" applyBorder="1" applyAlignment="1"/>
    <xf numFmtId="0" fontId="12" fillId="4" borderId="21" xfId="4" applyFont="1" applyFill="1" applyBorder="1" applyAlignment="1"/>
    <xf numFmtId="0" fontId="15" fillId="0" borderId="39" xfId="5" applyFont="1" applyFill="1" applyBorder="1" applyAlignment="1">
      <alignment horizontal="center" vertical="center" wrapText="1"/>
    </xf>
    <xf numFmtId="0" fontId="15" fillId="4" borderId="56" xfId="0" applyFont="1" applyFill="1" applyBorder="1" applyAlignment="1">
      <alignment horizontal="center" vertical="center" wrapText="1"/>
    </xf>
    <xf numFmtId="9" fontId="12" fillId="4" borderId="45" xfId="1" applyFont="1" applyFill="1" applyBorder="1" applyAlignment="1">
      <alignment horizontal="center"/>
    </xf>
    <xf numFmtId="1" fontId="12" fillId="0" borderId="2" xfId="2" applyNumberFormat="1" applyFont="1" applyFill="1" applyBorder="1" applyAlignment="1">
      <alignment vertical="center" wrapText="1"/>
    </xf>
    <xf numFmtId="165" fontId="14" fillId="0" borderId="46" xfId="7" applyFont="1" applyFill="1" applyBorder="1" applyAlignment="1">
      <alignment horizontal="center" vertical="center" wrapText="1"/>
    </xf>
    <xf numFmtId="171" fontId="14" fillId="0" borderId="46" xfId="1" applyNumberFormat="1" applyFont="1" applyFill="1" applyBorder="1" applyAlignment="1">
      <alignment horizontal="center" vertical="center" wrapText="1"/>
    </xf>
    <xf numFmtId="165" fontId="25" fillId="0" borderId="46" xfId="7" applyFont="1" applyFill="1" applyBorder="1" applyAlignment="1">
      <alignment horizontal="center" vertical="center" wrapText="1"/>
    </xf>
    <xf numFmtId="10" fontId="25" fillId="0" borderId="46" xfId="1" applyNumberFormat="1" applyFont="1" applyFill="1" applyBorder="1" applyAlignment="1">
      <alignment horizontal="center" vertical="center" wrapText="1"/>
    </xf>
    <xf numFmtId="165" fontId="14" fillId="0" borderId="49" xfId="7" applyFont="1" applyFill="1" applyBorder="1" applyAlignment="1">
      <alignment horizontal="center" vertical="center" wrapText="1"/>
    </xf>
    <xf numFmtId="10" fontId="14" fillId="0" borderId="46" xfId="1" applyNumberFormat="1" applyFont="1" applyFill="1" applyBorder="1" applyAlignment="1">
      <alignment horizontal="center" vertical="center" wrapText="1"/>
    </xf>
    <xf numFmtId="10" fontId="14" fillId="0" borderId="77" xfId="1" applyNumberFormat="1" applyFont="1" applyFill="1" applyBorder="1" applyAlignment="1">
      <alignment horizontal="center" vertical="center" wrapText="1"/>
    </xf>
    <xf numFmtId="169" fontId="14" fillId="2" borderId="39" xfId="4" applyNumberFormat="1" applyFont="1" applyFill="1" applyBorder="1" applyAlignment="1">
      <alignment horizontal="center"/>
    </xf>
    <xf numFmtId="9" fontId="14" fillId="2" borderId="39" xfId="1" applyFont="1" applyFill="1" applyBorder="1" applyAlignment="1">
      <alignment horizontal="center"/>
    </xf>
    <xf numFmtId="9" fontId="14" fillId="0" borderId="46" xfId="1" applyNumberFormat="1" applyFont="1" applyFill="1" applyBorder="1" applyAlignment="1">
      <alignment horizontal="center" vertical="center" wrapText="1"/>
    </xf>
    <xf numFmtId="0" fontId="26" fillId="0" borderId="0" xfId="4" applyFont="1" applyFill="1" applyAlignment="1">
      <alignment horizontal="center"/>
    </xf>
    <xf numFmtId="2" fontId="12" fillId="0" borderId="46" xfId="7" applyNumberFormat="1" applyFont="1" applyFill="1" applyBorder="1" applyAlignment="1">
      <alignment horizontal="center" vertical="center" wrapText="1"/>
    </xf>
    <xf numFmtId="2" fontId="12" fillId="2" borderId="39" xfId="1" applyNumberFormat="1" applyFont="1" applyFill="1" applyBorder="1" applyAlignment="1">
      <alignment horizontal="center"/>
    </xf>
    <xf numFmtId="0" fontId="28" fillId="6" borderId="0" xfId="4" applyFont="1" applyFill="1" applyAlignment="1">
      <alignment horizontal="center"/>
    </xf>
    <xf numFmtId="0" fontId="6" fillId="3" borderId="0" xfId="4" applyFont="1" applyFill="1" applyBorder="1" applyAlignment="1">
      <alignment horizontal="center"/>
    </xf>
    <xf numFmtId="0" fontId="6" fillId="3" borderId="0" xfId="4" applyFont="1" applyFill="1" applyBorder="1" applyAlignment="1"/>
    <xf numFmtId="0" fontId="6" fillId="3" borderId="0" xfId="4" applyFont="1" applyFill="1" applyAlignment="1">
      <alignment horizontal="center"/>
    </xf>
    <xf numFmtId="0" fontId="8" fillId="3" borderId="0" xfId="4" applyFont="1" applyFill="1" applyBorder="1" applyAlignment="1">
      <alignment horizontal="left" vertical="center" wrapText="1"/>
    </xf>
    <xf numFmtId="0" fontId="8" fillId="3" borderId="11" xfId="4" applyFont="1" applyFill="1" applyBorder="1" applyAlignment="1">
      <alignment horizontal="center" vertical="center"/>
    </xf>
    <xf numFmtId="0" fontId="8" fillId="3" borderId="12" xfId="4" applyFont="1" applyFill="1" applyBorder="1" applyAlignment="1">
      <alignment horizontal="center" vertical="center"/>
    </xf>
    <xf numFmtId="0" fontId="8" fillId="3" borderId="12" xfId="5" applyFont="1" applyFill="1" applyBorder="1" applyAlignment="1">
      <alignment horizontal="center" vertical="center" wrapText="1"/>
    </xf>
    <xf numFmtId="0" fontId="8" fillId="3" borderId="12" xfId="4" applyFont="1" applyFill="1" applyBorder="1" applyAlignment="1">
      <alignment horizontal="center" vertical="center" wrapText="1"/>
    </xf>
    <xf numFmtId="0" fontId="8" fillId="3" borderId="13" xfId="4" applyFont="1" applyFill="1" applyBorder="1" applyAlignment="1">
      <alignment horizontal="center" vertical="center"/>
    </xf>
    <xf numFmtId="0" fontId="8" fillId="3" borderId="14" xfId="4" applyFont="1" applyFill="1" applyBorder="1" applyAlignment="1">
      <alignment horizontal="center" vertical="center"/>
    </xf>
    <xf numFmtId="0" fontId="8" fillId="3" borderId="18" xfId="4" applyFont="1" applyFill="1" applyBorder="1" applyAlignment="1">
      <alignment horizontal="center" vertical="center"/>
    </xf>
    <xf numFmtId="0" fontId="8" fillId="3" borderId="0" xfId="4" applyFont="1" applyFill="1" applyBorder="1" applyAlignment="1">
      <alignment horizontal="center" vertical="center"/>
    </xf>
    <xf numFmtId="0" fontId="8" fillId="3" borderId="0" xfId="5" applyFont="1" applyFill="1" applyBorder="1" applyAlignment="1">
      <alignment horizontal="center" vertical="center" wrapText="1"/>
    </xf>
    <xf numFmtId="0" fontId="8" fillId="3" borderId="0" xfId="4" applyFont="1" applyFill="1" applyBorder="1" applyAlignment="1">
      <alignment horizontal="center" vertical="center" wrapText="1"/>
    </xf>
    <xf numFmtId="0" fontId="12" fillId="3" borderId="14" xfId="4" applyFont="1" applyFill="1" applyBorder="1" applyAlignment="1">
      <alignment horizontal="center"/>
    </xf>
    <xf numFmtId="0" fontId="12" fillId="3" borderId="0" xfId="4" applyFont="1" applyFill="1" applyBorder="1" applyAlignment="1">
      <alignment horizontal="center"/>
    </xf>
    <xf numFmtId="0" fontId="12" fillId="3" borderId="18" xfId="4" applyFont="1" applyFill="1" applyBorder="1" applyAlignment="1">
      <alignment horizontal="center"/>
    </xf>
    <xf numFmtId="0" fontId="12" fillId="3" borderId="0" xfId="5" applyFont="1" applyFill="1" applyBorder="1" applyAlignment="1">
      <alignment horizontal="center" vertical="center" wrapText="1"/>
    </xf>
    <xf numFmtId="0" fontId="12" fillId="3" borderId="14" xfId="0" applyFont="1" applyFill="1" applyBorder="1"/>
    <xf numFmtId="0" fontId="6" fillId="3" borderId="0" xfId="0" applyFont="1" applyFill="1"/>
    <xf numFmtId="2" fontId="12" fillId="0" borderId="46" xfId="2" applyNumberFormat="1" applyFont="1" applyFill="1" applyBorder="1" applyAlignment="1">
      <alignment horizontal="center" vertical="center" wrapText="1"/>
    </xf>
    <xf numFmtId="9" fontId="12" fillId="2" borderId="39" xfId="1" applyFont="1" applyFill="1" applyBorder="1" applyAlignment="1">
      <alignment horizontal="center"/>
    </xf>
    <xf numFmtId="169" fontId="12" fillId="3" borderId="0" xfId="4" applyNumberFormat="1" applyFont="1" applyFill="1" applyBorder="1" applyAlignment="1">
      <alignment horizontal="center"/>
    </xf>
    <xf numFmtId="170" fontId="12" fillId="3" borderId="0" xfId="1" applyNumberFormat="1" applyFont="1" applyFill="1" applyBorder="1" applyAlignment="1">
      <alignment horizontal="center"/>
    </xf>
    <xf numFmtId="0" fontId="12" fillId="3" borderId="53" xfId="4" applyFont="1" applyFill="1" applyBorder="1" applyAlignment="1">
      <alignment horizontal="center"/>
    </xf>
    <xf numFmtId="0" fontId="6" fillId="3" borderId="54" xfId="4" applyFont="1" applyFill="1" applyBorder="1" applyAlignment="1">
      <alignment horizontal="center"/>
    </xf>
    <xf numFmtId="0" fontId="12" fillId="3" borderId="47" xfId="4" applyFont="1" applyFill="1" applyBorder="1" applyAlignment="1">
      <alignment horizontal="center"/>
    </xf>
    <xf numFmtId="0" fontId="12" fillId="3" borderId="11" xfId="4" applyFont="1" applyFill="1" applyBorder="1" applyAlignment="1">
      <alignment horizontal="center"/>
    </xf>
    <xf numFmtId="0" fontId="6" fillId="3" borderId="12" xfId="4" applyFont="1" applyFill="1" applyBorder="1" applyAlignment="1">
      <alignment horizontal="center"/>
    </xf>
    <xf numFmtId="0" fontId="12" fillId="3" borderId="13" xfId="4" applyFont="1" applyFill="1" applyBorder="1" applyAlignment="1">
      <alignment horizontal="center"/>
    </xf>
    <xf numFmtId="0" fontId="6" fillId="3" borderId="14" xfId="4" applyFont="1" applyFill="1" applyBorder="1" applyAlignment="1">
      <alignment horizontal="center"/>
    </xf>
    <xf numFmtId="0" fontId="6" fillId="3" borderId="18" xfId="4" applyFont="1" applyFill="1" applyBorder="1" applyAlignment="1">
      <alignment horizontal="center"/>
    </xf>
    <xf numFmtId="0" fontId="6" fillId="3" borderId="53" xfId="4" applyFont="1" applyFill="1" applyBorder="1" applyAlignment="1">
      <alignment horizontal="center"/>
    </xf>
    <xf numFmtId="0" fontId="6" fillId="3" borderId="47" xfId="4" applyFont="1" applyFill="1" applyBorder="1" applyAlignment="1">
      <alignment horizontal="center"/>
    </xf>
    <xf numFmtId="2" fontId="12" fillId="0" borderId="49" xfId="2" applyNumberFormat="1" applyFont="1" applyFill="1" applyBorder="1" applyAlignment="1">
      <alignment horizontal="center" vertical="center" wrapText="1"/>
    </xf>
    <xf numFmtId="2" fontId="12" fillId="2" borderId="39" xfId="4" applyNumberFormat="1" applyFont="1" applyFill="1" applyBorder="1" applyAlignment="1">
      <alignment horizontal="center"/>
    </xf>
    <xf numFmtId="10" fontId="12" fillId="2" borderId="39" xfId="1" applyNumberFormat="1" applyFont="1" applyFill="1" applyBorder="1" applyAlignment="1">
      <alignment horizontal="center"/>
    </xf>
    <xf numFmtId="0" fontId="12" fillId="0" borderId="39" xfId="5" applyFont="1" applyFill="1" applyBorder="1" applyAlignment="1">
      <alignment horizontal="center" wrapText="1"/>
    </xf>
    <xf numFmtId="0" fontId="6" fillId="0" borderId="0" xfId="4" applyFont="1" applyFill="1" applyAlignment="1">
      <alignment horizontal="center" vertical="center"/>
    </xf>
    <xf numFmtId="0" fontId="6" fillId="0" borderId="14" xfId="4" applyFont="1" applyFill="1" applyBorder="1" applyAlignment="1">
      <alignment horizontal="center" vertical="center"/>
    </xf>
    <xf numFmtId="0" fontId="6" fillId="0" borderId="18" xfId="4" applyFont="1" applyFill="1" applyBorder="1" applyAlignment="1">
      <alignment horizontal="center" vertical="center"/>
    </xf>
    <xf numFmtId="0" fontId="6" fillId="0" borderId="0" xfId="4" applyFont="1" applyFill="1" applyBorder="1" applyAlignment="1">
      <alignment horizontal="center"/>
    </xf>
    <xf numFmtId="0" fontId="6" fillId="0" borderId="0" xfId="4" applyFont="1" applyFill="1" applyBorder="1" applyAlignment="1"/>
    <xf numFmtId="0" fontId="6" fillId="0" borderId="0" xfId="4" applyFont="1" applyFill="1" applyAlignment="1">
      <alignment horizontal="center"/>
    </xf>
    <xf numFmtId="0" fontId="8" fillId="0" borderId="0" xfId="4" applyFont="1" applyFill="1" applyBorder="1" applyAlignment="1">
      <alignment horizontal="left" vertical="center" wrapText="1"/>
    </xf>
    <xf numFmtId="0" fontId="8" fillId="0" borderId="11"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2" xfId="5"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5" applyFont="1" applyFill="1" applyBorder="1" applyAlignment="1">
      <alignment horizontal="center" vertical="center" wrapText="1"/>
    </xf>
    <xf numFmtId="0" fontId="8" fillId="0" borderId="0" xfId="4" applyFont="1" applyFill="1" applyBorder="1" applyAlignment="1">
      <alignment horizontal="center" vertical="center" wrapText="1"/>
    </xf>
    <xf numFmtId="0" fontId="12" fillId="0" borderId="14" xfId="4" applyFont="1" applyFill="1" applyBorder="1" applyAlignment="1">
      <alignment horizontal="center"/>
    </xf>
    <xf numFmtId="0" fontId="12" fillId="0" borderId="0" xfId="4" applyFont="1" applyFill="1" applyBorder="1" applyAlignment="1">
      <alignment horizontal="center"/>
    </xf>
    <xf numFmtId="0" fontId="12" fillId="0" borderId="18" xfId="4" applyFont="1" applyFill="1" applyBorder="1" applyAlignment="1">
      <alignment horizontal="center"/>
    </xf>
    <xf numFmtId="0" fontId="12" fillId="0" borderId="0" xfId="5" applyFont="1" applyFill="1" applyBorder="1" applyAlignment="1">
      <alignment horizontal="center" vertical="center" wrapText="1"/>
    </xf>
    <xf numFmtId="0" fontId="6" fillId="0" borderId="0" xfId="0" applyFont="1" applyFill="1"/>
    <xf numFmtId="0" fontId="12" fillId="0" borderId="14" xfId="0" applyFont="1" applyFill="1" applyBorder="1"/>
    <xf numFmtId="1" fontId="12" fillId="0" borderId="46" xfId="2" applyNumberFormat="1" applyFont="1" applyFill="1" applyBorder="1" applyAlignment="1">
      <alignment horizontal="center" vertical="center" wrapText="1"/>
    </xf>
    <xf numFmtId="9" fontId="12" fillId="0" borderId="46" xfId="1" applyFont="1" applyFill="1" applyBorder="1" applyAlignment="1">
      <alignment horizontal="center" vertical="center" wrapText="1"/>
    </xf>
    <xf numFmtId="169" fontId="12" fillId="2" borderId="39" xfId="4" applyNumberFormat="1" applyFont="1" applyFill="1" applyBorder="1" applyAlignment="1">
      <alignment horizontal="center"/>
    </xf>
    <xf numFmtId="169" fontId="12" fillId="0" borderId="0" xfId="4" applyNumberFormat="1" applyFont="1" applyFill="1" applyBorder="1" applyAlignment="1">
      <alignment horizontal="center"/>
    </xf>
    <xf numFmtId="0" fontId="12" fillId="0" borderId="53" xfId="4" applyFont="1" applyFill="1" applyBorder="1" applyAlignment="1">
      <alignment horizontal="center"/>
    </xf>
    <xf numFmtId="0" fontId="6" fillId="0" borderId="54" xfId="4" applyFont="1" applyFill="1" applyBorder="1" applyAlignment="1">
      <alignment horizontal="center"/>
    </xf>
    <xf numFmtId="0" fontId="12" fillId="0" borderId="47" xfId="4" applyFont="1" applyFill="1" applyBorder="1" applyAlignment="1">
      <alignment horizontal="center"/>
    </xf>
    <xf numFmtId="0" fontId="12" fillId="0" borderId="11" xfId="4" applyFont="1" applyFill="1" applyBorder="1" applyAlignment="1">
      <alignment horizontal="center"/>
    </xf>
    <xf numFmtId="0" fontId="6" fillId="0" borderId="12" xfId="4" applyFont="1" applyFill="1" applyBorder="1" applyAlignment="1">
      <alignment horizontal="center"/>
    </xf>
    <xf numFmtId="0" fontId="12" fillId="0" borderId="13" xfId="4" applyFont="1" applyFill="1" applyBorder="1" applyAlignment="1">
      <alignment horizontal="center"/>
    </xf>
    <xf numFmtId="0" fontId="6" fillId="0" borderId="14" xfId="4" applyFont="1" applyFill="1" applyBorder="1" applyAlignment="1">
      <alignment horizontal="center"/>
    </xf>
    <xf numFmtId="0" fontId="13" fillId="3" borderId="18" xfId="0" applyFont="1" applyFill="1" applyBorder="1" applyAlignment="1">
      <alignment vertical="center" wrapText="1"/>
    </xf>
    <xf numFmtId="0" fontId="13" fillId="3" borderId="14" xfId="0" applyFont="1" applyFill="1" applyBorder="1" applyAlignment="1">
      <alignment vertical="center" wrapText="1"/>
    </xf>
    <xf numFmtId="0" fontId="6" fillId="0" borderId="18" xfId="4" applyFont="1" applyFill="1" applyBorder="1" applyAlignment="1">
      <alignment horizontal="center"/>
    </xf>
    <xf numFmtId="0" fontId="6" fillId="0" borderId="53" xfId="4" applyFont="1" applyFill="1" applyBorder="1" applyAlignment="1">
      <alignment horizontal="center"/>
    </xf>
    <xf numFmtId="0" fontId="6" fillId="0" borderId="47" xfId="4" applyFont="1" applyFill="1" applyBorder="1" applyAlignment="1">
      <alignment horizontal="center"/>
    </xf>
    <xf numFmtId="0" fontId="12" fillId="0" borderId="39" xfId="5" applyFont="1" applyFill="1" applyBorder="1" applyAlignment="1">
      <alignment vertical="center" wrapText="1"/>
    </xf>
    <xf numFmtId="0" fontId="14" fillId="0" borderId="39" xfId="5" applyFont="1" applyFill="1" applyBorder="1" applyAlignment="1">
      <alignment horizontal="center" vertical="center" wrapText="1"/>
    </xf>
    <xf numFmtId="2" fontId="12" fillId="0" borderId="46" xfId="2" applyNumberFormat="1" applyFont="1" applyFill="1" applyBorder="1" applyAlignment="1">
      <alignment horizontal="center" vertical="center" wrapText="1"/>
    </xf>
    <xf numFmtId="2" fontId="12" fillId="2" borderId="39" xfId="4" applyNumberFormat="1" applyFont="1" applyFill="1" applyBorder="1" applyAlignment="1">
      <alignment horizontal="center" vertical="center"/>
    </xf>
    <xf numFmtId="10" fontId="12" fillId="0" borderId="46" xfId="1" applyNumberFormat="1" applyFont="1" applyFill="1" applyBorder="1" applyAlignment="1">
      <alignment horizontal="center" vertical="center" wrapText="1"/>
    </xf>
    <xf numFmtId="173" fontId="6" fillId="0" borderId="0" xfId="7" applyNumberFormat="1" applyFont="1" applyFill="1" applyAlignment="1">
      <alignment horizontal="center"/>
    </xf>
    <xf numFmtId="173" fontId="8" fillId="0" borderId="0" xfId="7" applyNumberFormat="1" applyFont="1" applyFill="1" applyBorder="1" applyAlignment="1">
      <alignment horizontal="left" vertical="center" wrapText="1"/>
    </xf>
    <xf numFmtId="173" fontId="8" fillId="0" borderId="12" xfId="7" applyNumberFormat="1" applyFont="1" applyFill="1" applyBorder="1" applyAlignment="1">
      <alignment horizontal="center" vertical="center" wrapText="1"/>
    </xf>
    <xf numFmtId="173" fontId="8" fillId="0" borderId="0" xfId="7" applyNumberFormat="1" applyFont="1" applyFill="1" applyBorder="1" applyAlignment="1">
      <alignment horizontal="center" vertical="center" wrapText="1"/>
    </xf>
    <xf numFmtId="173" fontId="12" fillId="0" borderId="0" xfId="7" applyNumberFormat="1" applyFont="1" applyFill="1" applyBorder="1" applyAlignment="1">
      <alignment horizontal="center"/>
    </xf>
    <xf numFmtId="173" fontId="12" fillId="0" borderId="0" xfId="7" applyNumberFormat="1" applyFont="1" applyFill="1" applyBorder="1" applyAlignment="1">
      <alignment horizontal="center" vertical="center" wrapText="1"/>
    </xf>
    <xf numFmtId="173" fontId="12" fillId="0" borderId="46" xfId="7" applyNumberFormat="1" applyFont="1" applyFill="1" applyBorder="1" applyAlignment="1">
      <alignment vertical="center" wrapText="1"/>
    </xf>
    <xf numFmtId="173" fontId="6" fillId="0" borderId="0" xfId="0" applyNumberFormat="1" applyFont="1" applyFill="1"/>
    <xf numFmtId="2" fontId="12" fillId="0" borderId="46" xfId="2" applyNumberFormat="1" applyFont="1" applyFill="1" applyBorder="1" applyAlignment="1">
      <alignment vertical="center" wrapText="1"/>
    </xf>
    <xf numFmtId="173" fontId="12" fillId="0" borderId="46" xfId="7" applyNumberFormat="1" applyFont="1" applyFill="1" applyBorder="1" applyAlignment="1">
      <alignment horizontal="center" vertical="center" wrapText="1"/>
    </xf>
    <xf numFmtId="173" fontId="12" fillId="0" borderId="49" xfId="7" applyNumberFormat="1" applyFont="1" applyFill="1" applyBorder="1" applyAlignment="1">
      <alignment horizontal="center" vertical="center" wrapText="1"/>
    </xf>
    <xf numFmtId="0" fontId="12" fillId="0" borderId="46" xfId="1" applyNumberFormat="1" applyFont="1" applyFill="1" applyBorder="1" applyAlignment="1">
      <alignment horizontal="center" vertical="center" wrapText="1"/>
    </xf>
    <xf numFmtId="174" fontId="12" fillId="2" borderId="39" xfId="4" applyNumberFormat="1" applyFont="1" applyFill="1" applyBorder="1" applyAlignment="1">
      <alignment horizontal="center"/>
    </xf>
    <xf numFmtId="173" fontId="12" fillId="2" borderId="39" xfId="7" applyNumberFormat="1" applyFont="1" applyFill="1" applyBorder="1" applyAlignment="1">
      <alignment horizontal="center"/>
    </xf>
    <xf numFmtId="173" fontId="6" fillId="0" borderId="54" xfId="7" applyNumberFormat="1" applyFont="1" applyFill="1" applyBorder="1" applyAlignment="1">
      <alignment horizontal="center"/>
    </xf>
    <xf numFmtId="173" fontId="6" fillId="0" borderId="12" xfId="7" applyNumberFormat="1" applyFont="1" applyFill="1" applyBorder="1" applyAlignment="1">
      <alignment horizontal="center"/>
    </xf>
    <xf numFmtId="1" fontId="12" fillId="0" borderId="49" xfId="2" applyNumberFormat="1" applyFont="1" applyFill="1" applyBorder="1" applyAlignment="1">
      <alignment horizontal="center" wrapText="1"/>
    </xf>
    <xf numFmtId="1" fontId="12" fillId="0" borderId="72" xfId="2" applyNumberFormat="1" applyFont="1" applyFill="1" applyBorder="1" applyAlignment="1">
      <alignment horizontal="center" wrapText="1"/>
    </xf>
    <xf numFmtId="1" fontId="12" fillId="2" borderId="39" xfId="1" applyNumberFormat="1" applyFont="1" applyFill="1" applyBorder="1" applyAlignment="1">
      <alignment horizontal="center"/>
    </xf>
    <xf numFmtId="0" fontId="6" fillId="3" borderId="0" xfId="4" applyFont="1" applyFill="1" applyAlignment="1">
      <alignment horizontal="center" vertical="center"/>
    </xf>
    <xf numFmtId="0" fontId="6" fillId="3" borderId="14" xfId="4" applyFont="1" applyFill="1" applyBorder="1" applyAlignment="1">
      <alignment horizontal="center" vertical="center"/>
    </xf>
    <xf numFmtId="0" fontId="6" fillId="3" borderId="18" xfId="4" applyFont="1" applyFill="1" applyBorder="1" applyAlignment="1">
      <alignment horizontal="center" vertical="center"/>
    </xf>
    <xf numFmtId="175" fontId="10" fillId="0" borderId="46" xfId="2" applyNumberFormat="1" applyFont="1" applyFill="1" applyBorder="1" applyAlignment="1">
      <alignment horizontal="center" vertical="center" wrapText="1"/>
    </xf>
    <xf numFmtId="1" fontId="10" fillId="0" borderId="46" xfId="2" applyNumberFormat="1" applyFont="1" applyFill="1" applyBorder="1" applyAlignment="1">
      <alignment horizontal="center" vertical="center" wrapText="1"/>
    </xf>
    <xf numFmtId="2" fontId="10" fillId="0" borderId="46" xfId="1" applyNumberFormat="1" applyFont="1" applyFill="1" applyBorder="1" applyAlignment="1">
      <alignment horizontal="center" vertical="center" wrapText="1"/>
    </xf>
    <xf numFmtId="9" fontId="10" fillId="0" borderId="46" xfId="1" applyFont="1" applyFill="1" applyBorder="1" applyAlignment="1">
      <alignment horizontal="center" vertical="center" wrapText="1"/>
    </xf>
    <xf numFmtId="1" fontId="10" fillId="0" borderId="72" xfId="2" applyNumberFormat="1" applyFont="1" applyFill="1" applyBorder="1" applyAlignment="1">
      <alignment horizontal="center" vertical="center" wrapText="1"/>
    </xf>
    <xf numFmtId="0" fontId="0" fillId="0" borderId="0" xfId="0" applyFill="1" applyAlignment="1">
      <alignment vertical="center" wrapText="1"/>
    </xf>
    <xf numFmtId="1" fontId="12" fillId="3" borderId="46" xfId="2" applyNumberFormat="1" applyFont="1" applyFill="1" applyBorder="1" applyAlignment="1">
      <alignment horizontal="center" vertical="center" wrapText="1"/>
    </xf>
    <xf numFmtId="1" fontId="12" fillId="4" borderId="39" xfId="2" applyNumberFormat="1" applyFont="1" applyFill="1" applyBorder="1" applyAlignment="1">
      <alignment horizontal="center" vertical="center" wrapText="1"/>
    </xf>
    <xf numFmtId="9" fontId="12" fillId="2" borderId="39" xfId="1" applyFont="1" applyFill="1" applyBorder="1" applyAlignment="1">
      <alignment horizontal="center" vertical="center"/>
    </xf>
    <xf numFmtId="3" fontId="12" fillId="0" borderId="46" xfId="2" applyNumberFormat="1" applyFont="1" applyFill="1" applyBorder="1" applyAlignment="1">
      <alignment horizontal="center" vertical="center" wrapText="1"/>
    </xf>
    <xf numFmtId="3" fontId="12" fillId="0" borderId="49" xfId="2" applyNumberFormat="1" applyFont="1" applyFill="1" applyBorder="1" applyAlignment="1">
      <alignment horizontal="center" vertical="center" wrapText="1"/>
    </xf>
    <xf numFmtId="169" fontId="12" fillId="2" borderId="39" xfId="4" applyNumberFormat="1" applyFont="1" applyFill="1" applyBorder="1" applyAlignment="1">
      <alignment horizontal="center" vertical="center"/>
    </xf>
    <xf numFmtId="9" fontId="6" fillId="0" borderId="0" xfId="1" applyFont="1" applyFill="1" applyAlignment="1">
      <alignment horizontal="center"/>
    </xf>
    <xf numFmtId="3" fontId="12" fillId="0" borderId="72" xfId="2" applyNumberFormat="1" applyFont="1" applyFill="1" applyBorder="1" applyAlignment="1">
      <alignment horizontal="center" vertical="center" wrapText="1"/>
    </xf>
    <xf numFmtId="3" fontId="12" fillId="2" borderId="39" xfId="4" applyNumberFormat="1" applyFont="1" applyFill="1" applyBorder="1" applyAlignment="1">
      <alignment horizontal="center"/>
    </xf>
    <xf numFmtId="0" fontId="29" fillId="0" borderId="39" xfId="5" applyFont="1" applyFill="1" applyBorder="1" applyAlignment="1">
      <alignment horizontal="center" vertical="center" wrapText="1"/>
    </xf>
    <xf numFmtId="0" fontId="30" fillId="0" borderId="39" xfId="5" applyFont="1" applyFill="1" applyBorder="1" applyAlignment="1">
      <alignment horizontal="center" vertical="center" wrapText="1"/>
    </xf>
    <xf numFmtId="1" fontId="12" fillId="3" borderId="49" xfId="2" applyNumberFormat="1" applyFont="1" applyFill="1" applyBorder="1" applyAlignment="1">
      <alignment horizontal="center" vertical="center" wrapText="1"/>
    </xf>
    <xf numFmtId="9" fontId="12" fillId="3" borderId="46" xfId="1" applyFont="1" applyFill="1" applyBorder="1" applyAlignment="1">
      <alignment horizontal="center" vertical="center" wrapText="1"/>
    </xf>
    <xf numFmtId="172" fontId="12" fillId="0" borderId="46" xfId="2" applyNumberFormat="1" applyFont="1" applyFill="1" applyBorder="1" applyAlignment="1">
      <alignment horizontal="center" vertical="center" wrapText="1"/>
    </xf>
    <xf numFmtId="0" fontId="12" fillId="0" borderId="14" xfId="0" applyFont="1" applyFill="1" applyBorder="1" applyAlignment="1">
      <alignment vertical="center"/>
    </xf>
    <xf numFmtId="169" fontId="12" fillId="2" borderId="39" xfId="4" applyNumberFormat="1" applyFont="1" applyFill="1" applyBorder="1" applyAlignment="1">
      <alignment horizontal="center" vertical="center" wrapText="1"/>
    </xf>
    <xf numFmtId="0" fontId="12" fillId="0" borderId="18" xfId="4" applyFont="1" applyFill="1" applyBorder="1" applyAlignment="1">
      <alignment horizontal="center" vertical="center"/>
    </xf>
    <xf numFmtId="0" fontId="6" fillId="0" borderId="0" xfId="0" applyFont="1" applyFill="1" applyAlignment="1">
      <alignment vertical="center"/>
    </xf>
    <xf numFmtId="169" fontId="12" fillId="2" borderId="39" xfId="4" applyNumberFormat="1" applyFont="1" applyFill="1" applyBorder="1" applyAlignment="1">
      <alignment wrapText="1"/>
    </xf>
    <xf numFmtId="169" fontId="12" fillId="2" borderId="39" xfId="4" applyNumberFormat="1" applyFont="1" applyFill="1" applyBorder="1" applyAlignment="1"/>
    <xf numFmtId="171" fontId="12" fillId="2" borderId="39" xfId="4" applyNumberFormat="1" applyFont="1" applyFill="1" applyBorder="1" applyAlignment="1">
      <alignment horizontal="center" vertical="center"/>
    </xf>
    <xf numFmtId="0" fontId="32" fillId="0" borderId="0" xfId="5" applyFont="1" applyFill="1" applyBorder="1" applyAlignment="1">
      <alignment horizontal="center" vertical="center" wrapText="1"/>
    </xf>
    <xf numFmtId="169" fontId="12" fillId="2" borderId="39" xfId="4" applyNumberFormat="1" applyFont="1" applyFill="1" applyBorder="1" applyAlignment="1">
      <alignment horizontal="justify" vertical="justify" wrapText="1"/>
    </xf>
    <xf numFmtId="0" fontId="6" fillId="0" borderId="0" xfId="4" applyFont="1" applyFill="1" applyAlignment="1">
      <alignment horizontal="center" wrapText="1"/>
    </xf>
    <xf numFmtId="0" fontId="6" fillId="0" borderId="78" xfId="0" applyFont="1" applyFill="1" applyBorder="1"/>
    <xf numFmtId="0" fontId="12" fillId="0" borderId="78" xfId="0" applyFont="1" applyFill="1" applyBorder="1"/>
    <xf numFmtId="0" fontId="12" fillId="3" borderId="46" xfId="2" applyNumberFormat="1" applyFont="1" applyFill="1" applyBorder="1" applyAlignment="1">
      <alignment horizontal="center" vertical="center" wrapText="1"/>
    </xf>
    <xf numFmtId="175" fontId="12" fillId="3" borderId="46" xfId="7" applyNumberFormat="1" applyFont="1" applyFill="1" applyBorder="1" applyAlignment="1">
      <alignment horizontal="center" vertical="center" wrapText="1"/>
    </xf>
    <xf numFmtId="0" fontId="12" fillId="0" borderId="49" xfId="2" applyNumberFormat="1" applyFont="1" applyFill="1" applyBorder="1" applyAlignment="1">
      <alignment horizontal="center" vertical="center" wrapText="1"/>
    </xf>
    <xf numFmtId="9" fontId="12" fillId="0" borderId="77" xfId="1" applyFont="1" applyFill="1" applyBorder="1" applyAlignment="1">
      <alignment horizontal="center" vertical="center" wrapText="1"/>
    </xf>
    <xf numFmtId="0" fontId="12" fillId="2" borderId="39" xfId="4" applyNumberFormat="1" applyFont="1" applyFill="1" applyBorder="1" applyAlignment="1">
      <alignment horizontal="center" vertical="center"/>
    </xf>
    <xf numFmtId="175" fontId="12" fillId="4" borderId="39" xfId="7" applyNumberFormat="1" applyFont="1" applyFill="1" applyBorder="1" applyAlignment="1">
      <alignment horizontal="center" vertical="center" wrapText="1"/>
    </xf>
    <xf numFmtId="0" fontId="0" fillId="0" borderId="0" xfId="0" applyFill="1" applyAlignment="1">
      <alignment horizontal="center" vertical="center"/>
    </xf>
    <xf numFmtId="169" fontId="8" fillId="2" borderId="39" xfId="4" applyNumberFormat="1" applyFont="1" applyFill="1" applyBorder="1" applyAlignment="1">
      <alignment horizontal="center" vertical="center"/>
    </xf>
    <xf numFmtId="9" fontId="8" fillId="2" borderId="39" xfId="1" applyFont="1" applyFill="1" applyBorder="1" applyAlignment="1">
      <alignment horizontal="center" vertical="center"/>
    </xf>
    <xf numFmtId="0" fontId="23" fillId="0" borderId="39" xfId="5" applyFont="1" applyFill="1" applyBorder="1" applyAlignment="1">
      <alignment horizontal="center" vertical="center" wrapText="1"/>
    </xf>
    <xf numFmtId="0" fontId="23" fillId="0" borderId="39" xfId="5" applyFont="1" applyFill="1" applyBorder="1" applyAlignment="1">
      <alignment vertical="center" wrapText="1"/>
    </xf>
    <xf numFmtId="9" fontId="2" fillId="0" borderId="1" xfId="1" applyFont="1" applyFill="1" applyBorder="1" applyAlignment="1">
      <alignment horizontal="center" vertical="center" wrapText="1"/>
    </xf>
    <xf numFmtId="164" fontId="2" fillId="0" borderId="1" xfId="6" applyFont="1" applyFill="1" applyBorder="1" applyAlignment="1">
      <alignment horizontal="center" vertical="center" wrapText="1"/>
    </xf>
    <xf numFmtId="2" fontId="2" fillId="0" borderId="1" xfId="2" applyNumberFormat="1" applyFont="1" applyFill="1" applyBorder="1" applyAlignment="1">
      <alignment horizontal="center" vertical="center" wrapText="1"/>
    </xf>
    <xf numFmtId="10" fontId="2" fillId="0" borderId="1" xfId="1" applyNumberFormat="1" applyFont="1" applyFill="1" applyBorder="1" applyAlignment="1">
      <alignment horizontal="center" vertical="center" wrapText="1"/>
    </xf>
    <xf numFmtId="1" fontId="2" fillId="0" borderId="1" xfId="2" applyNumberFormat="1" applyFont="1" applyFill="1" applyBorder="1" applyAlignment="1">
      <alignment horizontal="center" vertical="center" wrapText="1"/>
    </xf>
    <xf numFmtId="0" fontId="0" fillId="0" borderId="1" xfId="0" applyFont="1" applyFill="1" applyBorder="1" applyAlignment="1">
      <alignment vertical="center" wrapText="1"/>
    </xf>
    <xf numFmtId="175" fontId="2" fillId="0" borderId="1" xfId="2" applyNumberFormat="1" applyFont="1" applyFill="1" applyBorder="1" applyAlignment="1">
      <alignment horizontal="center" vertical="center" wrapText="1"/>
    </xf>
    <xf numFmtId="2" fontId="2" fillId="0" borderId="1" xfId="1" applyNumberFormat="1" applyFont="1" applyFill="1" applyBorder="1" applyAlignment="1">
      <alignment horizontal="center" vertical="center" wrapText="1"/>
    </xf>
    <xf numFmtId="3" fontId="2" fillId="0" borderId="1" xfId="2" applyNumberFormat="1" applyFont="1" applyFill="1" applyBorder="1" applyAlignment="1">
      <alignment horizontal="center" vertical="center" wrapText="1"/>
    </xf>
    <xf numFmtId="172" fontId="2" fillId="0" borderId="1" xfId="2" applyNumberFormat="1" applyFont="1" applyFill="1" applyBorder="1" applyAlignment="1">
      <alignment horizontal="center" vertical="center" wrapText="1"/>
    </xf>
    <xf numFmtId="1" fontId="2" fillId="0" borderId="1" xfId="1"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0" fillId="0" borderId="1" xfId="0" applyFont="1" applyFill="1" applyBorder="1" applyAlignment="1">
      <alignment horizontal="justify" vertical="center" wrapText="1"/>
    </xf>
    <xf numFmtId="0" fontId="0" fillId="0" borderId="0" xfId="0" applyFill="1" applyAlignment="1">
      <alignment horizontal="justify" vertical="center"/>
    </xf>
    <xf numFmtId="0" fontId="3" fillId="7"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ill="1" applyBorder="1" applyAlignment="1">
      <alignment horizontal="justify" vertical="center" wrapText="1"/>
    </xf>
    <xf numFmtId="0" fontId="2" fillId="0" borderId="1" xfId="0" applyFont="1" applyFill="1" applyBorder="1" applyAlignment="1">
      <alignment horizontal="justify"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36" fillId="0" borderId="1" xfId="0" applyFont="1" applyFill="1" applyBorder="1" applyAlignment="1">
      <alignment horizontal="center" vertical="center"/>
    </xf>
    <xf numFmtId="0" fontId="3" fillId="7" borderId="1" xfId="0" applyFont="1" applyFill="1" applyBorder="1" applyAlignment="1">
      <alignment horizontal="center" vertical="center" wrapText="1"/>
    </xf>
    <xf numFmtId="166" fontId="6" fillId="0" borderId="0" xfId="0" applyNumberFormat="1" applyFont="1" applyFill="1"/>
    <xf numFmtId="0" fontId="15" fillId="4" borderId="57" xfId="0" applyFont="1" applyFill="1" applyBorder="1" applyAlignment="1">
      <alignment horizontal="center" vertical="center" wrapText="1"/>
    </xf>
    <xf numFmtId="9" fontId="12" fillId="0" borderId="1" xfId="1" applyFont="1" applyFill="1" applyBorder="1" applyAlignment="1">
      <alignment horizontal="center" vertical="center" wrapText="1"/>
    </xf>
    <xf numFmtId="175" fontId="12" fillId="0" borderId="46" xfId="2" applyNumberFormat="1" applyFont="1" applyFill="1" applyBorder="1" applyAlignment="1">
      <alignment horizontal="center" vertical="center" wrapText="1"/>
    </xf>
    <xf numFmtId="2" fontId="0" fillId="0" borderId="1" xfId="0" applyNumberFormat="1" applyFont="1" applyFill="1" applyBorder="1" applyAlignment="1">
      <alignment horizontal="center" vertical="center"/>
    </xf>
    <xf numFmtId="9" fontId="0" fillId="0" borderId="1" xfId="1" applyFont="1" applyFill="1" applyBorder="1" applyAlignment="1">
      <alignment horizontal="center" vertical="center"/>
    </xf>
    <xf numFmtId="0" fontId="0" fillId="0" borderId="1" xfId="0" applyFill="1" applyBorder="1" applyAlignment="1">
      <alignment horizontal="justify" vertical="center" wrapText="1"/>
    </xf>
    <xf numFmtId="0" fontId="2" fillId="0" borderId="1" xfId="0" applyFont="1" applyFill="1" applyBorder="1" applyAlignment="1">
      <alignment horizontal="justify"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36" fillId="0" borderId="1" xfId="0" applyFont="1" applyFill="1" applyBorder="1" applyAlignment="1">
      <alignment horizontal="center" vertical="center"/>
    </xf>
    <xf numFmtId="0" fontId="3" fillId="7" borderId="1" xfId="0" applyFont="1" applyFill="1" applyBorder="1" applyAlignment="1">
      <alignment horizontal="center" vertical="center" wrapText="1"/>
    </xf>
    <xf numFmtId="0" fontId="8" fillId="2" borderId="4" xfId="4" applyFont="1" applyFill="1" applyBorder="1" applyAlignment="1">
      <alignment horizontal="center" vertical="center" wrapText="1"/>
    </xf>
    <xf numFmtId="0" fontId="8" fillId="2" borderId="5" xfId="4" applyFont="1" applyFill="1" applyBorder="1" applyAlignment="1">
      <alignment horizontal="center" vertical="center" wrapText="1"/>
    </xf>
    <xf numFmtId="0" fontId="8" fillId="2" borderId="6" xfId="4" applyFont="1" applyFill="1" applyBorder="1" applyAlignment="1">
      <alignment horizontal="center" vertical="center" wrapText="1"/>
    </xf>
    <xf numFmtId="0" fontId="8" fillId="2" borderId="8" xfId="4" applyFont="1" applyFill="1" applyBorder="1" applyAlignment="1">
      <alignment horizontal="center" vertical="center" wrapText="1"/>
    </xf>
    <xf numFmtId="0" fontId="8" fillId="2" borderId="9" xfId="4" applyFont="1" applyFill="1" applyBorder="1" applyAlignment="1">
      <alignment horizontal="center" vertical="center" wrapText="1"/>
    </xf>
    <xf numFmtId="0" fontId="8" fillId="2" borderId="10" xfId="4" applyFont="1" applyFill="1" applyBorder="1" applyAlignment="1">
      <alignment horizontal="center" vertical="center" wrapText="1"/>
    </xf>
    <xf numFmtId="9" fontId="12" fillId="0" borderId="31" xfId="5" applyNumberFormat="1" applyFont="1" applyFill="1" applyBorder="1" applyAlignment="1">
      <alignment horizontal="center" vertical="center" wrapText="1"/>
    </xf>
    <xf numFmtId="9" fontId="12" fillId="0" borderId="5" xfId="5" applyNumberFormat="1" applyFont="1" applyFill="1" applyBorder="1" applyAlignment="1">
      <alignment horizontal="center" vertical="center" wrapText="1"/>
    </xf>
    <xf numFmtId="9" fontId="12" fillId="0" borderId="32" xfId="5" applyNumberFormat="1" applyFont="1" applyFill="1" applyBorder="1" applyAlignment="1">
      <alignment horizontal="center" vertical="center" wrapText="1"/>
    </xf>
    <xf numFmtId="9" fontId="12" fillId="0" borderId="33" xfId="5" applyNumberFormat="1" applyFont="1" applyFill="1" applyBorder="1" applyAlignment="1">
      <alignment horizontal="center" vertical="center" wrapText="1"/>
    </xf>
    <xf numFmtId="9" fontId="12" fillId="0" borderId="9" xfId="5" applyNumberFormat="1" applyFont="1" applyFill="1" applyBorder="1" applyAlignment="1">
      <alignment horizontal="center" vertical="center" wrapText="1"/>
    </xf>
    <xf numFmtId="9" fontId="12" fillId="0" borderId="34" xfId="5" applyNumberFormat="1" applyFont="1" applyFill="1" applyBorder="1" applyAlignment="1">
      <alignment horizontal="center" vertical="center" wrapText="1"/>
    </xf>
    <xf numFmtId="0" fontId="12" fillId="0" borderId="8" xfId="4" applyFont="1" applyFill="1" applyBorder="1" applyAlignment="1">
      <alignment horizontal="center" vertical="center" wrapText="1"/>
    </xf>
    <xf numFmtId="0" fontId="12" fillId="0" borderId="9" xfId="4" applyFont="1" applyFill="1" applyBorder="1" applyAlignment="1">
      <alignment horizontal="center" vertical="center" wrapText="1"/>
    </xf>
    <xf numFmtId="0" fontId="12" fillId="0" borderId="10" xfId="4" applyFont="1" applyFill="1" applyBorder="1" applyAlignment="1">
      <alignment horizontal="center" vertical="center" wrapText="1"/>
    </xf>
    <xf numFmtId="0" fontId="6" fillId="0" borderId="4" xfId="4" applyFont="1" applyFill="1" applyBorder="1" applyAlignment="1">
      <alignment horizontal="center"/>
    </xf>
    <xf numFmtId="0" fontId="6" fillId="0" borderId="5" xfId="4" applyFont="1" applyFill="1" applyBorder="1" applyAlignment="1">
      <alignment horizontal="center"/>
    </xf>
    <xf numFmtId="0" fontId="6" fillId="0" borderId="7" xfId="4" applyFont="1" applyFill="1" applyBorder="1" applyAlignment="1">
      <alignment horizontal="center"/>
    </xf>
    <xf numFmtId="0" fontId="6" fillId="0" borderId="1" xfId="4" applyFont="1" applyFill="1" applyBorder="1" applyAlignment="1">
      <alignment horizontal="center"/>
    </xf>
    <xf numFmtId="0" fontId="6" fillId="0" borderId="8" xfId="4" applyFont="1" applyFill="1" applyBorder="1" applyAlignment="1">
      <alignment horizontal="center"/>
    </xf>
    <xf numFmtId="0" fontId="6" fillId="0" borderId="9" xfId="4" applyFont="1" applyFill="1" applyBorder="1" applyAlignment="1">
      <alignment horizontal="center"/>
    </xf>
    <xf numFmtId="0" fontId="7" fillId="0" borderId="5" xfId="4" applyFont="1" applyFill="1" applyBorder="1" applyAlignment="1">
      <alignment horizontal="center" vertical="center" wrapText="1"/>
    </xf>
    <xf numFmtId="0" fontId="7" fillId="0" borderId="6" xfId="4" applyFont="1" applyFill="1" applyBorder="1" applyAlignment="1">
      <alignment horizontal="center" vertical="center" wrapText="1"/>
    </xf>
    <xf numFmtId="0" fontId="8" fillId="0" borderId="1" xfId="4" applyFont="1" applyFill="1" applyBorder="1" applyAlignment="1">
      <alignment horizontal="left" vertical="center" wrapText="1"/>
    </xf>
    <xf numFmtId="0" fontId="8" fillId="0" borderId="3" xfId="4" applyFont="1" applyFill="1" applyBorder="1" applyAlignment="1">
      <alignment horizontal="left" vertical="center" wrapText="1"/>
    </xf>
    <xf numFmtId="0" fontId="8" fillId="0" borderId="9" xfId="4" applyFont="1" applyFill="1" applyBorder="1" applyAlignment="1">
      <alignment horizontal="left" vertical="center" wrapText="1"/>
    </xf>
    <xf numFmtId="0" fontId="8" fillId="0" borderId="10" xfId="4" applyFont="1" applyFill="1" applyBorder="1" applyAlignment="1">
      <alignment horizontal="left" vertical="center" wrapText="1"/>
    </xf>
    <xf numFmtId="0" fontId="12" fillId="3" borderId="15" xfId="4" applyFont="1" applyFill="1" applyBorder="1" applyAlignment="1">
      <alignment horizontal="center" vertical="center" wrapText="1"/>
    </xf>
    <xf numFmtId="0" fontId="12" fillId="3" borderId="16" xfId="4" applyFont="1" applyFill="1" applyBorder="1" applyAlignment="1">
      <alignment horizontal="center" vertical="center" wrapText="1"/>
    </xf>
    <xf numFmtId="0" fontId="12" fillId="3" borderId="17" xfId="4" applyFont="1" applyFill="1" applyBorder="1" applyAlignment="1">
      <alignment horizontal="center" vertical="center" wrapText="1"/>
    </xf>
    <xf numFmtId="0" fontId="12" fillId="3" borderId="19" xfId="4" applyFont="1" applyFill="1" applyBorder="1" applyAlignment="1">
      <alignment horizontal="center" vertical="center" wrapText="1"/>
    </xf>
    <xf numFmtId="0" fontId="12" fillId="3" borderId="20" xfId="4" applyFont="1" applyFill="1" applyBorder="1" applyAlignment="1">
      <alignment horizontal="center" vertical="center" wrapText="1"/>
    </xf>
    <xf numFmtId="0" fontId="12" fillId="3" borderId="21" xfId="4" applyFont="1" applyFill="1" applyBorder="1" applyAlignment="1">
      <alignment horizontal="center" vertical="center" wrapText="1"/>
    </xf>
    <xf numFmtId="0" fontId="8" fillId="2" borderId="25" xfId="4" applyFont="1" applyFill="1" applyBorder="1" applyAlignment="1">
      <alignment horizontal="center" vertical="center" wrapText="1"/>
    </xf>
    <xf numFmtId="0" fontId="8" fillId="2" borderId="26" xfId="4" applyFont="1" applyFill="1" applyBorder="1" applyAlignment="1">
      <alignment horizontal="center" vertical="center" wrapText="1"/>
    </xf>
    <xf numFmtId="0" fontId="8" fillId="2" borderId="27" xfId="4" applyFont="1" applyFill="1" applyBorder="1" applyAlignment="1">
      <alignment horizontal="center" vertical="center" wrapText="1"/>
    </xf>
    <xf numFmtId="0" fontId="12" fillId="0" borderId="28" xfId="4" applyFont="1" applyFill="1" applyBorder="1" applyAlignment="1">
      <alignment horizontal="center" vertical="center" wrapText="1"/>
    </xf>
    <xf numFmtId="0" fontId="12" fillId="0" borderId="29" xfId="4" applyFont="1" applyFill="1" applyBorder="1" applyAlignment="1">
      <alignment horizontal="center" vertical="center" wrapText="1"/>
    </xf>
    <xf numFmtId="0" fontId="12" fillId="0" borderId="30" xfId="4" applyFont="1" applyFill="1" applyBorder="1" applyAlignment="1">
      <alignment horizontal="center" vertical="center" wrapText="1"/>
    </xf>
    <xf numFmtId="9" fontId="8" fillId="2" borderId="22" xfId="5" applyNumberFormat="1" applyFont="1" applyFill="1" applyBorder="1" applyAlignment="1">
      <alignment horizontal="center" vertical="center" wrapText="1"/>
    </xf>
    <xf numFmtId="9" fontId="8" fillId="2" borderId="23" xfId="5" applyNumberFormat="1" applyFont="1" applyFill="1" applyBorder="1" applyAlignment="1">
      <alignment horizontal="center" vertical="center" wrapText="1"/>
    </xf>
    <xf numFmtId="9" fontId="8" fillId="2" borderId="24" xfId="5" applyNumberFormat="1" applyFont="1" applyFill="1" applyBorder="1" applyAlignment="1">
      <alignment horizontal="center" vertical="center" wrapText="1"/>
    </xf>
    <xf numFmtId="0" fontId="12" fillId="0" borderId="15" xfId="4" applyFont="1" applyFill="1" applyBorder="1" applyAlignment="1">
      <alignment horizontal="center" vertical="center" wrapText="1"/>
    </xf>
    <xf numFmtId="0" fontId="12" fillId="0" borderId="16" xfId="4" applyFont="1" applyFill="1" applyBorder="1" applyAlignment="1">
      <alignment horizontal="center" vertical="center"/>
    </xf>
    <xf numFmtId="0" fontId="12" fillId="0" borderId="17" xfId="4" applyFont="1" applyFill="1" applyBorder="1" applyAlignment="1">
      <alignment horizontal="center" vertical="center"/>
    </xf>
    <xf numFmtId="0" fontId="12" fillId="0" borderId="19" xfId="4" applyFont="1" applyFill="1" applyBorder="1" applyAlignment="1">
      <alignment horizontal="center" vertical="center"/>
    </xf>
    <xf numFmtId="0" fontId="12" fillId="0" borderId="20" xfId="4" applyFont="1" applyFill="1" applyBorder="1" applyAlignment="1">
      <alignment horizontal="center" vertical="center"/>
    </xf>
    <xf numFmtId="0" fontId="12" fillId="0" borderId="21" xfId="4" applyFont="1" applyFill="1" applyBorder="1" applyAlignment="1">
      <alignment horizontal="center" vertical="center"/>
    </xf>
    <xf numFmtId="9" fontId="12" fillId="0" borderId="22" xfId="5" applyNumberFormat="1" applyFont="1" applyFill="1" applyBorder="1" applyAlignment="1">
      <alignment horizontal="center" vertical="center" wrapText="1"/>
    </xf>
    <xf numFmtId="9" fontId="12" fillId="0" borderId="23" xfId="5" applyNumberFormat="1" applyFont="1" applyFill="1" applyBorder="1" applyAlignment="1">
      <alignment horizontal="center" vertical="center" wrapText="1"/>
    </xf>
    <xf numFmtId="9" fontId="12" fillId="0" borderId="24" xfId="5" applyNumberFormat="1" applyFont="1" applyFill="1" applyBorder="1" applyAlignment="1">
      <alignment horizontal="center" vertical="center" wrapText="1"/>
    </xf>
    <xf numFmtId="0" fontId="12" fillId="0" borderId="8" xfId="5" applyFont="1" applyFill="1" applyBorder="1" applyAlignment="1">
      <alignment horizontal="center" vertical="center" wrapText="1"/>
    </xf>
    <xf numFmtId="0" fontId="12" fillId="0" borderId="9" xfId="5" applyFont="1" applyFill="1" applyBorder="1" applyAlignment="1">
      <alignment horizontal="center" vertical="center" wrapText="1"/>
    </xf>
    <xf numFmtId="0" fontId="12" fillId="0" borderId="10" xfId="5" applyFont="1" applyFill="1" applyBorder="1" applyAlignment="1">
      <alignment horizontal="center" vertical="center" wrapText="1"/>
    </xf>
    <xf numFmtId="0" fontId="12" fillId="0" borderId="33" xfId="4" applyFont="1" applyFill="1" applyBorder="1" applyAlignment="1">
      <alignment horizontal="center" vertical="center"/>
    </xf>
    <xf numFmtId="0" fontId="12" fillId="0" borderId="9" xfId="4" applyFont="1" applyFill="1" applyBorder="1" applyAlignment="1">
      <alignment horizontal="center" vertical="center"/>
    </xf>
    <xf numFmtId="0" fontId="12" fillId="0" borderId="10" xfId="4" applyFont="1" applyFill="1" applyBorder="1" applyAlignment="1">
      <alignment horizontal="center" vertical="center"/>
    </xf>
    <xf numFmtId="0" fontId="14" fillId="0" borderId="23" xfId="5" applyFont="1" applyFill="1" applyBorder="1" applyAlignment="1">
      <alignment horizontal="center" vertical="center" wrapText="1"/>
    </xf>
    <xf numFmtId="0" fontId="14" fillId="0" borderId="24" xfId="5" applyFont="1" applyFill="1" applyBorder="1" applyAlignment="1">
      <alignment horizontal="center" vertical="center" wrapText="1"/>
    </xf>
    <xf numFmtId="0" fontId="14" fillId="0" borderId="22" xfId="5" applyFont="1" applyFill="1" applyBorder="1" applyAlignment="1">
      <alignment horizontal="center" vertical="center" wrapText="1"/>
    </xf>
    <xf numFmtId="0" fontId="8" fillId="2" borderId="35" xfId="4" applyFont="1" applyFill="1" applyBorder="1" applyAlignment="1">
      <alignment horizontal="center" vertical="center" wrapText="1"/>
    </xf>
    <xf numFmtId="0" fontId="8" fillId="2" borderId="36" xfId="4" applyFont="1" applyFill="1" applyBorder="1" applyAlignment="1">
      <alignment horizontal="center" vertical="center" wrapText="1"/>
    </xf>
    <xf numFmtId="0" fontId="8" fillId="2" borderId="37" xfId="4" applyFont="1" applyFill="1" applyBorder="1" applyAlignment="1">
      <alignment horizontal="center" vertical="center" wrapText="1"/>
    </xf>
    <xf numFmtId="0" fontId="12" fillId="0" borderId="38" xfId="5" applyFont="1" applyFill="1" applyBorder="1" applyAlignment="1">
      <alignment horizontal="center" vertical="center" wrapText="1"/>
    </xf>
    <xf numFmtId="0" fontId="12" fillId="0" borderId="36" xfId="5" applyFont="1" applyFill="1" applyBorder="1" applyAlignment="1">
      <alignment horizontal="center" vertical="center" wrapText="1"/>
    </xf>
    <xf numFmtId="0" fontId="12" fillId="0" borderId="37" xfId="5" applyFont="1" applyFill="1" applyBorder="1" applyAlignment="1">
      <alignment horizontal="center" vertical="center" wrapText="1"/>
    </xf>
    <xf numFmtId="0" fontId="12" fillId="2" borderId="15" xfId="4" applyFont="1" applyFill="1" applyBorder="1" applyAlignment="1">
      <alignment horizontal="center" vertical="center" wrapText="1"/>
    </xf>
    <xf numFmtId="0" fontId="12" fillId="2" borderId="16" xfId="4" applyFont="1" applyFill="1" applyBorder="1" applyAlignment="1">
      <alignment horizontal="center" vertical="center" wrapText="1"/>
    </xf>
    <xf numFmtId="0" fontId="12" fillId="2" borderId="17" xfId="4" applyFont="1" applyFill="1" applyBorder="1" applyAlignment="1">
      <alignment horizontal="center" vertical="center" wrapText="1"/>
    </xf>
    <xf numFmtId="0" fontId="12" fillId="2" borderId="19" xfId="4" applyFont="1" applyFill="1" applyBorder="1" applyAlignment="1">
      <alignment horizontal="center" vertical="center" wrapText="1"/>
    </xf>
    <xf numFmtId="0" fontId="12" fillId="2" borderId="20" xfId="4" applyFont="1" applyFill="1" applyBorder="1" applyAlignment="1">
      <alignment horizontal="center" vertical="center" wrapText="1"/>
    </xf>
    <xf numFmtId="0" fontId="12" fillId="2" borderId="21" xfId="4" applyFont="1" applyFill="1" applyBorder="1" applyAlignment="1">
      <alignment horizontal="center" vertical="center" wrapText="1"/>
    </xf>
    <xf numFmtId="49" fontId="12" fillId="0" borderId="15" xfId="4" applyNumberFormat="1" applyFont="1" applyFill="1" applyBorder="1" applyAlignment="1">
      <alignment horizontal="center" vertical="center" wrapText="1"/>
    </xf>
    <xf numFmtId="49" fontId="12" fillId="0" borderId="16" xfId="4" applyNumberFormat="1" applyFont="1" applyFill="1" applyBorder="1" applyAlignment="1">
      <alignment horizontal="center" vertical="center" wrapText="1"/>
    </xf>
    <xf numFmtId="49" fontId="12" fillId="0" borderId="17" xfId="4" applyNumberFormat="1" applyFont="1" applyFill="1" applyBorder="1" applyAlignment="1">
      <alignment horizontal="center" vertical="center" wrapText="1"/>
    </xf>
    <xf numFmtId="49" fontId="12" fillId="0" borderId="19" xfId="4" applyNumberFormat="1" applyFont="1" applyFill="1" applyBorder="1" applyAlignment="1">
      <alignment horizontal="center" vertical="center" wrapText="1"/>
    </xf>
    <xf numFmtId="49" fontId="12" fillId="0" borderId="20" xfId="4" applyNumberFormat="1" applyFont="1" applyFill="1" applyBorder="1" applyAlignment="1">
      <alignment horizontal="center" vertical="center" wrapText="1"/>
    </xf>
    <xf numFmtId="49" fontId="12" fillId="0" borderId="21" xfId="4" applyNumberFormat="1" applyFont="1" applyFill="1" applyBorder="1" applyAlignment="1">
      <alignment horizontal="center" vertical="center" wrapText="1"/>
    </xf>
    <xf numFmtId="0" fontId="12" fillId="0" borderId="28" xfId="4" applyFont="1" applyFill="1" applyBorder="1" applyAlignment="1">
      <alignment horizontal="center"/>
    </xf>
    <xf numFmtId="0" fontId="12" fillId="0" borderId="29" xfId="4" applyFont="1" applyFill="1" applyBorder="1" applyAlignment="1">
      <alignment horizontal="center"/>
    </xf>
    <xf numFmtId="0" fontId="12" fillId="0" borderId="30" xfId="4" applyFont="1" applyFill="1" applyBorder="1" applyAlignment="1">
      <alignment horizontal="center"/>
    </xf>
    <xf numFmtId="0" fontId="14" fillId="0" borderId="28" xfId="4" applyFont="1" applyFill="1" applyBorder="1" applyAlignment="1">
      <alignment horizontal="center" wrapText="1"/>
    </xf>
    <xf numFmtId="0" fontId="14" fillId="0" borderId="29" xfId="4" applyFont="1" applyFill="1" applyBorder="1" applyAlignment="1">
      <alignment horizontal="center"/>
    </xf>
    <xf numFmtId="0" fontId="14" fillId="0" borderId="30" xfId="4" applyFont="1" applyFill="1" applyBorder="1" applyAlignment="1">
      <alignment horizontal="center"/>
    </xf>
    <xf numFmtId="0" fontId="20" fillId="3" borderId="73" xfId="0" applyFont="1" applyFill="1" applyBorder="1" applyAlignment="1">
      <alignment horizontal="left" vertical="center" wrapText="1"/>
    </xf>
    <xf numFmtId="0" fontId="20" fillId="3" borderId="48" xfId="0" applyFont="1" applyFill="1" applyBorder="1" applyAlignment="1">
      <alignment horizontal="left" vertical="center" wrapText="1"/>
    </xf>
    <xf numFmtId="10" fontId="12" fillId="0" borderId="73" xfId="1" applyNumberFormat="1" applyFont="1" applyFill="1" applyBorder="1" applyAlignment="1">
      <alignment horizontal="center" vertical="center" wrapText="1"/>
    </xf>
    <xf numFmtId="10" fontId="12" fillId="0" borderId="48" xfId="1" applyNumberFormat="1" applyFont="1" applyFill="1" applyBorder="1" applyAlignment="1">
      <alignment horizontal="center" vertical="center" wrapText="1"/>
    </xf>
    <xf numFmtId="10" fontId="12" fillId="0" borderId="74" xfId="1" applyNumberFormat="1" applyFont="1" applyFill="1" applyBorder="1" applyAlignment="1">
      <alignment horizontal="center" vertical="center" wrapText="1"/>
    </xf>
    <xf numFmtId="0" fontId="12" fillId="0" borderId="22" xfId="5"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9" fillId="4" borderId="15"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7" xfId="0" applyFont="1" applyFill="1" applyBorder="1" applyAlignment="1">
      <alignment horizontal="center" vertical="center"/>
    </xf>
    <xf numFmtId="0" fontId="19" fillId="4" borderId="19" xfId="0" applyFont="1" applyFill="1" applyBorder="1" applyAlignment="1">
      <alignment horizontal="center" vertical="center"/>
    </xf>
    <xf numFmtId="0" fontId="19" fillId="4" borderId="20" xfId="0" applyFont="1" applyFill="1" applyBorder="1" applyAlignment="1">
      <alignment horizontal="center" vertical="center"/>
    </xf>
    <xf numFmtId="0" fontId="19" fillId="4" borderId="21" xfId="0" applyFont="1" applyFill="1" applyBorder="1" applyAlignment="1">
      <alignment horizontal="center" vertical="center"/>
    </xf>
    <xf numFmtId="10" fontId="12" fillId="0" borderId="25" xfId="1" applyNumberFormat="1" applyFont="1" applyFill="1" applyBorder="1" applyAlignment="1">
      <alignment horizontal="center" vertical="center" wrapText="1"/>
    </xf>
    <xf numFmtId="10" fontId="12" fillId="0" borderId="26" xfId="1" applyNumberFormat="1" applyFont="1" applyFill="1" applyBorder="1" applyAlignment="1">
      <alignment horizontal="center" vertical="center" wrapText="1"/>
    </xf>
    <xf numFmtId="10" fontId="12" fillId="0" borderId="27" xfId="1" applyNumberFormat="1" applyFont="1" applyFill="1" applyBorder="1" applyAlignment="1">
      <alignment horizontal="center" vertical="center" wrapText="1"/>
    </xf>
    <xf numFmtId="0" fontId="12" fillId="4" borderId="65" xfId="4" applyFont="1" applyFill="1" applyBorder="1" applyAlignment="1">
      <alignment horizontal="center"/>
    </xf>
    <xf numFmtId="0" fontId="12" fillId="4" borderId="63" xfId="4" applyFont="1" applyFill="1" applyBorder="1" applyAlignment="1">
      <alignment horizontal="center"/>
    </xf>
    <xf numFmtId="0" fontId="12" fillId="4" borderId="66" xfId="4" applyFont="1" applyFill="1" applyBorder="1" applyAlignment="1">
      <alignment horizontal="center"/>
    </xf>
    <xf numFmtId="0" fontId="8" fillId="4" borderId="15" xfId="4" applyFont="1" applyFill="1" applyBorder="1" applyAlignment="1">
      <alignment horizontal="center" vertical="center" wrapText="1"/>
    </xf>
    <xf numFmtId="0" fontId="8" fillId="4" borderId="16" xfId="4" applyFont="1" applyFill="1" applyBorder="1" applyAlignment="1">
      <alignment horizontal="center" vertical="center" wrapText="1"/>
    </xf>
    <xf numFmtId="0" fontId="8" fillId="4" borderId="17" xfId="4" applyFont="1" applyFill="1" applyBorder="1" applyAlignment="1">
      <alignment horizontal="center" vertical="center" wrapText="1"/>
    </xf>
    <xf numFmtId="0" fontId="8" fillId="4" borderId="51" xfId="4" applyFont="1" applyFill="1" applyBorder="1" applyAlignment="1">
      <alignment horizontal="center" vertical="center" wrapText="1"/>
    </xf>
    <xf numFmtId="0" fontId="8" fillId="4" borderId="0" xfId="4" applyFont="1" applyFill="1" applyBorder="1" applyAlignment="1">
      <alignment horizontal="center" vertical="center" wrapText="1"/>
    </xf>
    <xf numFmtId="0" fontId="8" fillId="4" borderId="52" xfId="4" applyFont="1" applyFill="1" applyBorder="1" applyAlignment="1">
      <alignment horizontal="center" vertical="center" wrapText="1"/>
    </xf>
    <xf numFmtId="0" fontId="17" fillId="0" borderId="15" xfId="4" applyFont="1" applyFill="1" applyBorder="1" applyAlignment="1">
      <alignment horizontal="center" vertical="center" wrapText="1"/>
    </xf>
    <xf numFmtId="0" fontId="18" fillId="0" borderId="16" xfId="4" applyFont="1" applyFill="1" applyBorder="1" applyAlignment="1">
      <alignment horizontal="center" vertical="center" wrapText="1"/>
    </xf>
    <xf numFmtId="0" fontId="18" fillId="0" borderId="17" xfId="4" applyFont="1" applyFill="1" applyBorder="1" applyAlignment="1">
      <alignment horizontal="center" vertical="center" wrapText="1"/>
    </xf>
    <xf numFmtId="0" fontId="18" fillId="0" borderId="51" xfId="4" applyFont="1" applyFill="1" applyBorder="1" applyAlignment="1">
      <alignment horizontal="center" vertical="center" wrapText="1"/>
    </xf>
    <xf numFmtId="0" fontId="18" fillId="0" borderId="0" xfId="4" applyFont="1" applyFill="1" applyBorder="1" applyAlignment="1">
      <alignment horizontal="center" vertical="center" wrapText="1"/>
    </xf>
    <xf numFmtId="0" fontId="18" fillId="0" borderId="52" xfId="4" applyFont="1" applyFill="1" applyBorder="1" applyAlignment="1">
      <alignment horizontal="center" vertical="center" wrapText="1"/>
    </xf>
    <xf numFmtId="0" fontId="18" fillId="0" borderId="19" xfId="4" applyFont="1" applyFill="1" applyBorder="1" applyAlignment="1">
      <alignment horizontal="center" vertical="center" wrapText="1"/>
    </xf>
    <xf numFmtId="0" fontId="18" fillId="0" borderId="20" xfId="4" applyFont="1" applyFill="1" applyBorder="1" applyAlignment="1">
      <alignment horizontal="center" vertical="center" wrapText="1"/>
    </xf>
    <xf numFmtId="0" fontId="18" fillId="0" borderId="21" xfId="4"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6" fillId="0" borderId="64" xfId="4" applyFont="1" applyFill="1" applyBorder="1" applyAlignment="1">
      <alignment horizontal="center"/>
    </xf>
    <xf numFmtId="0" fontId="6" fillId="0" borderId="48" xfId="4" applyFont="1" applyFill="1" applyBorder="1" applyAlignment="1">
      <alignment horizontal="center"/>
    </xf>
    <xf numFmtId="0" fontId="6" fillId="0" borderId="50" xfId="4" applyFont="1" applyFill="1" applyBorder="1" applyAlignment="1">
      <alignment horizontal="center"/>
    </xf>
    <xf numFmtId="0" fontId="22" fillId="0" borderId="4" xfId="4" applyFont="1" applyFill="1" applyBorder="1" applyAlignment="1">
      <alignment horizontal="center"/>
    </xf>
    <xf numFmtId="0" fontId="22" fillId="0" borderId="5" xfId="4" applyFont="1" applyFill="1" applyBorder="1" applyAlignment="1">
      <alignment horizontal="center"/>
    </xf>
    <xf numFmtId="0" fontId="22" fillId="0" borderId="7" xfId="4" applyFont="1" applyFill="1" applyBorder="1" applyAlignment="1">
      <alignment horizontal="center"/>
    </xf>
    <xf numFmtId="0" fontId="22" fillId="0" borderId="1" xfId="4" applyFont="1" applyFill="1" applyBorder="1" applyAlignment="1">
      <alignment horizontal="center"/>
    </xf>
    <xf numFmtId="0" fontId="6" fillId="0" borderId="32" xfId="4" applyFont="1" applyFill="1" applyBorder="1" applyAlignment="1">
      <alignment horizontal="center"/>
    </xf>
    <xf numFmtId="0" fontId="6" fillId="0" borderId="26" xfId="4" applyFont="1" applyFill="1" applyBorder="1" applyAlignment="1">
      <alignment horizontal="center"/>
    </xf>
    <xf numFmtId="0" fontId="6" fillId="0" borderId="31" xfId="4" applyFont="1" applyFill="1" applyBorder="1" applyAlignment="1">
      <alignment horizontal="center"/>
    </xf>
    <xf numFmtId="0" fontId="6" fillId="0" borderId="34" xfId="4" applyFont="1" applyFill="1" applyBorder="1" applyAlignment="1">
      <alignment horizontal="center"/>
    </xf>
    <xf numFmtId="0" fontId="6" fillId="0" borderId="29" xfId="4" applyFont="1" applyFill="1" applyBorder="1" applyAlignment="1">
      <alignment horizontal="center"/>
    </xf>
    <xf numFmtId="0" fontId="6" fillId="0" borderId="33" xfId="4" applyFont="1" applyFill="1" applyBorder="1" applyAlignment="1">
      <alignment horizontal="center"/>
    </xf>
    <xf numFmtId="9" fontId="12" fillId="0" borderId="26" xfId="5" applyNumberFormat="1" applyFont="1" applyFill="1" applyBorder="1" applyAlignment="1">
      <alignment horizontal="center" vertical="center" wrapText="1"/>
    </xf>
    <xf numFmtId="0" fontId="14" fillId="0" borderId="1" xfId="0" applyNumberFormat="1" applyFont="1" applyFill="1" applyBorder="1" applyAlignment="1">
      <alignment horizontal="justify" vertical="center" wrapText="1"/>
    </xf>
    <xf numFmtId="9" fontId="12" fillId="0" borderId="1" xfId="2" applyNumberFormat="1" applyFont="1" applyFill="1" applyBorder="1" applyAlignment="1">
      <alignment horizontal="center" vertical="center" wrapText="1"/>
    </xf>
    <xf numFmtId="0" fontId="12" fillId="0" borderId="1" xfId="2" applyNumberFormat="1" applyFont="1" applyFill="1" applyBorder="1" applyAlignment="1">
      <alignment horizontal="center" vertical="center" wrapText="1"/>
    </xf>
    <xf numFmtId="0" fontId="12" fillId="0" borderId="43" xfId="2" applyNumberFormat="1" applyFont="1" applyFill="1" applyBorder="1" applyAlignment="1">
      <alignment horizontal="center" vertical="center" wrapText="1"/>
    </xf>
    <xf numFmtId="0" fontId="12" fillId="0" borderId="44" xfId="2" applyNumberFormat="1" applyFont="1" applyFill="1" applyBorder="1" applyAlignment="1">
      <alignment horizontal="center" vertical="center" wrapText="1"/>
    </xf>
    <xf numFmtId="0" fontId="8" fillId="4" borderId="71" xfId="0" applyFont="1" applyFill="1" applyBorder="1" applyAlignment="1">
      <alignment horizontal="center" vertical="center" wrapText="1"/>
    </xf>
    <xf numFmtId="0" fontId="8" fillId="4" borderId="59" xfId="0" applyFont="1" applyFill="1" applyBorder="1" applyAlignment="1">
      <alignment horizontal="center" vertical="center" wrapText="1"/>
    </xf>
    <xf numFmtId="0" fontId="8" fillId="4" borderId="67" xfId="0" applyFont="1" applyFill="1" applyBorder="1" applyAlignment="1">
      <alignment horizontal="center" vertical="center" wrapText="1"/>
    </xf>
    <xf numFmtId="0" fontId="15" fillId="4" borderId="75" xfId="0" applyFont="1" applyFill="1" applyBorder="1" applyAlignment="1">
      <alignment horizontal="center" vertical="center" wrapText="1"/>
    </xf>
    <xf numFmtId="0" fontId="15" fillId="4" borderId="56" xfId="0" applyFont="1" applyFill="1" applyBorder="1" applyAlignment="1">
      <alignment horizontal="center" vertical="center" wrapText="1"/>
    </xf>
    <xf numFmtId="0" fontId="19" fillId="4" borderId="56"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12" fillId="0" borderId="33" xfId="4" applyFont="1" applyFill="1" applyBorder="1" applyAlignment="1">
      <alignment horizontal="center"/>
    </xf>
    <xf numFmtId="0" fontId="12" fillId="0" borderId="9" xfId="4" applyFont="1" applyFill="1" applyBorder="1" applyAlignment="1">
      <alignment horizontal="center"/>
    </xf>
    <xf numFmtId="0" fontId="12" fillId="0" borderId="10" xfId="4" applyFont="1" applyFill="1" applyBorder="1" applyAlignment="1">
      <alignment horizontal="center"/>
    </xf>
    <xf numFmtId="0" fontId="12" fillId="0" borderId="28" xfId="4" applyFont="1" applyFill="1" applyBorder="1" applyAlignment="1">
      <alignment horizontal="center" vertical="center"/>
    </xf>
    <xf numFmtId="0" fontId="12" fillId="0" borderId="29" xfId="4" applyFont="1" applyFill="1" applyBorder="1" applyAlignment="1">
      <alignment horizontal="center" vertical="center"/>
    </xf>
    <xf numFmtId="0" fontId="12" fillId="0" borderId="30" xfId="4" applyFont="1" applyFill="1" applyBorder="1" applyAlignment="1">
      <alignment horizontal="center" vertical="center"/>
    </xf>
    <xf numFmtId="0" fontId="10" fillId="0" borderId="28" xfId="4" applyFont="1" applyFill="1" applyBorder="1" applyAlignment="1">
      <alignment horizontal="center" vertical="center" wrapText="1"/>
    </xf>
    <xf numFmtId="0" fontId="10" fillId="0" borderId="29" xfId="4" applyFont="1" applyFill="1" applyBorder="1" applyAlignment="1">
      <alignment horizontal="center" vertical="center"/>
    </xf>
    <xf numFmtId="0" fontId="10" fillId="0" borderId="30" xfId="4" applyFont="1" applyFill="1" applyBorder="1" applyAlignment="1">
      <alignment horizontal="center" vertical="center"/>
    </xf>
    <xf numFmtId="0" fontId="6" fillId="0" borderId="10" xfId="4" applyFont="1" applyFill="1" applyBorder="1" applyAlignment="1">
      <alignment horizontal="center"/>
    </xf>
    <xf numFmtId="0" fontId="6" fillId="0" borderId="3" xfId="4" applyFont="1" applyFill="1" applyBorder="1" applyAlignment="1">
      <alignment horizontal="center"/>
    </xf>
    <xf numFmtId="0" fontId="6" fillId="0" borderId="6" xfId="4" applyFont="1" applyFill="1" applyBorder="1" applyAlignment="1">
      <alignment horizontal="center"/>
    </xf>
    <xf numFmtId="168" fontId="12" fillId="0" borderId="42" xfId="0" applyNumberFormat="1" applyFont="1" applyFill="1" applyBorder="1" applyAlignment="1">
      <alignment horizontal="center" vertical="center" wrapText="1"/>
    </xf>
    <xf numFmtId="0" fontId="12" fillId="0" borderId="43" xfId="0" applyFont="1" applyFill="1" applyBorder="1"/>
    <xf numFmtId="0" fontId="12" fillId="0" borderId="44" xfId="0" applyFont="1" applyFill="1" applyBorder="1"/>
    <xf numFmtId="0" fontId="12" fillId="0" borderId="50" xfId="2" applyNumberFormat="1" applyFont="1" applyFill="1" applyBorder="1" applyAlignment="1">
      <alignment horizontal="center" vertical="center" wrapText="1"/>
    </xf>
    <xf numFmtId="0" fontId="12" fillId="0" borderId="3" xfId="2" applyNumberFormat="1" applyFont="1" applyFill="1" applyBorder="1" applyAlignment="1">
      <alignment horizontal="center" vertical="center" wrapText="1"/>
    </xf>
    <xf numFmtId="0" fontId="8" fillId="2" borderId="35" xfId="4" applyFont="1" applyFill="1" applyBorder="1" applyAlignment="1">
      <alignment horizontal="center"/>
    </xf>
    <xf numFmtId="0" fontId="8" fillId="2" borderId="36" xfId="4" applyFont="1" applyFill="1" applyBorder="1" applyAlignment="1">
      <alignment horizontal="center"/>
    </xf>
    <xf numFmtId="0" fontId="8" fillId="2" borderId="37" xfId="4" applyFont="1" applyFill="1" applyBorder="1" applyAlignment="1">
      <alignment horizontal="center"/>
    </xf>
    <xf numFmtId="0" fontId="12" fillId="2" borderId="22" xfId="4" applyFont="1" applyFill="1" applyBorder="1" applyAlignment="1">
      <alignment horizontal="center"/>
    </xf>
    <xf numFmtId="0" fontId="12" fillId="2" borderId="23" xfId="4" applyFont="1" applyFill="1" applyBorder="1" applyAlignment="1">
      <alignment horizontal="center"/>
    </xf>
    <xf numFmtId="0" fontId="12" fillId="2" borderId="24" xfId="4" applyFont="1" applyFill="1" applyBorder="1" applyAlignment="1">
      <alignment horizontal="center"/>
    </xf>
    <xf numFmtId="0" fontId="8" fillId="2" borderId="15" xfId="4" applyFont="1" applyFill="1" applyBorder="1" applyAlignment="1">
      <alignment horizontal="center" vertical="center" wrapText="1"/>
    </xf>
    <xf numFmtId="0" fontId="8" fillId="2" borderId="16" xfId="4" applyFont="1" applyFill="1" applyBorder="1" applyAlignment="1">
      <alignment horizontal="center" vertical="center" wrapText="1"/>
    </xf>
    <xf numFmtId="0" fontId="8" fillId="2" borderId="17" xfId="4" applyFont="1" applyFill="1" applyBorder="1" applyAlignment="1">
      <alignment horizontal="center" vertical="center" wrapText="1"/>
    </xf>
    <xf numFmtId="0" fontId="8" fillId="2" borderId="51" xfId="4" applyFont="1" applyFill="1" applyBorder="1" applyAlignment="1">
      <alignment horizontal="center" vertical="center" wrapText="1"/>
    </xf>
    <xf numFmtId="0" fontId="8" fillId="2" borderId="0" xfId="4" applyFont="1" applyFill="1" applyBorder="1" applyAlignment="1">
      <alignment horizontal="center" vertical="center" wrapText="1"/>
    </xf>
    <xf numFmtId="0" fontId="8" fillId="2" borderId="52" xfId="4" applyFont="1" applyFill="1" applyBorder="1" applyAlignment="1">
      <alignment horizontal="center" vertical="center" wrapText="1"/>
    </xf>
    <xf numFmtId="0" fontId="12" fillId="0" borderId="16" xfId="4" applyFont="1" applyFill="1" applyBorder="1" applyAlignment="1">
      <alignment horizontal="center" vertical="center" wrapText="1"/>
    </xf>
    <xf numFmtId="0" fontId="12" fillId="0" borderId="17" xfId="4" applyFont="1" applyFill="1" applyBorder="1" applyAlignment="1">
      <alignment horizontal="center" vertical="center" wrapText="1"/>
    </xf>
    <xf numFmtId="0" fontId="12" fillId="0" borderId="51" xfId="4" applyFont="1" applyFill="1" applyBorder="1" applyAlignment="1">
      <alignment horizontal="center" vertical="center" wrapText="1"/>
    </xf>
    <xf numFmtId="0" fontId="12" fillId="0" borderId="0" xfId="4" applyFont="1" applyFill="1" applyBorder="1" applyAlignment="1">
      <alignment horizontal="center" vertical="center" wrapText="1"/>
    </xf>
    <xf numFmtId="0" fontId="12" fillId="0" borderId="52" xfId="4" applyFont="1" applyFill="1" applyBorder="1" applyAlignment="1">
      <alignment horizontal="center" vertical="center" wrapText="1"/>
    </xf>
    <xf numFmtId="0" fontId="12" fillId="0" borderId="19" xfId="4" applyFont="1" applyFill="1" applyBorder="1" applyAlignment="1">
      <alignment horizontal="center" vertical="center" wrapText="1"/>
    </xf>
    <xf numFmtId="0" fontId="12" fillId="0" borderId="20" xfId="4" applyFont="1" applyFill="1" applyBorder="1" applyAlignment="1">
      <alignment horizontal="center" vertical="center" wrapText="1"/>
    </xf>
    <xf numFmtId="0" fontId="12" fillId="0" borderId="21" xfId="4" applyFont="1" applyFill="1" applyBorder="1" applyAlignment="1">
      <alignment horizontal="center" vertical="center" wrapText="1"/>
    </xf>
    <xf numFmtId="0" fontId="23" fillId="0" borderId="47" xfId="2" applyNumberFormat="1" applyFont="1" applyFill="1" applyBorder="1" applyAlignment="1">
      <alignment horizontal="center" vertical="center" wrapText="1"/>
    </xf>
    <xf numFmtId="0" fontId="23" fillId="0" borderId="43" xfId="2" applyNumberFormat="1" applyFont="1" applyFill="1" applyBorder="1" applyAlignment="1">
      <alignment horizontal="center" vertical="center" wrapText="1"/>
    </xf>
    <xf numFmtId="0" fontId="23" fillId="0" borderId="44" xfId="2"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10" fillId="0" borderId="8" xfId="5" applyFont="1" applyFill="1" applyBorder="1" applyAlignment="1">
      <alignment horizontal="center" vertical="center" wrapText="1"/>
    </xf>
    <xf numFmtId="0" fontId="10" fillId="0" borderId="9" xfId="5" applyFont="1" applyFill="1" applyBorder="1" applyAlignment="1">
      <alignment horizontal="center" vertical="center" wrapText="1"/>
    </xf>
    <xf numFmtId="0" fontId="10" fillId="0" borderId="10" xfId="5" applyFont="1" applyFill="1" applyBorder="1" applyAlignment="1">
      <alignment horizontal="center" vertical="center" wrapText="1"/>
    </xf>
    <xf numFmtId="0" fontId="12" fillId="0" borderId="38" xfId="5" applyFont="1" applyFill="1" applyBorder="1" applyAlignment="1">
      <alignment horizontal="justify" vertical="center" wrapText="1"/>
    </xf>
    <xf numFmtId="0" fontId="12" fillId="0" borderId="36" xfId="5" applyFont="1" applyFill="1" applyBorder="1" applyAlignment="1">
      <alignment horizontal="justify" vertical="center" wrapText="1"/>
    </xf>
    <xf numFmtId="0" fontId="12" fillId="0" borderId="37" xfId="5" applyFont="1" applyFill="1" applyBorder="1" applyAlignment="1">
      <alignment horizontal="justify" vertical="center" wrapText="1"/>
    </xf>
    <xf numFmtId="0" fontId="6" fillId="0" borderId="28" xfId="4" applyFont="1" applyFill="1" applyBorder="1" applyAlignment="1">
      <alignment horizontal="center"/>
    </xf>
    <xf numFmtId="0" fontId="6" fillId="0" borderId="73" xfId="4" applyFont="1" applyFill="1" applyBorder="1" applyAlignment="1">
      <alignment horizontal="center"/>
    </xf>
    <xf numFmtId="0" fontId="6" fillId="0" borderId="25" xfId="4" applyFont="1" applyFill="1" applyBorder="1" applyAlignment="1">
      <alignment horizontal="center"/>
    </xf>
    <xf numFmtId="171" fontId="6" fillId="0" borderId="32" xfId="1" applyNumberFormat="1" applyFont="1" applyFill="1" applyBorder="1" applyAlignment="1">
      <alignment horizontal="center"/>
    </xf>
    <xf numFmtId="171" fontId="6" fillId="0" borderId="31" xfId="1" applyNumberFormat="1" applyFont="1" applyFill="1" applyBorder="1" applyAlignment="1">
      <alignment horizontal="center"/>
    </xf>
    <xf numFmtId="171" fontId="6" fillId="0" borderId="5" xfId="4" applyNumberFormat="1" applyFont="1" applyFill="1" applyBorder="1" applyAlignment="1">
      <alignment horizontal="center"/>
    </xf>
    <xf numFmtId="0" fontId="14" fillId="0" borderId="47" xfId="2" applyNumberFormat="1" applyFont="1" applyFill="1" applyBorder="1" applyAlignment="1">
      <alignment horizontal="center" vertical="center" wrapText="1"/>
    </xf>
    <xf numFmtId="0" fontId="14" fillId="0" borderId="43" xfId="2" applyNumberFormat="1" applyFont="1" applyFill="1" applyBorder="1" applyAlignment="1">
      <alignment horizontal="center" vertical="center" wrapText="1"/>
    </xf>
    <xf numFmtId="0" fontId="14" fillId="0" borderId="44" xfId="2" applyNumberFormat="1" applyFont="1" applyFill="1" applyBorder="1" applyAlignment="1">
      <alignment horizontal="center" vertical="center" wrapText="1"/>
    </xf>
    <xf numFmtId="168" fontId="24" fillId="0" borderId="42" xfId="0" applyNumberFormat="1" applyFont="1" applyFill="1" applyBorder="1" applyAlignment="1">
      <alignment horizontal="center" vertical="center" wrapText="1"/>
    </xf>
    <xf numFmtId="0" fontId="24" fillId="0" borderId="43" xfId="0" applyFont="1" applyFill="1" applyBorder="1"/>
    <xf numFmtId="0" fontId="24" fillId="0" borderId="44" xfId="0" applyFont="1" applyFill="1" applyBorder="1"/>
    <xf numFmtId="0" fontId="14" fillId="0" borderId="50" xfId="2" applyNumberFormat="1" applyFont="1" applyFill="1" applyBorder="1" applyAlignment="1">
      <alignment horizontal="center" vertical="center" wrapText="1"/>
    </xf>
    <xf numFmtId="0" fontId="14" fillId="0" borderId="1" xfId="2" applyNumberFormat="1" applyFont="1" applyFill="1" applyBorder="1" applyAlignment="1">
      <alignment horizontal="center" vertical="center" wrapText="1"/>
    </xf>
    <xf numFmtId="0" fontId="14" fillId="0" borderId="3" xfId="2" applyNumberFormat="1" applyFont="1" applyFill="1" applyBorder="1" applyAlignment="1">
      <alignment horizontal="center" vertical="center" wrapText="1"/>
    </xf>
    <xf numFmtId="0" fontId="15" fillId="2" borderId="40"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8" fillId="3" borderId="15" xfId="4" applyFont="1" applyFill="1" applyBorder="1" applyAlignment="1">
      <alignment horizontal="center" vertical="center" wrapText="1"/>
    </xf>
    <xf numFmtId="0" fontId="8" fillId="3" borderId="16" xfId="4" applyFont="1" applyFill="1" applyBorder="1" applyAlignment="1">
      <alignment horizontal="center" vertical="center" wrapText="1"/>
    </xf>
    <xf numFmtId="0" fontId="8" fillId="3" borderId="17" xfId="4" applyFont="1" applyFill="1" applyBorder="1" applyAlignment="1">
      <alignment horizontal="center" vertical="center" wrapText="1"/>
    </xf>
    <xf numFmtId="0" fontId="8" fillId="3" borderId="19" xfId="4" applyFont="1" applyFill="1" applyBorder="1" applyAlignment="1">
      <alignment horizontal="center" vertical="center" wrapText="1"/>
    </xf>
    <xf numFmtId="0" fontId="8" fillId="3" borderId="20" xfId="4" applyFont="1" applyFill="1" applyBorder="1" applyAlignment="1">
      <alignment horizontal="center" vertical="center" wrapText="1"/>
    </xf>
    <xf numFmtId="0" fontId="8" fillId="3" borderId="21" xfId="4" applyFont="1" applyFill="1" applyBorder="1" applyAlignment="1">
      <alignment horizontal="center" vertical="center" wrapText="1"/>
    </xf>
    <xf numFmtId="9" fontId="6" fillId="0" borderId="5" xfId="1" applyFont="1" applyFill="1" applyBorder="1" applyAlignment="1">
      <alignment horizontal="center"/>
    </xf>
    <xf numFmtId="9" fontId="6" fillId="0" borderId="5" xfId="4" applyNumberFormat="1" applyFont="1" applyFill="1" applyBorder="1" applyAlignment="1">
      <alignment horizontal="center"/>
    </xf>
    <xf numFmtId="0" fontId="6" fillId="0" borderId="15" xfId="4" applyFont="1" applyFill="1" applyBorder="1" applyAlignment="1">
      <alignment horizontal="center" vertical="center" wrapText="1"/>
    </xf>
    <xf numFmtId="0" fontId="6" fillId="0" borderId="16" xfId="4" applyFont="1" applyFill="1" applyBorder="1" applyAlignment="1">
      <alignment horizontal="center" vertical="center"/>
    </xf>
    <xf numFmtId="0" fontId="6" fillId="0" borderId="17" xfId="4" applyFont="1" applyFill="1" applyBorder="1" applyAlignment="1">
      <alignment horizontal="center" vertical="center"/>
    </xf>
    <xf numFmtId="0" fontId="6" fillId="0" borderId="19" xfId="4" applyFont="1" applyFill="1" applyBorder="1" applyAlignment="1">
      <alignment horizontal="center" vertical="center"/>
    </xf>
    <xf numFmtId="0" fontId="6" fillId="0" borderId="20" xfId="4" applyFont="1" applyFill="1" applyBorder="1" applyAlignment="1">
      <alignment horizontal="center" vertical="center"/>
    </xf>
    <xf numFmtId="0" fontId="6" fillId="0" borderId="21" xfId="4" applyFont="1" applyFill="1" applyBorder="1" applyAlignment="1">
      <alignment horizontal="center" vertical="center"/>
    </xf>
    <xf numFmtId="0" fontId="6" fillId="0" borderId="15" xfId="4" applyFont="1" applyFill="1" applyBorder="1" applyAlignment="1">
      <alignment horizontal="center"/>
    </xf>
    <xf numFmtId="0" fontId="6" fillId="0" borderId="16" xfId="4" applyFont="1" applyFill="1" applyBorder="1" applyAlignment="1">
      <alignment horizontal="center"/>
    </xf>
    <xf numFmtId="0" fontId="6" fillId="0" borderId="70" xfId="4" applyFont="1" applyFill="1" applyBorder="1" applyAlignment="1">
      <alignment horizontal="center"/>
    </xf>
    <xf numFmtId="0" fontId="6" fillId="0" borderId="56" xfId="4" applyFont="1" applyFill="1" applyBorder="1" applyAlignment="1">
      <alignment horizontal="center"/>
    </xf>
    <xf numFmtId="0" fontId="6" fillId="0" borderId="76" xfId="4" applyFont="1" applyFill="1" applyBorder="1" applyAlignment="1">
      <alignment horizontal="center"/>
    </xf>
    <xf numFmtId="9" fontId="14" fillId="0" borderId="28" xfId="1" applyFont="1" applyFill="1" applyBorder="1" applyAlignment="1">
      <alignment horizontal="center" vertical="center" wrapText="1"/>
    </xf>
    <xf numFmtId="9" fontId="14" fillId="0" borderId="29" xfId="1" applyFont="1" applyFill="1" applyBorder="1" applyAlignment="1">
      <alignment horizontal="center" vertical="center" wrapText="1"/>
    </xf>
    <xf numFmtId="9" fontId="14" fillId="0" borderId="30" xfId="1" applyFont="1" applyFill="1" applyBorder="1" applyAlignment="1">
      <alignment horizontal="center" vertical="center" wrapText="1"/>
    </xf>
    <xf numFmtId="9" fontId="12" fillId="2" borderId="22" xfId="1" applyFont="1" applyFill="1" applyBorder="1" applyAlignment="1">
      <alignment horizontal="center"/>
    </xf>
    <xf numFmtId="9" fontId="12" fillId="2" borderId="23" xfId="1" applyFont="1" applyFill="1" applyBorder="1" applyAlignment="1">
      <alignment horizontal="center"/>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9" fontId="14" fillId="0" borderId="25" xfId="1" applyFont="1" applyFill="1" applyBorder="1" applyAlignment="1">
      <alignment horizontal="center" vertical="center" wrapText="1"/>
    </xf>
    <xf numFmtId="9" fontId="14" fillId="0" borderId="26" xfId="1" applyFont="1" applyFill="1" applyBorder="1" applyAlignment="1">
      <alignment horizontal="center" vertical="center" wrapText="1"/>
    </xf>
    <xf numFmtId="9" fontId="14" fillId="0" borderId="27" xfId="1" applyFont="1" applyFill="1" applyBorder="1" applyAlignment="1">
      <alignment horizontal="center" vertical="center" wrapText="1"/>
    </xf>
    <xf numFmtId="0" fontId="12" fillId="0" borderId="47" xfId="2" applyNumberFormat="1"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14" fillId="0" borderId="28" xfId="4" applyFont="1" applyFill="1" applyBorder="1" applyAlignment="1">
      <alignment horizontal="center" vertical="center" wrapText="1"/>
    </xf>
    <xf numFmtId="0" fontId="14" fillId="0" borderId="29" xfId="4" applyFont="1" applyFill="1" applyBorder="1" applyAlignment="1">
      <alignment horizontal="center" vertical="center"/>
    </xf>
    <xf numFmtId="0" fontId="14" fillId="0" borderId="30" xfId="4" applyFont="1" applyFill="1" applyBorder="1" applyAlignment="1">
      <alignment horizontal="center" vertical="center"/>
    </xf>
    <xf numFmtId="0" fontId="12" fillId="0" borderId="13" xfId="2" applyNumberFormat="1" applyFont="1" applyFill="1" applyBorder="1" applyAlignment="1">
      <alignment horizontal="center" vertical="center" wrapText="1"/>
    </xf>
    <xf numFmtId="0" fontId="12" fillId="0" borderId="59" xfId="2" applyNumberFormat="1" applyFont="1" applyFill="1" applyBorder="1" applyAlignment="1">
      <alignment horizontal="center" vertical="center" wrapText="1"/>
    </xf>
    <xf numFmtId="0" fontId="12" fillId="0" borderId="67" xfId="2" applyNumberFormat="1" applyFont="1" applyFill="1" applyBorder="1" applyAlignment="1">
      <alignment horizontal="center" vertical="center" wrapText="1"/>
    </xf>
    <xf numFmtId="0" fontId="27" fillId="2" borderId="40" xfId="0" applyFont="1" applyFill="1" applyBorder="1" applyAlignment="1">
      <alignment horizontal="center" vertical="center" wrapText="1"/>
    </xf>
    <xf numFmtId="0" fontId="27" fillId="2" borderId="41" xfId="0" applyFont="1" applyFill="1" applyBorder="1" applyAlignment="1">
      <alignment horizontal="center" vertical="center" wrapText="1"/>
    </xf>
    <xf numFmtId="0" fontId="23" fillId="0" borderId="38" xfId="5" applyFont="1" applyFill="1" applyBorder="1" applyAlignment="1">
      <alignment horizontal="center" vertical="center" wrapText="1"/>
    </xf>
    <xf numFmtId="0" fontId="23" fillId="0" borderId="36" xfId="5" applyFont="1" applyFill="1" applyBorder="1" applyAlignment="1">
      <alignment horizontal="center" vertical="center" wrapText="1"/>
    </xf>
    <xf numFmtId="0" fontId="23" fillId="0" borderId="37" xfId="5" applyFont="1" applyFill="1" applyBorder="1" applyAlignment="1">
      <alignment horizontal="center" vertical="center" wrapText="1"/>
    </xf>
    <xf numFmtId="0" fontId="10" fillId="0" borderId="33" xfId="4" applyFont="1" applyFill="1" applyBorder="1" applyAlignment="1">
      <alignment horizontal="center" vertical="center" wrapText="1"/>
    </xf>
    <xf numFmtId="0" fontId="10" fillId="0" borderId="9" xfId="4" applyFont="1" applyFill="1" applyBorder="1" applyAlignment="1">
      <alignment horizontal="center" vertical="center" wrapText="1"/>
    </xf>
    <xf numFmtId="0" fontId="10" fillId="0" borderId="10" xfId="4" applyFont="1" applyFill="1" applyBorder="1" applyAlignment="1">
      <alignment horizontal="center" vertical="center" wrapText="1"/>
    </xf>
    <xf numFmtId="0" fontId="8" fillId="3" borderId="1" xfId="4" applyFont="1" applyFill="1" applyBorder="1" applyAlignment="1">
      <alignment horizontal="left" vertical="center" wrapText="1"/>
    </xf>
    <xf numFmtId="9" fontId="6" fillId="0" borderId="15" xfId="4" applyNumberFormat="1" applyFont="1" applyFill="1" applyBorder="1" applyAlignment="1">
      <alignment horizontal="center" vertical="center" wrapText="1"/>
    </xf>
    <xf numFmtId="0" fontId="23" fillId="0" borderId="22" xfId="5" applyFont="1" applyFill="1" applyBorder="1" applyAlignment="1">
      <alignment horizontal="center" vertical="center" wrapText="1"/>
    </xf>
    <xf numFmtId="0" fontId="23" fillId="0" borderId="23" xfId="5" applyFont="1" applyFill="1" applyBorder="1" applyAlignment="1">
      <alignment horizontal="center" vertical="center" wrapText="1"/>
    </xf>
    <xf numFmtId="0" fontId="23" fillId="0" borderId="24" xfId="5" applyFont="1" applyFill="1" applyBorder="1" applyAlignment="1">
      <alignment horizontal="center" vertical="center" wrapText="1"/>
    </xf>
    <xf numFmtId="0" fontId="10" fillId="0" borderId="47" xfId="2" applyNumberFormat="1" applyFont="1" applyFill="1" applyBorder="1" applyAlignment="1">
      <alignment horizontal="left" vertical="center" wrapText="1"/>
    </xf>
    <xf numFmtId="0" fontId="10" fillId="0" borderId="43" xfId="2" applyNumberFormat="1" applyFont="1" applyFill="1" applyBorder="1" applyAlignment="1">
      <alignment horizontal="left" vertical="center" wrapText="1"/>
    </xf>
    <xf numFmtId="0" fontId="10" fillId="0" borderId="44" xfId="2" applyNumberFormat="1" applyFont="1" applyFill="1" applyBorder="1" applyAlignment="1">
      <alignment horizontal="left" vertical="center" wrapText="1"/>
    </xf>
    <xf numFmtId="0" fontId="6" fillId="0" borderId="4" xfId="4" applyFont="1" applyFill="1" applyBorder="1" applyAlignment="1">
      <alignment horizontal="center" vertical="center" wrapText="1"/>
    </xf>
    <xf numFmtId="0" fontId="6" fillId="0" borderId="5" xfId="4" applyFont="1" applyFill="1" applyBorder="1" applyAlignment="1">
      <alignment horizontal="center" vertical="center" wrapText="1"/>
    </xf>
    <xf numFmtId="0" fontId="6" fillId="0" borderId="5" xfId="4" applyFont="1" applyFill="1" applyBorder="1" applyAlignment="1">
      <alignment horizontal="center" vertical="center"/>
    </xf>
    <xf numFmtId="9" fontId="6" fillId="0" borderId="5" xfId="4" applyNumberFormat="1" applyFont="1" applyFill="1" applyBorder="1" applyAlignment="1">
      <alignment horizontal="center" vertical="center"/>
    </xf>
    <xf numFmtId="0" fontId="11" fillId="0" borderId="5" xfId="4" applyFont="1" applyFill="1" applyBorder="1" applyAlignment="1">
      <alignment horizontal="left" vertical="center" wrapText="1"/>
    </xf>
    <xf numFmtId="0" fontId="11" fillId="0" borderId="6" xfId="4" applyFont="1" applyFill="1" applyBorder="1" applyAlignment="1">
      <alignment horizontal="left" vertical="center" wrapText="1"/>
    </xf>
    <xf numFmtId="0" fontId="12" fillId="0" borderId="33" xfId="4" applyFont="1" applyFill="1" applyBorder="1" applyAlignment="1">
      <alignment vertical="center"/>
    </xf>
    <xf numFmtId="0" fontId="12" fillId="0" borderId="9" xfId="4" applyFont="1" applyFill="1" applyBorder="1" applyAlignment="1">
      <alignment vertical="center"/>
    </xf>
    <xf numFmtId="0" fontId="12" fillId="0" borderId="10" xfId="4" applyFont="1" applyFill="1" applyBorder="1" applyAlignment="1">
      <alignment vertical="center"/>
    </xf>
    <xf numFmtId="0" fontId="12" fillId="0" borderId="33" xfId="4" applyFont="1" applyFill="1" applyBorder="1" applyAlignment="1">
      <alignment horizontal="center" vertical="center" wrapText="1"/>
    </xf>
    <xf numFmtId="0" fontId="6" fillId="0" borderId="4" xfId="4" applyFont="1" applyFill="1" applyBorder="1" applyAlignment="1">
      <alignment horizontal="center" vertical="center"/>
    </xf>
    <xf numFmtId="0" fontId="6" fillId="0" borderId="6" xfId="4" applyFont="1" applyFill="1" applyBorder="1" applyAlignment="1">
      <alignment horizontal="center" vertical="center" wrapText="1"/>
    </xf>
    <xf numFmtId="0" fontId="12" fillId="0" borderId="33" xfId="4" applyFont="1" applyFill="1" applyBorder="1" applyAlignment="1">
      <alignment horizontal="center" wrapText="1"/>
    </xf>
    <xf numFmtId="0" fontId="12" fillId="0" borderId="9" xfId="4" applyFont="1" applyFill="1" applyBorder="1" applyAlignment="1">
      <alignment horizontal="center" wrapText="1"/>
    </xf>
    <xf numFmtId="0" fontId="12" fillId="0" borderId="10" xfId="4" applyFont="1" applyFill="1" applyBorder="1" applyAlignment="1">
      <alignment horizontal="center" wrapText="1"/>
    </xf>
    <xf numFmtId="0" fontId="9" fillId="2" borderId="4" xfId="4" applyFont="1" applyFill="1" applyBorder="1" applyAlignment="1">
      <alignment horizontal="center" vertical="center" wrapText="1"/>
    </xf>
    <xf numFmtId="0" fontId="9" fillId="2" borderId="5" xfId="4" applyFont="1" applyFill="1" applyBorder="1" applyAlignment="1">
      <alignment horizontal="center" vertical="center" wrapText="1"/>
    </xf>
    <xf numFmtId="0" fontId="9" fillId="2" borderId="6" xfId="4" applyFont="1" applyFill="1" applyBorder="1" applyAlignment="1">
      <alignment horizontal="center" vertical="center" wrapText="1"/>
    </xf>
    <xf numFmtId="0" fontId="9" fillId="2" borderId="8" xfId="4" applyFont="1" applyFill="1" applyBorder="1" applyAlignment="1">
      <alignment horizontal="center" vertical="center" wrapText="1"/>
    </xf>
    <xf numFmtId="0" fontId="9" fillId="2" borderId="9" xfId="4" applyFont="1" applyFill="1" applyBorder="1" applyAlignment="1">
      <alignment horizontal="center" vertical="center" wrapText="1"/>
    </xf>
    <xf numFmtId="0" fontId="9" fillId="2" borderId="10" xfId="4" applyFont="1" applyFill="1" applyBorder="1" applyAlignment="1">
      <alignment horizontal="center" vertical="center" wrapText="1"/>
    </xf>
    <xf numFmtId="0" fontId="9" fillId="3" borderId="15" xfId="4" applyFont="1" applyFill="1" applyBorder="1" applyAlignment="1">
      <alignment horizontal="center" vertical="center" wrapText="1"/>
    </xf>
    <xf numFmtId="0" fontId="9" fillId="3" borderId="16" xfId="4" applyFont="1" applyFill="1" applyBorder="1" applyAlignment="1">
      <alignment horizontal="center" vertical="center" wrapText="1"/>
    </xf>
    <xf numFmtId="0" fontId="9" fillId="3" borderId="17" xfId="4" applyFont="1" applyFill="1" applyBorder="1" applyAlignment="1">
      <alignment horizontal="center" vertical="center" wrapText="1"/>
    </xf>
    <xf numFmtId="0" fontId="9" fillId="3" borderId="19" xfId="4" applyFont="1" applyFill="1" applyBorder="1" applyAlignment="1">
      <alignment horizontal="center" vertical="center" wrapText="1"/>
    </xf>
    <xf numFmtId="0" fontId="9" fillId="3" borderId="20" xfId="4" applyFont="1" applyFill="1" applyBorder="1" applyAlignment="1">
      <alignment horizontal="center" vertical="center" wrapText="1"/>
    </xf>
    <xf numFmtId="0" fontId="9" fillId="3" borderId="21" xfId="4" applyFont="1" applyFill="1" applyBorder="1" applyAlignment="1">
      <alignment horizontal="center" vertical="center" wrapText="1"/>
    </xf>
    <xf numFmtId="0" fontId="11" fillId="0" borderId="15" xfId="4" applyFont="1" applyFill="1" applyBorder="1" applyAlignment="1">
      <alignment horizontal="center" vertical="center" wrapText="1"/>
    </xf>
    <xf numFmtId="0" fontId="11" fillId="0" borderId="16" xfId="4" applyFont="1" applyFill="1" applyBorder="1" applyAlignment="1">
      <alignment horizontal="center" vertical="center"/>
    </xf>
    <xf numFmtId="0" fontId="11" fillId="0" borderId="17" xfId="4" applyFont="1" applyFill="1" applyBorder="1" applyAlignment="1">
      <alignment horizontal="center" vertical="center"/>
    </xf>
    <xf numFmtId="0" fontId="11" fillId="0" borderId="19" xfId="4" applyFont="1" applyFill="1" applyBorder="1" applyAlignment="1">
      <alignment horizontal="center" vertical="center"/>
    </xf>
    <xf numFmtId="0" fontId="11" fillId="0" borderId="20" xfId="4" applyFont="1" applyFill="1" applyBorder="1" applyAlignment="1">
      <alignment horizontal="center" vertical="center"/>
    </xf>
    <xf numFmtId="0" fontId="11" fillId="0" borderId="21" xfId="4" applyFont="1" applyFill="1" applyBorder="1" applyAlignment="1">
      <alignment horizontal="center" vertical="center"/>
    </xf>
    <xf numFmtId="9" fontId="9" fillId="2" borderId="22" xfId="5" applyNumberFormat="1" applyFont="1" applyFill="1" applyBorder="1" applyAlignment="1">
      <alignment horizontal="center" vertical="center" wrapText="1"/>
    </xf>
    <xf numFmtId="9" fontId="9" fillId="2" borderId="23" xfId="5" applyNumberFormat="1" applyFont="1" applyFill="1" applyBorder="1" applyAlignment="1">
      <alignment horizontal="center" vertical="center" wrapText="1"/>
    </xf>
    <xf numFmtId="9" fontId="9" fillId="2" borderId="24" xfId="5" applyNumberFormat="1" applyFont="1" applyFill="1" applyBorder="1" applyAlignment="1">
      <alignment horizontal="center" vertical="center" wrapText="1"/>
    </xf>
    <xf numFmtId="0" fontId="9" fillId="2" borderId="25" xfId="4" applyFont="1" applyFill="1" applyBorder="1" applyAlignment="1">
      <alignment horizontal="center" vertical="center" wrapText="1"/>
    </xf>
    <xf numFmtId="0" fontId="9" fillId="2" borderId="26" xfId="4" applyFont="1" applyFill="1" applyBorder="1" applyAlignment="1">
      <alignment horizontal="center" vertical="center" wrapText="1"/>
    </xf>
    <xf numFmtId="0" fontId="9" fillId="2" borderId="27" xfId="4" applyFont="1" applyFill="1" applyBorder="1" applyAlignment="1">
      <alignment horizontal="center" vertical="center" wrapText="1"/>
    </xf>
    <xf numFmtId="9" fontId="10" fillId="0" borderId="22" xfId="5" applyNumberFormat="1" applyFont="1" applyFill="1" applyBorder="1" applyAlignment="1">
      <alignment horizontal="center" vertical="center" wrapText="1"/>
    </xf>
    <xf numFmtId="9" fontId="10" fillId="0" borderId="23" xfId="5" applyNumberFormat="1" applyFont="1" applyFill="1" applyBorder="1" applyAlignment="1">
      <alignment horizontal="center" vertical="center" wrapText="1"/>
    </xf>
    <xf numFmtId="9" fontId="10" fillId="0" borderId="24" xfId="5" applyNumberFormat="1" applyFont="1" applyFill="1" applyBorder="1" applyAlignment="1">
      <alignment horizontal="center" vertical="center" wrapText="1"/>
    </xf>
    <xf numFmtId="0" fontId="10" fillId="0" borderId="29" xfId="4" applyFont="1" applyFill="1" applyBorder="1" applyAlignment="1">
      <alignment horizontal="center" vertical="center" wrapText="1"/>
    </xf>
    <xf numFmtId="0" fontId="10" fillId="0" borderId="30" xfId="4" applyFont="1" applyFill="1" applyBorder="1" applyAlignment="1">
      <alignment horizontal="center" vertical="center" wrapText="1"/>
    </xf>
    <xf numFmtId="9" fontId="10" fillId="0" borderId="31" xfId="5" applyNumberFormat="1" applyFont="1" applyFill="1" applyBorder="1" applyAlignment="1">
      <alignment horizontal="center" vertical="center" wrapText="1"/>
    </xf>
    <xf numFmtId="9" fontId="10" fillId="0" borderId="5" xfId="5" applyNumberFormat="1" applyFont="1" applyFill="1" applyBorder="1" applyAlignment="1">
      <alignment horizontal="center" vertical="center" wrapText="1"/>
    </xf>
    <xf numFmtId="9" fontId="10" fillId="0" borderId="32" xfId="5" applyNumberFormat="1" applyFont="1" applyFill="1" applyBorder="1" applyAlignment="1">
      <alignment horizontal="center" vertical="center" wrapText="1"/>
    </xf>
    <xf numFmtId="9" fontId="10" fillId="0" borderId="33" xfId="5" applyNumberFormat="1" applyFont="1" applyFill="1" applyBorder="1" applyAlignment="1">
      <alignment horizontal="center" vertical="center" wrapText="1"/>
    </xf>
    <xf numFmtId="9" fontId="10" fillId="0" borderId="9" xfId="5" applyNumberFormat="1" applyFont="1" applyFill="1" applyBorder="1" applyAlignment="1">
      <alignment horizontal="center" vertical="center" wrapText="1"/>
    </xf>
    <xf numFmtId="9" fontId="10" fillId="0" borderId="34" xfId="5" applyNumberFormat="1" applyFont="1" applyFill="1" applyBorder="1" applyAlignment="1">
      <alignment horizontal="center" vertical="center" wrapText="1"/>
    </xf>
    <xf numFmtId="0" fontId="10" fillId="0" borderId="8" xfId="4" applyFont="1" applyFill="1" applyBorder="1" applyAlignment="1">
      <alignment horizontal="center" vertical="center" wrapText="1"/>
    </xf>
    <xf numFmtId="0" fontId="9" fillId="2" borderId="35" xfId="4" applyFont="1" applyFill="1" applyBorder="1" applyAlignment="1">
      <alignment horizontal="center" vertical="center" wrapText="1"/>
    </xf>
    <xf numFmtId="0" fontId="9" fillId="2" borderId="36" xfId="4" applyFont="1" applyFill="1" applyBorder="1" applyAlignment="1">
      <alignment horizontal="center" vertical="center" wrapText="1"/>
    </xf>
    <xf numFmtId="0" fontId="9" fillId="2" borderId="37" xfId="4" applyFont="1" applyFill="1" applyBorder="1" applyAlignment="1">
      <alignment horizontal="center" vertical="center" wrapText="1"/>
    </xf>
    <xf numFmtId="0" fontId="10" fillId="0" borderId="38" xfId="5" applyFont="1" applyFill="1" applyBorder="1" applyAlignment="1">
      <alignment horizontal="center" vertical="center" wrapText="1"/>
    </xf>
    <xf numFmtId="0" fontId="10" fillId="0" borderId="36" xfId="5" applyFont="1" applyFill="1" applyBorder="1" applyAlignment="1">
      <alignment horizontal="center" vertical="center" wrapText="1"/>
    </xf>
    <xf numFmtId="0" fontId="10" fillId="0" borderId="37" xfId="5" applyFont="1" applyFill="1" applyBorder="1" applyAlignment="1">
      <alignment horizontal="center" vertical="center" wrapText="1"/>
    </xf>
    <xf numFmtId="0" fontId="10" fillId="2" borderId="15" xfId="4"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0" fillId="2" borderId="17" xfId="4" applyFont="1" applyFill="1" applyBorder="1" applyAlignment="1">
      <alignment horizontal="center" vertical="center" wrapText="1"/>
    </xf>
    <xf numFmtId="0" fontId="10" fillId="2" borderId="19" xfId="4" applyFont="1" applyFill="1" applyBorder="1" applyAlignment="1">
      <alignment horizontal="center" vertical="center" wrapText="1"/>
    </xf>
    <xf numFmtId="0" fontId="10" fillId="2" borderId="20" xfId="4" applyFont="1" applyFill="1" applyBorder="1" applyAlignment="1">
      <alignment horizontal="center" vertical="center" wrapText="1"/>
    </xf>
    <xf numFmtId="0" fontId="10" fillId="2" borderId="21" xfId="4" applyFont="1" applyFill="1" applyBorder="1" applyAlignment="1">
      <alignment horizontal="center" vertical="center" wrapText="1"/>
    </xf>
    <xf numFmtId="49" fontId="10" fillId="0" borderId="15" xfId="4" applyNumberFormat="1" applyFont="1" applyFill="1" applyBorder="1" applyAlignment="1">
      <alignment horizontal="center" vertical="center" wrapText="1"/>
    </xf>
    <xf numFmtId="49" fontId="10" fillId="0" borderId="16" xfId="4" applyNumberFormat="1" applyFont="1" applyFill="1" applyBorder="1" applyAlignment="1">
      <alignment horizontal="center" vertical="center" wrapText="1"/>
    </xf>
    <xf numFmtId="49" fontId="10" fillId="0" borderId="17" xfId="4" applyNumberFormat="1" applyFont="1" applyFill="1" applyBorder="1" applyAlignment="1">
      <alignment horizontal="center" vertical="center" wrapText="1"/>
    </xf>
    <xf numFmtId="49" fontId="10" fillId="0" borderId="19" xfId="4" applyNumberFormat="1" applyFont="1" applyFill="1" applyBorder="1" applyAlignment="1">
      <alignment horizontal="center" vertical="center" wrapText="1"/>
    </xf>
    <xf numFmtId="49" fontId="10" fillId="0" borderId="20" xfId="4" applyNumberFormat="1" applyFont="1" applyFill="1" applyBorder="1" applyAlignment="1">
      <alignment horizontal="center" vertical="center" wrapText="1"/>
    </xf>
    <xf numFmtId="49" fontId="10" fillId="0" borderId="21" xfId="4" applyNumberFormat="1" applyFont="1" applyFill="1" applyBorder="1" applyAlignment="1">
      <alignment horizontal="center" vertical="center" wrapText="1"/>
    </xf>
    <xf numFmtId="0" fontId="10" fillId="0" borderId="28" xfId="4" applyFont="1" applyFill="1" applyBorder="1" applyAlignment="1">
      <alignment horizontal="center" vertical="center"/>
    </xf>
    <xf numFmtId="0" fontId="9" fillId="2" borderId="15" xfId="4" applyFont="1" applyFill="1" applyBorder="1" applyAlignment="1">
      <alignment horizontal="center" vertical="center" wrapText="1"/>
    </xf>
    <xf numFmtId="0" fontId="9" fillId="2" borderId="16" xfId="4" applyFont="1" applyFill="1" applyBorder="1" applyAlignment="1">
      <alignment horizontal="center" vertical="center" wrapText="1"/>
    </xf>
    <xf numFmtId="0" fontId="9" fillId="2" borderId="17" xfId="4" applyFont="1" applyFill="1" applyBorder="1" applyAlignment="1">
      <alignment horizontal="center" vertical="center" wrapText="1"/>
    </xf>
    <xf numFmtId="0" fontId="12" fillId="0" borderId="22" xfId="4" applyFont="1" applyFill="1" applyBorder="1" applyAlignment="1">
      <alignment horizontal="center" vertical="center" wrapText="1"/>
    </xf>
    <xf numFmtId="0" fontId="12" fillId="0" borderId="23" xfId="4" applyFont="1" applyFill="1" applyBorder="1" applyAlignment="1">
      <alignment horizontal="center" vertical="center" wrapText="1"/>
    </xf>
    <xf numFmtId="0" fontId="12" fillId="0" borderId="24" xfId="4" applyFont="1" applyFill="1" applyBorder="1" applyAlignment="1">
      <alignment horizontal="center" vertical="center" wrapText="1"/>
    </xf>
    <xf numFmtId="10" fontId="10" fillId="0" borderId="22" xfId="5" applyNumberFormat="1" applyFont="1" applyFill="1" applyBorder="1" applyAlignment="1">
      <alignment horizontal="center" vertical="center" wrapText="1"/>
    </xf>
    <xf numFmtId="0" fontId="10" fillId="0" borderId="22" xfId="5" applyFont="1" applyFill="1" applyBorder="1" applyAlignment="1">
      <alignment horizontal="center" vertical="center" wrapText="1"/>
    </xf>
    <xf numFmtId="0" fontId="10" fillId="0" borderId="23" xfId="5" applyFont="1" applyFill="1" applyBorder="1" applyAlignment="1">
      <alignment horizontal="center" vertical="center" wrapText="1"/>
    </xf>
    <xf numFmtId="0" fontId="10" fillId="0" borderId="24" xfId="5"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21" xfId="0" applyFont="1" applyFill="1" applyBorder="1" applyAlignment="1">
      <alignment horizontal="center" vertical="center" wrapText="1"/>
    </xf>
    <xf numFmtId="168" fontId="14" fillId="0" borderId="15" xfId="0" applyNumberFormat="1" applyFont="1" applyBorder="1" applyAlignment="1">
      <alignment horizontal="center" vertical="center" wrapText="1"/>
    </xf>
    <xf numFmtId="168" fontId="14" fillId="0" borderId="16" xfId="0" applyNumberFormat="1" applyFont="1" applyBorder="1" applyAlignment="1">
      <alignment horizontal="center" vertical="center" wrapText="1"/>
    </xf>
    <xf numFmtId="168" fontId="14" fillId="0" borderId="70" xfId="0" applyNumberFormat="1" applyFont="1" applyBorder="1" applyAlignment="1">
      <alignment horizontal="center" vertical="center" wrapText="1"/>
    </xf>
    <xf numFmtId="168" fontId="14" fillId="0" borderId="19" xfId="0" applyNumberFormat="1" applyFont="1" applyBorder="1" applyAlignment="1">
      <alignment horizontal="center" vertical="center" wrapText="1"/>
    </xf>
    <xf numFmtId="168" fontId="14" fillId="0" borderId="20" xfId="0" applyNumberFormat="1" applyFont="1" applyBorder="1" applyAlignment="1">
      <alignment horizontal="center" vertical="center" wrapText="1"/>
    </xf>
    <xf numFmtId="168" fontId="14" fillId="0" borderId="62" xfId="0" applyNumberFormat="1" applyFont="1" applyBorder="1" applyAlignment="1">
      <alignment horizontal="center" vertical="center" wrapText="1"/>
    </xf>
    <xf numFmtId="168" fontId="10" fillId="0" borderId="57" xfId="0" applyNumberFormat="1" applyFont="1" applyFill="1" applyBorder="1" applyAlignment="1">
      <alignment horizontal="left" vertical="top" wrapText="1"/>
    </xf>
    <xf numFmtId="168" fontId="10" fillId="0" borderId="16" xfId="0" applyNumberFormat="1" applyFont="1" applyFill="1" applyBorder="1" applyAlignment="1">
      <alignment horizontal="left" vertical="top" wrapText="1"/>
    </xf>
    <xf numFmtId="168" fontId="10" fillId="0" borderId="17" xfId="0" applyNumberFormat="1" applyFont="1" applyFill="1" applyBorder="1" applyAlignment="1">
      <alignment horizontal="left" vertical="top" wrapText="1"/>
    </xf>
    <xf numFmtId="168" fontId="10" fillId="0" borderId="69" xfId="0" applyNumberFormat="1" applyFont="1" applyFill="1" applyBorder="1" applyAlignment="1">
      <alignment horizontal="left" vertical="top" wrapText="1"/>
    </xf>
    <xf numFmtId="168" fontId="10" fillId="0" borderId="20" xfId="0" applyNumberFormat="1" applyFont="1" applyFill="1" applyBorder="1" applyAlignment="1">
      <alignment horizontal="left" vertical="top" wrapText="1"/>
    </xf>
    <xf numFmtId="168" fontId="10" fillId="0" borderId="21" xfId="0" applyNumberFormat="1" applyFont="1" applyFill="1" applyBorder="1" applyAlignment="1">
      <alignment horizontal="left" vertical="top" wrapText="1"/>
    </xf>
    <xf numFmtId="168" fontId="14" fillId="0" borderId="51" xfId="0" applyNumberFormat="1" applyFont="1" applyBorder="1" applyAlignment="1">
      <alignment horizontal="center" vertical="center" wrapText="1"/>
    </xf>
    <xf numFmtId="168" fontId="14" fillId="0" borderId="0" xfId="0" applyNumberFormat="1" applyFont="1" applyBorder="1" applyAlignment="1">
      <alignment horizontal="center" vertical="center" wrapText="1"/>
    </xf>
    <xf numFmtId="168" fontId="14" fillId="0" borderId="18" xfId="0" applyNumberFormat="1" applyFont="1" applyBorder="1" applyAlignment="1">
      <alignment horizontal="center" vertical="center" wrapText="1"/>
    </xf>
    <xf numFmtId="168" fontId="14" fillId="0" borderId="58" xfId="0" applyNumberFormat="1" applyFont="1" applyBorder="1" applyAlignment="1">
      <alignment horizontal="center" vertical="center" wrapText="1"/>
    </xf>
    <xf numFmtId="168" fontId="14" fillId="0" borderId="54" xfId="0" applyNumberFormat="1" applyFont="1" applyBorder="1" applyAlignment="1">
      <alignment horizontal="center" vertical="center" wrapText="1"/>
    </xf>
    <xf numFmtId="168" fontId="14" fillId="0" borderId="47" xfId="0" applyNumberFormat="1" applyFont="1" applyBorder="1" applyAlignment="1">
      <alignment horizontal="center" vertical="center" wrapText="1"/>
    </xf>
    <xf numFmtId="168" fontId="10" fillId="0" borderId="14" xfId="0" applyNumberFormat="1" applyFont="1" applyFill="1" applyBorder="1" applyAlignment="1">
      <alignment horizontal="center" vertical="center" wrapText="1"/>
    </xf>
    <xf numFmtId="168" fontId="10" fillId="0" borderId="0" xfId="0" applyNumberFormat="1" applyFont="1" applyFill="1" applyBorder="1" applyAlignment="1">
      <alignment horizontal="center" vertical="center" wrapText="1"/>
    </xf>
    <xf numFmtId="168" fontId="10" fillId="0" borderId="52" xfId="0" applyNumberFormat="1" applyFont="1" applyFill="1" applyBorder="1" applyAlignment="1">
      <alignment horizontal="center" vertical="center" wrapText="1"/>
    </xf>
    <xf numFmtId="168" fontId="14" fillId="0" borderId="55" xfId="0" applyNumberFormat="1" applyFont="1" applyBorder="1" applyAlignment="1">
      <alignment horizontal="center" vertical="center" wrapText="1"/>
    </xf>
    <xf numFmtId="168" fontId="14" fillId="0" borderId="12" xfId="0" applyNumberFormat="1" applyFont="1" applyBorder="1" applyAlignment="1">
      <alignment horizontal="center" vertical="center" wrapText="1"/>
    </xf>
    <xf numFmtId="168" fontId="14" fillId="0" borderId="13" xfId="0" applyNumberFormat="1" applyFont="1" applyBorder="1" applyAlignment="1">
      <alignment horizontal="center" vertical="center" wrapText="1"/>
    </xf>
    <xf numFmtId="169" fontId="14" fillId="0" borderId="56" xfId="3" applyNumberFormat="1" applyFont="1" applyBorder="1" applyAlignment="1">
      <alignment horizontal="center" vertical="center"/>
    </xf>
    <xf numFmtId="169" fontId="14" fillId="0" borderId="63" xfId="3" applyNumberFormat="1" applyFont="1" applyBorder="1" applyAlignment="1">
      <alignment horizontal="center" vertical="center"/>
    </xf>
    <xf numFmtId="168" fontId="10" fillId="0" borderId="57" xfId="0" applyNumberFormat="1" applyFont="1" applyFill="1" applyBorder="1" applyAlignment="1">
      <alignment horizontal="center" vertical="center" wrapText="1"/>
    </xf>
    <xf numFmtId="168" fontId="10" fillId="0" borderId="16" xfId="0" applyNumberFormat="1" applyFont="1" applyFill="1" applyBorder="1" applyAlignment="1">
      <alignment horizontal="center" vertical="center" wrapText="1"/>
    </xf>
    <xf numFmtId="168" fontId="10" fillId="0" borderId="17" xfId="0" applyNumberFormat="1" applyFont="1" applyFill="1" applyBorder="1" applyAlignment="1">
      <alignment horizontal="center" vertical="center" wrapText="1"/>
    </xf>
    <xf numFmtId="0" fontId="9" fillId="2" borderId="35" xfId="4" applyFont="1" applyFill="1" applyBorder="1" applyAlignment="1">
      <alignment horizontal="center"/>
    </xf>
    <xf numFmtId="0" fontId="9" fillId="2" borderId="36" xfId="4" applyFont="1" applyFill="1" applyBorder="1" applyAlignment="1">
      <alignment horizontal="center"/>
    </xf>
    <xf numFmtId="0" fontId="9" fillId="2" borderId="37" xfId="4" applyFont="1" applyFill="1" applyBorder="1" applyAlignment="1">
      <alignment horizontal="center"/>
    </xf>
    <xf numFmtId="0" fontId="10" fillId="2" borderId="22" xfId="4" applyFont="1" applyFill="1" applyBorder="1" applyAlignment="1">
      <alignment horizontal="center"/>
    </xf>
    <xf numFmtId="0" fontId="10" fillId="2" borderId="23" xfId="4" applyFont="1" applyFill="1" applyBorder="1" applyAlignment="1">
      <alignment horizontal="center"/>
    </xf>
    <xf numFmtId="0" fontId="10" fillId="2" borderId="24" xfId="4" applyFont="1" applyFill="1" applyBorder="1" applyAlignment="1">
      <alignment horizontal="center"/>
    </xf>
    <xf numFmtId="9" fontId="6" fillId="0" borderId="9" xfId="4" applyNumberFormat="1" applyFont="1" applyFill="1" applyBorder="1" applyAlignment="1">
      <alignment horizontal="center"/>
    </xf>
    <xf numFmtId="9" fontId="6" fillId="0" borderId="1" xfId="4" applyNumberFormat="1" applyFont="1" applyFill="1" applyBorder="1" applyAlignment="1">
      <alignment horizontal="center"/>
    </xf>
    <xf numFmtId="9" fontId="12" fillId="0" borderId="15" xfId="5" applyNumberFormat="1" applyFont="1" applyFill="1" applyBorder="1" applyAlignment="1">
      <alignment horizontal="center" vertical="center" wrapText="1"/>
    </xf>
    <xf numFmtId="9" fontId="12" fillId="0" borderId="16" xfId="5" applyNumberFormat="1" applyFont="1" applyFill="1" applyBorder="1" applyAlignment="1">
      <alignment horizontal="center" vertical="center" wrapText="1"/>
    </xf>
    <xf numFmtId="9" fontId="12" fillId="0" borderId="17" xfId="5" applyNumberFormat="1" applyFont="1" applyFill="1" applyBorder="1" applyAlignment="1">
      <alignment horizontal="center" vertical="center" wrapText="1"/>
    </xf>
    <xf numFmtId="9" fontId="12" fillId="0" borderId="19" xfId="5" applyNumberFormat="1" applyFont="1" applyFill="1" applyBorder="1" applyAlignment="1">
      <alignment horizontal="center" vertical="center" wrapText="1"/>
    </xf>
    <xf numFmtId="9" fontId="12" fillId="0" borderId="20" xfId="5" applyNumberFormat="1" applyFont="1" applyFill="1" applyBorder="1" applyAlignment="1">
      <alignment horizontal="center" vertical="center" wrapText="1"/>
    </xf>
    <xf numFmtId="9" fontId="12" fillId="0" borderId="21" xfId="5" applyNumberFormat="1" applyFont="1" applyFill="1" applyBorder="1" applyAlignment="1">
      <alignment horizontal="center" vertical="center" wrapText="1"/>
    </xf>
    <xf numFmtId="0" fontId="7" fillId="0" borderId="1" xfId="4" applyFont="1" applyFill="1" applyBorder="1" applyAlignment="1">
      <alignment horizontal="center" vertical="center" wrapText="1"/>
    </xf>
    <xf numFmtId="0" fontId="12" fillId="2" borderId="4" xfId="4" applyFont="1" applyFill="1" applyBorder="1" applyAlignment="1">
      <alignment horizontal="center" vertical="center" wrapText="1"/>
    </xf>
    <xf numFmtId="0" fontId="12" fillId="2" borderId="5"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8" xfId="4" applyFont="1" applyFill="1" applyBorder="1" applyAlignment="1">
      <alignment horizontal="center" vertical="center" wrapText="1"/>
    </xf>
    <xf numFmtId="0" fontId="12" fillId="2" borderId="9" xfId="4" applyFont="1" applyFill="1" applyBorder="1" applyAlignment="1">
      <alignment horizontal="center" vertical="center" wrapText="1"/>
    </xf>
    <xf numFmtId="0" fontId="12" fillId="2" borderId="10" xfId="4" applyFont="1" applyFill="1" applyBorder="1" applyAlignment="1">
      <alignment horizontal="center" vertical="center" wrapText="1"/>
    </xf>
    <xf numFmtId="49" fontId="12" fillId="0" borderId="31" xfId="4" applyNumberFormat="1" applyFont="1" applyFill="1" applyBorder="1" applyAlignment="1">
      <alignment horizontal="center" vertical="center" wrapText="1"/>
    </xf>
    <xf numFmtId="49" fontId="12" fillId="0" borderId="5" xfId="4" applyNumberFormat="1" applyFont="1" applyFill="1" applyBorder="1" applyAlignment="1">
      <alignment horizontal="center" vertical="center" wrapText="1"/>
    </xf>
    <xf numFmtId="49" fontId="12" fillId="0" borderId="32" xfId="4" applyNumberFormat="1" applyFont="1" applyFill="1" applyBorder="1" applyAlignment="1">
      <alignment horizontal="center" vertical="center" wrapText="1"/>
    </xf>
    <xf numFmtId="49" fontId="12" fillId="0" borderId="33" xfId="4" applyNumberFormat="1" applyFont="1" applyFill="1" applyBorder="1" applyAlignment="1">
      <alignment horizontal="center" vertical="center" wrapText="1"/>
    </xf>
    <xf numFmtId="49" fontId="12" fillId="0" borderId="9" xfId="4" applyNumberFormat="1" applyFont="1" applyFill="1" applyBorder="1" applyAlignment="1">
      <alignment horizontal="center" vertical="center" wrapText="1"/>
    </xf>
    <xf numFmtId="49" fontId="12" fillId="0" borderId="34" xfId="4" applyNumberFormat="1" applyFont="1" applyFill="1" applyBorder="1" applyAlignment="1">
      <alignment horizontal="center" vertical="center" wrapText="1"/>
    </xf>
    <xf numFmtId="0" fontId="12" fillId="0" borderId="8" xfId="4" applyFont="1" applyFill="1" applyBorder="1" applyAlignment="1">
      <alignment horizontal="center"/>
    </xf>
    <xf numFmtId="0" fontId="8" fillId="2" borderId="31" xfId="4" applyFont="1" applyFill="1" applyBorder="1" applyAlignment="1">
      <alignment horizontal="center" vertical="center" wrapText="1"/>
    </xf>
    <xf numFmtId="0" fontId="12" fillId="0" borderId="33" xfId="5" applyFont="1" applyFill="1" applyBorder="1" applyAlignment="1">
      <alignment horizontal="center" vertical="center" wrapText="1"/>
    </xf>
    <xf numFmtId="0" fontId="12" fillId="0" borderId="22" xfId="5" applyFont="1" applyFill="1" applyBorder="1" applyAlignment="1">
      <alignment horizontal="justify" vertical="top" wrapText="1"/>
    </xf>
    <xf numFmtId="0" fontId="12" fillId="0" borderId="23" xfId="5" applyFont="1" applyFill="1" applyBorder="1" applyAlignment="1">
      <alignment horizontal="justify" vertical="top" wrapText="1"/>
    </xf>
    <xf numFmtId="0" fontId="12" fillId="0" borderId="24" xfId="5" applyFont="1" applyFill="1" applyBorder="1" applyAlignment="1">
      <alignment horizontal="justify" vertical="top" wrapText="1"/>
    </xf>
    <xf numFmtId="0" fontId="12" fillId="0" borderId="23" xfId="5" applyFont="1" applyFill="1" applyBorder="1" applyAlignment="1">
      <alignment horizontal="center" vertical="center" wrapText="1"/>
    </xf>
    <xf numFmtId="0" fontId="12" fillId="0" borderId="24" xfId="5" applyFont="1" applyFill="1" applyBorder="1" applyAlignment="1">
      <alignment horizontal="center" vertical="center" wrapText="1"/>
    </xf>
    <xf numFmtId="0" fontId="8" fillId="2" borderId="59"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14" fillId="0" borderId="47" xfId="2" applyNumberFormat="1" applyFont="1" applyFill="1" applyBorder="1" applyAlignment="1">
      <alignment horizontal="justify" vertical="top" wrapText="1"/>
    </xf>
    <xf numFmtId="0" fontId="14" fillId="0" borderId="43" xfId="2" applyNumberFormat="1" applyFont="1" applyFill="1" applyBorder="1" applyAlignment="1">
      <alignment horizontal="justify" vertical="top" wrapText="1"/>
    </xf>
    <xf numFmtId="0" fontId="14" fillId="0" borderId="44" xfId="2" applyNumberFormat="1" applyFont="1" applyFill="1" applyBorder="1" applyAlignment="1">
      <alignment horizontal="justify" vertical="top" wrapText="1"/>
    </xf>
    <xf numFmtId="168" fontId="10" fillId="0" borderId="7" xfId="0" applyNumberFormat="1" applyFont="1" applyFill="1" applyBorder="1" applyAlignment="1">
      <alignment horizontal="center" vertical="center" wrapText="1"/>
    </xf>
    <xf numFmtId="0" fontId="10" fillId="0" borderId="1" xfId="0" applyFont="1" applyFill="1" applyBorder="1"/>
    <xf numFmtId="0" fontId="10" fillId="0" borderId="3" xfId="0" applyFont="1" applyFill="1" applyBorder="1"/>
    <xf numFmtId="0" fontId="9" fillId="2" borderId="23" xfId="4" applyFont="1" applyFill="1" applyBorder="1" applyAlignment="1">
      <alignment horizontal="center" vertical="center" wrapText="1"/>
    </xf>
    <xf numFmtId="0" fontId="9" fillId="2" borderId="24" xfId="4" applyFont="1" applyFill="1" applyBorder="1" applyAlignment="1">
      <alignment horizontal="center" vertical="center" wrapText="1"/>
    </xf>
    <xf numFmtId="0" fontId="10" fillId="3" borderId="22" xfId="4" applyFont="1" applyFill="1" applyBorder="1" applyAlignment="1">
      <alignment horizontal="center"/>
    </xf>
    <xf numFmtId="0" fontId="10" fillId="3" borderId="23" xfId="4" applyFont="1" applyFill="1" applyBorder="1" applyAlignment="1">
      <alignment horizontal="center"/>
    </xf>
    <xf numFmtId="0" fontId="10" fillId="3" borderId="24" xfId="4" applyFont="1" applyFill="1" applyBorder="1" applyAlignment="1">
      <alignment horizontal="center"/>
    </xf>
    <xf numFmtId="169" fontId="14" fillId="0" borderId="43" xfId="3" applyNumberFormat="1" applyFont="1" applyBorder="1" applyAlignment="1">
      <alignment horizontal="center" vertical="center"/>
    </xf>
    <xf numFmtId="0" fontId="14" fillId="0" borderId="11" xfId="2" applyNumberFormat="1" applyFont="1" applyBorder="1" applyAlignment="1">
      <alignment horizontal="justify" vertical="center" wrapText="1"/>
    </xf>
    <xf numFmtId="0" fontId="14" fillId="0" borderId="12" xfId="2" applyNumberFormat="1" applyFont="1" applyBorder="1" applyAlignment="1">
      <alignment horizontal="justify" vertical="center" wrapText="1"/>
    </xf>
    <xf numFmtId="0" fontId="14" fillId="0" borderId="60" xfId="2" applyNumberFormat="1" applyFont="1" applyBorder="1" applyAlignment="1">
      <alignment horizontal="justify" vertical="center" wrapText="1"/>
    </xf>
    <xf numFmtId="0" fontId="14" fillId="0" borderId="53" xfId="2" applyNumberFormat="1" applyFont="1" applyBorder="1" applyAlignment="1">
      <alignment horizontal="justify" vertical="center" wrapText="1"/>
    </xf>
    <xf numFmtId="0" fontId="14" fillId="0" borderId="54" xfId="2" applyNumberFormat="1" applyFont="1" applyBorder="1" applyAlignment="1">
      <alignment horizontal="justify" vertical="center" wrapText="1"/>
    </xf>
    <xf numFmtId="0" fontId="14" fillId="0" borderId="61" xfId="2" applyNumberFormat="1" applyFont="1" applyBorder="1" applyAlignment="1">
      <alignment horizontal="justify" vertical="center" wrapText="1"/>
    </xf>
    <xf numFmtId="0" fontId="14" fillId="0" borderId="14" xfId="2" applyNumberFormat="1" applyFont="1" applyBorder="1" applyAlignment="1">
      <alignment horizontal="justify" vertical="center" wrapText="1"/>
    </xf>
    <xf numFmtId="0" fontId="14" fillId="0" borderId="0" xfId="2" applyNumberFormat="1" applyFont="1" applyBorder="1" applyAlignment="1">
      <alignment horizontal="justify" vertical="center" wrapText="1"/>
    </xf>
    <xf numFmtId="0" fontId="14" fillId="0" borderId="52" xfId="2" applyNumberFormat="1" applyFont="1" applyBorder="1" applyAlignment="1">
      <alignment horizontal="justify" vertical="center" wrapText="1"/>
    </xf>
    <xf numFmtId="0" fontId="14" fillId="0" borderId="57" xfId="2" applyNumberFormat="1" applyFont="1" applyBorder="1" applyAlignment="1">
      <alignment horizontal="justify" vertical="top" wrapText="1"/>
    </xf>
    <xf numFmtId="0" fontId="14" fillId="0" borderId="16" xfId="2" applyNumberFormat="1" applyFont="1" applyBorder="1" applyAlignment="1">
      <alignment horizontal="justify" vertical="top" wrapText="1"/>
    </xf>
    <xf numFmtId="0" fontId="14" fillId="0" borderId="17" xfId="2" applyNumberFormat="1" applyFont="1" applyBorder="1" applyAlignment="1">
      <alignment horizontal="justify" vertical="top" wrapText="1"/>
    </xf>
    <xf numFmtId="0" fontId="14" fillId="0" borderId="53" xfId="2" applyNumberFormat="1" applyFont="1" applyBorder="1" applyAlignment="1">
      <alignment horizontal="justify" vertical="top" wrapText="1"/>
    </xf>
    <xf numFmtId="0" fontId="14" fillId="0" borderId="54" xfId="2" applyNumberFormat="1" applyFont="1" applyBorder="1" applyAlignment="1">
      <alignment horizontal="justify" vertical="top" wrapText="1"/>
    </xf>
    <xf numFmtId="0" fontId="14" fillId="0" borderId="61" xfId="2" applyNumberFormat="1" applyFont="1" applyBorder="1" applyAlignment="1">
      <alignment horizontal="justify" vertical="top" wrapText="1"/>
    </xf>
    <xf numFmtId="10" fontId="6" fillId="0" borderId="1" xfId="4" applyNumberFormat="1" applyFont="1" applyFill="1" applyBorder="1" applyAlignment="1">
      <alignment horizontal="center"/>
    </xf>
    <xf numFmtId="10" fontId="6" fillId="0" borderId="34" xfId="4" applyNumberFormat="1" applyFont="1" applyFill="1" applyBorder="1" applyAlignment="1">
      <alignment horizontal="center"/>
    </xf>
    <xf numFmtId="10" fontId="6" fillId="0" borderId="5" xfId="4" applyNumberFormat="1" applyFont="1" applyFill="1" applyBorder="1" applyAlignment="1">
      <alignment horizontal="center"/>
    </xf>
    <xf numFmtId="10" fontId="6" fillId="0" borderId="1" xfId="1" applyNumberFormat="1" applyFont="1" applyFill="1" applyBorder="1" applyAlignment="1">
      <alignment horizontal="center"/>
    </xf>
    <xf numFmtId="0" fontId="12" fillId="0" borderId="22" xfId="4" applyFont="1" applyFill="1" applyBorder="1" applyAlignment="1">
      <alignment horizontal="center" vertical="center"/>
    </xf>
    <xf numFmtId="0" fontId="12" fillId="0" borderId="23" xfId="4" applyFont="1" applyFill="1" applyBorder="1" applyAlignment="1">
      <alignment horizontal="center" vertical="center"/>
    </xf>
    <xf numFmtId="0" fontId="12" fillId="0" borderId="24" xfId="4" applyFont="1" applyFill="1" applyBorder="1" applyAlignment="1">
      <alignment horizontal="center" vertical="center"/>
    </xf>
    <xf numFmtId="9" fontId="12" fillId="0" borderId="31" xfId="5" applyNumberFormat="1" applyFont="1" applyFill="1" applyBorder="1" applyAlignment="1">
      <alignment horizontal="justify" vertical="center" wrapText="1"/>
    </xf>
    <xf numFmtId="9" fontId="12" fillId="0" borderId="5" xfId="5" applyNumberFormat="1" applyFont="1" applyFill="1" applyBorder="1" applyAlignment="1">
      <alignment horizontal="justify" vertical="center" wrapText="1"/>
    </xf>
    <xf numFmtId="9" fontId="12" fillId="0" borderId="32" xfId="5" applyNumberFormat="1" applyFont="1" applyFill="1" applyBorder="1" applyAlignment="1">
      <alignment horizontal="justify" vertical="center" wrapText="1"/>
    </xf>
    <xf numFmtId="9" fontId="12" fillId="0" borderId="33" xfId="5" applyNumberFormat="1" applyFont="1" applyFill="1" applyBorder="1" applyAlignment="1">
      <alignment horizontal="justify" vertical="center" wrapText="1"/>
    </xf>
    <xf numFmtId="9" fontId="12" fillId="0" borderId="9" xfId="5" applyNumberFormat="1" applyFont="1" applyFill="1" applyBorder="1" applyAlignment="1">
      <alignment horizontal="justify" vertical="center" wrapText="1"/>
    </xf>
    <xf numFmtId="9" fontId="12" fillId="0" borderId="34" xfId="5" applyNumberFormat="1" applyFont="1" applyFill="1" applyBorder="1" applyAlignment="1">
      <alignment horizontal="justify" vertical="center" wrapText="1"/>
    </xf>
    <xf numFmtId="10" fontId="6" fillId="0" borderId="9" xfId="1" applyNumberFormat="1" applyFont="1" applyFill="1" applyBorder="1" applyAlignment="1">
      <alignment horizontal="center"/>
    </xf>
    <xf numFmtId="171" fontId="6" fillId="0" borderId="43" xfId="4" applyNumberFormat="1" applyFont="1" applyFill="1" applyBorder="1" applyAlignment="1">
      <alignment horizontal="center"/>
    </xf>
    <xf numFmtId="0" fontId="13" fillId="4" borderId="4"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64"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31" xfId="0" applyFont="1" applyFill="1" applyBorder="1" applyAlignment="1">
      <alignment horizontal="center" vertical="center" wrapText="1"/>
    </xf>
    <xf numFmtId="0" fontId="13" fillId="4" borderId="50" xfId="0" applyFont="1" applyFill="1" applyBorder="1" applyAlignment="1">
      <alignment horizontal="center" vertical="center" wrapText="1"/>
    </xf>
    <xf numFmtId="0" fontId="13" fillId="4" borderId="33" xfId="0" applyFont="1" applyFill="1" applyBorder="1" applyAlignment="1">
      <alignment horizontal="center" vertical="center" wrapText="1"/>
    </xf>
    <xf numFmtId="10" fontId="6" fillId="0" borderId="43" xfId="1" applyNumberFormat="1" applyFont="1" applyFill="1" applyBorder="1" applyAlignment="1">
      <alignment horizontal="center"/>
    </xf>
    <xf numFmtId="0" fontId="6" fillId="0" borderId="43" xfId="4" applyFont="1" applyFill="1" applyBorder="1" applyAlignment="1">
      <alignment horizontal="center"/>
    </xf>
    <xf numFmtId="0" fontId="6" fillId="0" borderId="44" xfId="4" applyFont="1" applyFill="1" applyBorder="1" applyAlignment="1">
      <alignment horizontal="center"/>
    </xf>
    <xf numFmtId="0" fontId="8" fillId="2" borderId="22" xfId="4" applyFont="1" applyFill="1" applyBorder="1" applyAlignment="1">
      <alignment horizontal="center" vertical="center" wrapText="1"/>
    </xf>
    <xf numFmtId="0" fontId="8" fillId="2" borderId="23" xfId="4" applyFont="1" applyFill="1" applyBorder="1" applyAlignment="1">
      <alignment horizontal="center" vertical="center" wrapText="1"/>
    </xf>
    <xf numFmtId="0" fontId="8" fillId="2" borderId="24" xfId="4" applyFont="1" applyFill="1" applyBorder="1" applyAlignment="1">
      <alignment horizontal="center" vertical="center" wrapText="1"/>
    </xf>
    <xf numFmtId="0" fontId="12" fillId="0" borderId="19" xfId="5" applyFont="1" applyFill="1" applyBorder="1" applyAlignment="1">
      <alignment horizontal="center" vertical="center" wrapText="1"/>
    </xf>
    <xf numFmtId="0" fontId="12" fillId="0" borderId="20" xfId="5" applyFont="1" applyFill="1" applyBorder="1" applyAlignment="1">
      <alignment horizontal="center" vertical="center" wrapText="1"/>
    </xf>
    <xf numFmtId="0" fontId="12" fillId="0" borderId="21" xfId="5" applyFont="1" applyFill="1" applyBorder="1" applyAlignment="1">
      <alignment horizontal="center" vertical="center" wrapText="1"/>
    </xf>
    <xf numFmtId="0" fontId="8" fillId="2" borderId="19" xfId="4" applyFont="1" applyFill="1" applyBorder="1" applyAlignment="1">
      <alignment horizontal="center" vertical="center" wrapText="1"/>
    </xf>
    <xf numFmtId="0" fontId="8" fillId="2" borderId="20" xfId="4" applyFont="1" applyFill="1" applyBorder="1" applyAlignment="1">
      <alignment horizontal="center" vertical="center" wrapText="1"/>
    </xf>
    <xf numFmtId="0" fontId="8" fillId="2" borderId="21" xfId="4" applyFont="1" applyFill="1" applyBorder="1" applyAlignment="1">
      <alignment horizontal="center" vertical="center" wrapText="1"/>
    </xf>
    <xf numFmtId="0" fontId="12" fillId="0" borderId="58" xfId="4" applyFont="1" applyFill="1" applyBorder="1" applyAlignment="1">
      <alignment horizontal="center" vertical="center" wrapText="1"/>
    </xf>
    <xf numFmtId="0" fontId="12" fillId="0" borderId="54" xfId="4" applyFont="1" applyFill="1" applyBorder="1" applyAlignment="1">
      <alignment horizontal="center" vertical="center" wrapText="1"/>
    </xf>
    <xf numFmtId="0" fontId="12" fillId="0" borderId="61" xfId="4" applyFont="1" applyFill="1" applyBorder="1" applyAlignment="1">
      <alignment horizontal="center" vertical="center" wrapText="1"/>
    </xf>
    <xf numFmtId="0" fontId="8" fillId="2" borderId="65" xfId="4" applyFont="1" applyFill="1" applyBorder="1" applyAlignment="1">
      <alignment horizontal="center"/>
    </xf>
    <xf numFmtId="0" fontId="8" fillId="2" borderId="63" xfId="4" applyFont="1" applyFill="1" applyBorder="1" applyAlignment="1">
      <alignment horizontal="center"/>
    </xf>
    <xf numFmtId="0" fontId="8" fillId="2" borderId="66" xfId="4" applyFont="1" applyFill="1" applyBorder="1" applyAlignment="1">
      <alignment horizontal="center"/>
    </xf>
    <xf numFmtId="169" fontId="8" fillId="2" borderId="22" xfId="4" applyNumberFormat="1" applyFont="1" applyFill="1" applyBorder="1" applyAlignment="1">
      <alignment horizontal="center"/>
    </xf>
    <xf numFmtId="169" fontId="8" fillId="2" borderId="23" xfId="4" applyNumberFormat="1" applyFont="1" applyFill="1" applyBorder="1" applyAlignment="1">
      <alignment horizontal="center"/>
    </xf>
    <xf numFmtId="169" fontId="8" fillId="2" borderId="24" xfId="4" applyNumberFormat="1" applyFont="1" applyFill="1" applyBorder="1" applyAlignment="1">
      <alignment horizontal="center"/>
    </xf>
    <xf numFmtId="0" fontId="14" fillId="0" borderId="57" xfId="2" applyNumberFormat="1" applyFont="1" applyBorder="1" applyAlignment="1">
      <alignment horizontal="center" vertical="top" wrapText="1"/>
    </xf>
    <xf numFmtId="0" fontId="14" fillId="0" borderId="16" xfId="2" applyNumberFormat="1" applyFont="1" applyBorder="1" applyAlignment="1">
      <alignment horizontal="center" vertical="top" wrapText="1"/>
    </xf>
    <xf numFmtId="0" fontId="14" fillId="0" borderId="17" xfId="2" applyNumberFormat="1" applyFont="1" applyBorder="1" applyAlignment="1">
      <alignment horizontal="center" vertical="top" wrapText="1"/>
    </xf>
    <xf numFmtId="0" fontId="14" fillId="0" borderId="53" xfId="2" applyNumberFormat="1" applyFont="1" applyBorder="1" applyAlignment="1">
      <alignment horizontal="center" vertical="top" wrapText="1"/>
    </xf>
    <xf numFmtId="0" fontId="14" fillId="0" borderId="54" xfId="2" applyNumberFormat="1" applyFont="1" applyBorder="1" applyAlignment="1">
      <alignment horizontal="center" vertical="top" wrapText="1"/>
    </xf>
    <xf numFmtId="0" fontId="14" fillId="0" borderId="61" xfId="2" applyNumberFormat="1" applyFont="1" applyBorder="1" applyAlignment="1">
      <alignment horizontal="center" vertical="top" wrapText="1"/>
    </xf>
    <xf numFmtId="0" fontId="14" fillId="0" borderId="11" xfId="2" applyNumberFormat="1" applyFont="1" applyBorder="1" applyAlignment="1">
      <alignment horizontal="center" vertical="center" wrapText="1"/>
    </xf>
    <xf numFmtId="0" fontId="14" fillId="0" borderId="12" xfId="2" applyNumberFormat="1" applyFont="1" applyBorder="1" applyAlignment="1">
      <alignment horizontal="center" vertical="center" wrapText="1"/>
    </xf>
    <xf numFmtId="0" fontId="14" fillId="0" borderId="60" xfId="2" applyNumberFormat="1" applyFont="1" applyBorder="1" applyAlignment="1">
      <alignment horizontal="center" vertical="center" wrapText="1"/>
    </xf>
    <xf numFmtId="0" fontId="14" fillId="0" borderId="53" xfId="2" applyNumberFormat="1" applyFont="1" applyBorder="1" applyAlignment="1">
      <alignment horizontal="center" vertical="center" wrapText="1"/>
    </xf>
    <xf numFmtId="0" fontId="14" fillId="0" borderId="54" xfId="2" applyNumberFormat="1" applyFont="1" applyBorder="1" applyAlignment="1">
      <alignment horizontal="center" vertical="center" wrapText="1"/>
    </xf>
    <xf numFmtId="0" fontId="14" fillId="0" borderId="61" xfId="2" applyNumberFormat="1" applyFont="1" applyBorder="1" applyAlignment="1">
      <alignment horizontal="center" vertical="center" wrapText="1"/>
    </xf>
    <xf numFmtId="0" fontId="14" fillId="0" borderId="15" xfId="2" applyNumberFormat="1" applyFont="1" applyFill="1" applyBorder="1" applyAlignment="1">
      <alignment horizontal="center" vertical="center" wrapText="1"/>
    </xf>
    <xf numFmtId="0" fontId="14" fillId="0" borderId="16" xfId="2" applyNumberFormat="1" applyFont="1" applyFill="1" applyBorder="1" applyAlignment="1">
      <alignment horizontal="center" vertical="center" wrapText="1"/>
    </xf>
    <xf numFmtId="0" fontId="14" fillId="0" borderId="17" xfId="2" applyNumberFormat="1" applyFont="1" applyFill="1" applyBorder="1" applyAlignment="1">
      <alignment horizontal="center" vertical="center" wrapText="1"/>
    </xf>
    <xf numFmtId="0" fontId="14" fillId="0" borderId="51" xfId="2" applyNumberFormat="1" applyFont="1" applyFill="1" applyBorder="1" applyAlignment="1">
      <alignment horizontal="center" vertical="center" wrapText="1"/>
    </xf>
    <xf numFmtId="0" fontId="14" fillId="0" borderId="0" xfId="2" applyNumberFormat="1" applyFont="1" applyFill="1" applyBorder="1" applyAlignment="1">
      <alignment horizontal="center" vertical="center" wrapText="1"/>
    </xf>
    <xf numFmtId="0" fontId="14" fillId="0" borderId="52" xfId="2" applyNumberFormat="1" applyFont="1" applyFill="1" applyBorder="1" applyAlignment="1">
      <alignment horizontal="center" vertical="center" wrapText="1"/>
    </xf>
    <xf numFmtId="0" fontId="14" fillId="0" borderId="19" xfId="2" applyNumberFormat="1" applyFont="1" applyFill="1" applyBorder="1" applyAlignment="1">
      <alignment horizontal="center" vertical="center" wrapText="1"/>
    </xf>
    <xf numFmtId="0" fontId="14" fillId="0" borderId="20" xfId="2" applyNumberFormat="1" applyFont="1" applyFill="1" applyBorder="1" applyAlignment="1">
      <alignment horizontal="center" vertical="center" wrapText="1"/>
    </xf>
    <xf numFmtId="0" fontId="14" fillId="0" borderId="21" xfId="2" applyNumberFormat="1" applyFont="1" applyFill="1" applyBorder="1" applyAlignment="1">
      <alignment horizontal="center" vertical="center" wrapText="1"/>
    </xf>
    <xf numFmtId="173" fontId="8" fillId="2" borderId="40" xfId="7" applyNumberFormat="1" applyFont="1" applyFill="1" applyBorder="1" applyAlignment="1">
      <alignment horizontal="center" vertical="center" wrapText="1"/>
    </xf>
    <xf numFmtId="173" fontId="8" fillId="2" borderId="41" xfId="7" applyNumberFormat="1"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57" xfId="0" applyFont="1" applyFill="1" applyBorder="1" applyAlignment="1">
      <alignment horizontal="center" vertical="center" wrapText="1"/>
    </xf>
    <xf numFmtId="0" fontId="8" fillId="2" borderId="69" xfId="0" applyFont="1" applyFill="1" applyBorder="1" applyAlignment="1">
      <alignment horizontal="center" vertical="center" wrapText="1"/>
    </xf>
    <xf numFmtId="166" fontId="12" fillId="0" borderId="79" xfId="2" applyNumberFormat="1" applyFont="1" applyFill="1" applyBorder="1" applyAlignment="1">
      <alignment horizontal="center" vertical="center" wrapText="1"/>
    </xf>
    <xf numFmtId="0" fontId="12" fillId="0" borderId="23" xfId="2" applyNumberFormat="1" applyFont="1" applyFill="1" applyBorder="1" applyAlignment="1">
      <alignment horizontal="center" vertical="center" wrapText="1"/>
    </xf>
    <xf numFmtId="0" fontId="12" fillId="0" borderId="24" xfId="2" applyNumberFormat="1" applyFont="1" applyFill="1" applyBorder="1" applyAlignment="1">
      <alignment horizontal="center" vertical="center" wrapText="1"/>
    </xf>
    <xf numFmtId="0" fontId="12" fillId="0" borderId="79" xfId="2" applyNumberFormat="1" applyFont="1" applyFill="1" applyBorder="1" applyAlignment="1">
      <alignment horizontal="center" vertical="center" wrapText="1"/>
    </xf>
    <xf numFmtId="170" fontId="12" fillId="2" borderId="19" xfId="1" applyNumberFormat="1" applyFont="1" applyFill="1" applyBorder="1" applyAlignment="1">
      <alignment horizontal="center"/>
    </xf>
    <xf numFmtId="170" fontId="12" fillId="2" borderId="20" xfId="1" applyNumberFormat="1" applyFont="1" applyFill="1" applyBorder="1" applyAlignment="1">
      <alignment horizontal="center"/>
    </xf>
    <xf numFmtId="170" fontId="12" fillId="2" borderId="21" xfId="1" applyNumberFormat="1" applyFont="1" applyFill="1" applyBorder="1" applyAlignment="1">
      <alignment horizontal="center"/>
    </xf>
    <xf numFmtId="170" fontId="12" fillId="2" borderId="22" xfId="1" applyNumberFormat="1" applyFont="1" applyFill="1" applyBorder="1" applyAlignment="1">
      <alignment horizontal="center"/>
    </xf>
    <xf numFmtId="170" fontId="12" fillId="2" borderId="23" xfId="1" applyNumberFormat="1" applyFont="1" applyFill="1" applyBorder="1" applyAlignment="1">
      <alignment horizontal="center"/>
    </xf>
    <xf numFmtId="170" fontId="12" fillId="2" borderId="24" xfId="1" applyNumberFormat="1" applyFont="1" applyFill="1" applyBorder="1" applyAlignment="1">
      <alignment horizontal="center"/>
    </xf>
    <xf numFmtId="0" fontId="26" fillId="0" borderId="4" xfId="4" applyFont="1" applyFill="1" applyBorder="1" applyAlignment="1">
      <alignment horizontal="center" vertical="center"/>
    </xf>
    <xf numFmtId="0" fontId="26" fillId="0" borderId="5" xfId="4" applyFont="1" applyFill="1" applyBorder="1" applyAlignment="1">
      <alignment horizontal="center" vertical="center"/>
    </xf>
    <xf numFmtId="0" fontId="26" fillId="0" borderId="5" xfId="4" applyFont="1" applyFill="1" applyBorder="1" applyAlignment="1">
      <alignment horizontal="justify"/>
    </xf>
    <xf numFmtId="0" fontId="26" fillId="0" borderId="6" xfId="4" applyFont="1" applyFill="1" applyBorder="1" applyAlignment="1">
      <alignment horizontal="justify"/>
    </xf>
    <xf numFmtId="0" fontId="26" fillId="0" borderId="4" xfId="4" applyFont="1" applyFill="1" applyBorder="1" applyAlignment="1">
      <alignment horizontal="center"/>
    </xf>
    <xf numFmtId="0" fontId="26" fillId="0" borderId="5" xfId="4" applyFont="1" applyFill="1" applyBorder="1" applyAlignment="1">
      <alignment horizontal="center"/>
    </xf>
    <xf numFmtId="0" fontId="26" fillId="0" borderId="57" xfId="4" applyFont="1" applyFill="1" applyBorder="1" applyAlignment="1">
      <alignment horizontal="center" vertical="center" wrapText="1"/>
    </xf>
    <xf numFmtId="0" fontId="26" fillId="0" borderId="16" xfId="4" applyFont="1" applyFill="1" applyBorder="1" applyAlignment="1">
      <alignment horizontal="center" vertical="center" wrapText="1"/>
    </xf>
    <xf numFmtId="0" fontId="26" fillId="0" borderId="17" xfId="4"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2" fillId="0" borderId="28" xfId="5" applyFont="1" applyFill="1" applyBorder="1" applyAlignment="1">
      <alignment horizontal="center" vertical="center" wrapText="1"/>
    </xf>
    <xf numFmtId="0" fontId="12" fillId="0" borderId="29" xfId="5" applyFont="1" applyFill="1" applyBorder="1" applyAlignment="1">
      <alignment horizontal="center" vertical="center" wrapText="1"/>
    </xf>
    <xf numFmtId="0" fontId="12" fillId="2" borderId="1" xfId="4" applyFont="1" applyFill="1" applyBorder="1" applyAlignment="1">
      <alignment horizontal="center" vertical="center" wrapText="1"/>
    </xf>
    <xf numFmtId="49" fontId="12" fillId="0" borderId="1" xfId="4" applyNumberFormat="1" applyFont="1" applyFill="1" applyBorder="1" applyAlignment="1">
      <alignment horizontal="center" vertical="center" wrapText="1"/>
    </xf>
    <xf numFmtId="0" fontId="8" fillId="2" borderId="1" xfId="4" applyFont="1" applyFill="1" applyBorder="1" applyAlignment="1">
      <alignment horizontal="center" vertical="center" wrapText="1"/>
    </xf>
    <xf numFmtId="0" fontId="12" fillId="0" borderId="1" xfId="4" applyFont="1" applyFill="1" applyBorder="1" applyAlignment="1">
      <alignment horizontal="center"/>
    </xf>
    <xf numFmtId="9" fontId="6" fillId="0" borderId="32" xfId="4" applyNumberFormat="1" applyFont="1" applyFill="1" applyBorder="1" applyAlignment="1">
      <alignment horizontal="center" vertical="center"/>
    </xf>
    <xf numFmtId="0" fontId="6" fillId="0" borderId="26" xfId="4" applyFont="1" applyFill="1" applyBorder="1" applyAlignment="1">
      <alignment horizontal="center" vertical="center"/>
    </xf>
    <xf numFmtId="0" fontId="6" fillId="0" borderId="31" xfId="4" applyFont="1" applyFill="1" applyBorder="1" applyAlignment="1">
      <alignment horizontal="center" vertical="center"/>
    </xf>
    <xf numFmtId="0" fontId="10" fillId="0" borderId="47" xfId="2" applyNumberFormat="1" applyFont="1" applyFill="1" applyBorder="1" applyAlignment="1">
      <alignment horizontal="center" wrapText="1"/>
    </xf>
    <xf numFmtId="0" fontId="10" fillId="0" borderId="43" xfId="2" applyNumberFormat="1" applyFont="1" applyFill="1" applyBorder="1" applyAlignment="1">
      <alignment horizontal="center" wrapText="1"/>
    </xf>
    <xf numFmtId="0" fontId="10" fillId="0" borderId="44" xfId="2" applyNumberFormat="1" applyFont="1" applyFill="1" applyBorder="1" applyAlignment="1">
      <alignment horizontal="center" wrapText="1"/>
    </xf>
    <xf numFmtId="0" fontId="37" fillId="2" borderId="46" xfId="0" applyFont="1" applyFill="1" applyBorder="1" applyAlignment="1">
      <alignment horizontal="center" vertical="center" wrapText="1"/>
    </xf>
    <xf numFmtId="0" fontId="23" fillId="0" borderId="28" xfId="4" applyFont="1" applyFill="1" applyBorder="1" applyAlignment="1">
      <alignment horizontal="center" vertical="center" wrapText="1"/>
    </xf>
    <xf numFmtId="0" fontId="23" fillId="0" borderId="29" xfId="4" applyFont="1" applyFill="1" applyBorder="1" applyAlignment="1">
      <alignment horizontal="center" vertical="center"/>
    </xf>
    <xf numFmtId="0" fontId="23" fillId="0" borderId="30" xfId="4" applyFont="1" applyFill="1" applyBorder="1" applyAlignment="1">
      <alignment horizontal="center" vertical="center"/>
    </xf>
    <xf numFmtId="0" fontId="12" fillId="3" borderId="65" xfId="4" applyFont="1" applyFill="1" applyBorder="1" applyAlignment="1">
      <alignment horizontal="center" vertical="center" wrapText="1"/>
    </xf>
    <xf numFmtId="0" fontId="12" fillId="3" borderId="63" xfId="4" applyFont="1" applyFill="1" applyBorder="1" applyAlignment="1">
      <alignment horizontal="center" vertical="center" wrapText="1"/>
    </xf>
    <xf numFmtId="0" fontId="12" fillId="3" borderId="66" xfId="4" applyFont="1" applyFill="1" applyBorder="1" applyAlignment="1">
      <alignment horizontal="center" vertical="center" wrapText="1"/>
    </xf>
    <xf numFmtId="0" fontId="10" fillId="0" borderId="38" xfId="5" applyFont="1" applyFill="1" applyBorder="1" applyAlignment="1">
      <alignment horizontal="left" vertical="center" wrapText="1"/>
    </xf>
    <xf numFmtId="0" fontId="10" fillId="0" borderId="36" xfId="5" applyFont="1" applyFill="1" applyBorder="1" applyAlignment="1">
      <alignment horizontal="left" vertical="center" wrapText="1"/>
    </xf>
    <xf numFmtId="0" fontId="10" fillId="0" borderId="37" xfId="5" applyFont="1" applyFill="1" applyBorder="1" applyAlignment="1">
      <alignment horizontal="left" vertical="center" wrapText="1"/>
    </xf>
    <xf numFmtId="0" fontId="12" fillId="3" borderId="22" xfId="5" applyFont="1" applyFill="1" applyBorder="1" applyAlignment="1">
      <alignment horizontal="center" vertical="center" wrapText="1"/>
    </xf>
    <xf numFmtId="0" fontId="12" fillId="3" borderId="38" xfId="5" applyFont="1" applyFill="1" applyBorder="1" applyAlignment="1">
      <alignment horizontal="center" vertical="center" wrapText="1"/>
    </xf>
    <xf numFmtId="0" fontId="10" fillId="0" borderId="33" xfId="4" applyFont="1" applyFill="1" applyBorder="1" applyAlignment="1">
      <alignment horizontal="center" vertical="center"/>
    </xf>
    <xf numFmtId="0" fontId="10" fillId="0" borderId="9" xfId="4" applyFont="1" applyFill="1" applyBorder="1" applyAlignment="1">
      <alignment horizontal="center" vertical="center"/>
    </xf>
    <xf numFmtId="0" fontId="10" fillId="0" borderId="10" xfId="4" applyFont="1" applyFill="1" applyBorder="1" applyAlignment="1">
      <alignment horizontal="center" vertical="center"/>
    </xf>
    <xf numFmtId="0" fontId="12" fillId="0" borderId="43" xfId="0" applyFont="1" applyFill="1" applyBorder="1" applyAlignment="1">
      <alignment vertical="center"/>
    </xf>
    <xf numFmtId="0" fontId="12" fillId="0" borderId="44" xfId="0" applyFont="1" applyFill="1" applyBorder="1" applyAlignment="1">
      <alignment vertical="center"/>
    </xf>
    <xf numFmtId="0" fontId="12" fillId="3" borderId="8" xfId="4" applyFont="1" applyFill="1" applyBorder="1" applyAlignment="1">
      <alignment horizontal="center" vertical="center" wrapText="1"/>
    </xf>
    <xf numFmtId="0" fontId="12" fillId="3" borderId="9" xfId="4" applyFont="1" applyFill="1" applyBorder="1" applyAlignment="1">
      <alignment horizontal="center" vertical="center" wrapText="1"/>
    </xf>
    <xf numFmtId="0" fontId="12" fillId="3" borderId="10" xfId="4" applyFont="1" applyFill="1" applyBorder="1" applyAlignment="1">
      <alignment horizontal="center" vertical="center" wrapText="1"/>
    </xf>
    <xf numFmtId="0" fontId="12" fillId="0" borderId="4" xfId="4" applyFont="1" applyFill="1" applyBorder="1" applyAlignment="1">
      <alignment horizontal="center" vertical="center"/>
    </xf>
    <xf numFmtId="0" fontId="12" fillId="0" borderId="5" xfId="4" applyFont="1" applyFill="1" applyBorder="1" applyAlignment="1">
      <alignment horizontal="center" vertical="center"/>
    </xf>
    <xf numFmtId="9" fontId="12" fillId="0" borderId="5" xfId="4" applyNumberFormat="1" applyFont="1" applyFill="1" applyBorder="1" applyAlignment="1">
      <alignment horizontal="center" vertical="center"/>
    </xf>
    <xf numFmtId="0" fontId="12" fillId="0" borderId="5" xfId="4" applyFont="1" applyFill="1" applyBorder="1" applyAlignment="1">
      <alignment horizontal="justify" wrapText="1"/>
    </xf>
    <xf numFmtId="0" fontId="12" fillId="0" borderId="6" xfId="4" applyFont="1" applyFill="1" applyBorder="1" applyAlignment="1">
      <alignment horizontal="justify" wrapText="1"/>
    </xf>
    <xf numFmtId="0" fontId="12" fillId="0" borderId="7" xfId="4" applyFont="1" applyFill="1" applyBorder="1" applyAlignment="1">
      <alignment horizontal="center"/>
    </xf>
    <xf numFmtId="0" fontId="12" fillId="0" borderId="3" xfId="4" applyFont="1" applyFill="1" applyBorder="1" applyAlignment="1">
      <alignment horizontal="center"/>
    </xf>
    <xf numFmtId="0" fontId="6" fillId="0" borderId="16" xfId="4" applyFont="1" applyFill="1" applyBorder="1" applyAlignment="1">
      <alignment horizontal="center" vertical="center" wrapText="1"/>
    </xf>
    <xf numFmtId="0" fontId="6" fillId="0" borderId="17" xfId="4" applyFont="1" applyFill="1" applyBorder="1" applyAlignment="1">
      <alignment horizontal="center" vertical="center" wrapText="1"/>
    </xf>
    <xf numFmtId="0" fontId="6" fillId="0" borderId="19" xfId="4" applyFont="1" applyFill="1" applyBorder="1" applyAlignment="1">
      <alignment horizontal="center" vertical="center" wrapText="1"/>
    </xf>
    <xf numFmtId="0" fontId="6" fillId="0" borderId="20" xfId="4" applyFont="1" applyFill="1" applyBorder="1" applyAlignment="1">
      <alignment horizontal="center" vertical="center" wrapText="1"/>
    </xf>
    <xf numFmtId="0" fontId="6" fillId="0" borderId="21" xfId="4" applyFont="1" applyFill="1" applyBorder="1" applyAlignment="1">
      <alignment horizontal="center" vertical="center" wrapText="1"/>
    </xf>
    <xf numFmtId="0" fontId="12" fillId="3" borderId="8" xfId="5" applyFont="1" applyFill="1" applyBorder="1" applyAlignment="1">
      <alignment horizontal="center" vertical="center" wrapText="1"/>
    </xf>
    <xf numFmtId="0" fontId="12" fillId="3" borderId="9" xfId="5" applyFont="1" applyFill="1" applyBorder="1" applyAlignment="1">
      <alignment horizontal="center" vertical="center" wrapText="1"/>
    </xf>
    <xf numFmtId="0" fontId="12" fillId="3" borderId="10" xfId="5"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31"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12" fillId="3" borderId="36" xfId="5" applyFont="1" applyFill="1" applyBorder="1" applyAlignment="1">
      <alignment horizontal="center" vertical="center" wrapText="1"/>
    </xf>
    <xf numFmtId="0" fontId="12" fillId="3" borderId="37" xfId="5" applyFont="1" applyFill="1" applyBorder="1" applyAlignment="1">
      <alignment horizontal="center" vertical="center" wrapText="1"/>
    </xf>
    <xf numFmtId="168" fontId="10" fillId="0" borderId="42" xfId="0" applyNumberFormat="1" applyFont="1" applyFill="1" applyBorder="1" applyAlignment="1">
      <alignment horizontal="center" vertical="center" wrapText="1"/>
    </xf>
    <xf numFmtId="0" fontId="10" fillId="0" borderId="43" xfId="0" applyFont="1" applyFill="1" applyBorder="1"/>
    <xf numFmtId="0" fontId="10" fillId="0" borderId="44" xfId="0" applyFont="1" applyFill="1" applyBorder="1"/>
    <xf numFmtId="0" fontId="23" fillId="0" borderId="47" xfId="2" applyNumberFormat="1" applyFont="1" applyFill="1" applyBorder="1" applyAlignment="1">
      <alignment vertical="center" wrapText="1"/>
    </xf>
    <xf numFmtId="0" fontId="23" fillId="0" borderId="43" xfId="2" applyNumberFormat="1" applyFont="1" applyFill="1" applyBorder="1" applyAlignment="1">
      <alignment vertical="center" wrapText="1"/>
    </xf>
    <xf numFmtId="0" fontId="23" fillId="0" borderId="44" xfId="2" applyNumberFormat="1" applyFont="1" applyFill="1" applyBorder="1" applyAlignment="1">
      <alignment vertical="center" wrapText="1"/>
    </xf>
    <xf numFmtId="0" fontId="11" fillId="0" borderId="40" xfId="4" applyFont="1" applyFill="1" applyBorder="1" applyAlignment="1">
      <alignment horizontal="center"/>
    </xf>
    <xf numFmtId="0" fontId="6" fillId="0" borderId="40" xfId="4" applyFont="1" applyFill="1" applyBorder="1" applyAlignment="1">
      <alignment horizontal="center"/>
    </xf>
    <xf numFmtId="0" fontId="6" fillId="0" borderId="49" xfId="4" applyFont="1" applyFill="1" applyBorder="1" applyAlignment="1">
      <alignment horizontal="center"/>
    </xf>
    <xf numFmtId="0" fontId="6" fillId="0" borderId="41" xfId="4" applyFont="1" applyFill="1" applyBorder="1" applyAlignment="1">
      <alignment horizontal="center"/>
    </xf>
    <xf numFmtId="9" fontId="10" fillId="3" borderId="31" xfId="5" applyNumberFormat="1" applyFont="1" applyFill="1" applyBorder="1" applyAlignment="1">
      <alignment horizontal="center" vertical="center" wrapText="1"/>
    </xf>
    <xf numFmtId="9" fontId="10" fillId="3" borderId="5" xfId="5" applyNumberFormat="1" applyFont="1" applyFill="1" applyBorder="1" applyAlignment="1">
      <alignment horizontal="center" vertical="center" wrapText="1"/>
    </xf>
    <xf numFmtId="9" fontId="10" fillId="3" borderId="32" xfId="5" applyNumberFormat="1" applyFont="1" applyFill="1" applyBorder="1" applyAlignment="1">
      <alignment horizontal="center" vertical="center" wrapText="1"/>
    </xf>
    <xf numFmtId="9" fontId="10" fillId="3" borderId="33" xfId="5" applyNumberFormat="1" applyFont="1" applyFill="1" applyBorder="1" applyAlignment="1">
      <alignment horizontal="center" vertical="center" wrapText="1"/>
    </xf>
    <xf numFmtId="9" fontId="10" fillId="3" borderId="9" xfId="5" applyNumberFormat="1" applyFont="1" applyFill="1" applyBorder="1" applyAlignment="1">
      <alignment horizontal="center" vertical="center" wrapText="1"/>
    </xf>
    <xf numFmtId="9" fontId="10" fillId="3" borderId="34" xfId="5" applyNumberFormat="1" applyFont="1" applyFill="1" applyBorder="1" applyAlignment="1">
      <alignment horizontal="center" vertical="center" wrapText="1"/>
    </xf>
    <xf numFmtId="0" fontId="12" fillId="0" borderId="43" xfId="0" applyFont="1" applyFill="1" applyBorder="1" applyAlignment="1"/>
    <xf numFmtId="0" fontId="12" fillId="0" borderId="44" xfId="0" applyFont="1" applyFill="1" applyBorder="1" applyAlignment="1"/>
    <xf numFmtId="0" fontId="10" fillId="0" borderId="47" xfId="2" applyNumberFormat="1" applyFont="1" applyFill="1" applyBorder="1" applyAlignment="1">
      <alignment horizontal="center" vertical="center" wrapText="1"/>
    </xf>
    <xf numFmtId="0" fontId="10" fillId="0" borderId="43" xfId="2" applyNumberFormat="1" applyFont="1" applyFill="1" applyBorder="1" applyAlignment="1">
      <alignment horizontal="center" vertical="center" wrapText="1"/>
    </xf>
    <xf numFmtId="0" fontId="10" fillId="0" borderId="44" xfId="2" applyNumberFormat="1" applyFont="1" applyFill="1" applyBorder="1" applyAlignment="1">
      <alignment horizontal="center" vertical="center" wrapText="1"/>
    </xf>
    <xf numFmtId="0" fontId="10" fillId="0" borderId="73" xfId="2" applyNumberFormat="1" applyFont="1" applyFill="1" applyBorder="1" applyAlignment="1">
      <alignment horizontal="center" vertical="center" wrapText="1"/>
    </xf>
    <xf numFmtId="0" fontId="10" fillId="0" borderId="48" xfId="2" applyNumberFormat="1" applyFont="1" applyFill="1" applyBorder="1" applyAlignment="1">
      <alignment horizontal="center" vertical="center" wrapText="1"/>
    </xf>
    <xf numFmtId="0" fontId="10" fillId="0" borderId="74" xfId="2" applyNumberFormat="1" applyFont="1" applyFill="1" applyBorder="1" applyAlignment="1">
      <alignment horizontal="center" vertical="center" wrapText="1"/>
    </xf>
    <xf numFmtId="0" fontId="15" fillId="2" borderId="75" xfId="0" applyFont="1" applyFill="1" applyBorder="1" applyAlignment="1">
      <alignment horizontal="center" vertical="center" wrapText="1"/>
    </xf>
    <xf numFmtId="0" fontId="15" fillId="2" borderId="65" xfId="0" applyFont="1" applyFill="1" applyBorder="1" applyAlignment="1">
      <alignment horizontal="center" vertical="center" wrapText="1"/>
    </xf>
    <xf numFmtId="0" fontId="15" fillId="2" borderId="76" xfId="0" applyFont="1" applyFill="1" applyBorder="1" applyAlignment="1">
      <alignment horizontal="center" vertical="center" wrapText="1"/>
    </xf>
    <xf numFmtId="0" fontId="15" fillId="2" borderId="66" xfId="0" applyFont="1" applyFill="1" applyBorder="1" applyAlignment="1">
      <alignment horizontal="center" vertical="center" wrapText="1"/>
    </xf>
    <xf numFmtId="168" fontId="12" fillId="0" borderId="73" xfId="0" applyNumberFormat="1" applyFont="1" applyFill="1" applyBorder="1" applyAlignment="1">
      <alignment horizontal="center" vertical="center" wrapText="1"/>
    </xf>
    <xf numFmtId="168" fontId="12" fillId="0" borderId="48" xfId="0" applyNumberFormat="1" applyFont="1" applyFill="1" applyBorder="1" applyAlignment="1">
      <alignment horizontal="center" vertical="center" wrapText="1"/>
    </xf>
    <xf numFmtId="168" fontId="12" fillId="0" borderId="74" xfId="0" applyNumberFormat="1" applyFont="1" applyFill="1" applyBorder="1" applyAlignment="1">
      <alignment horizontal="center" vertical="center" wrapText="1"/>
    </xf>
    <xf numFmtId="0" fontId="12" fillId="0" borderId="73" xfId="2" applyNumberFormat="1" applyFont="1" applyFill="1" applyBorder="1" applyAlignment="1">
      <alignment horizontal="center" vertical="center" wrapText="1"/>
    </xf>
    <xf numFmtId="0" fontId="12" fillId="0" borderId="48" xfId="2" applyNumberFormat="1" applyFont="1" applyFill="1" applyBorder="1" applyAlignment="1">
      <alignment horizontal="center" vertical="center" wrapText="1"/>
    </xf>
    <xf numFmtId="0" fontId="12" fillId="0" borderId="74" xfId="2" applyNumberFormat="1" applyFont="1" applyFill="1" applyBorder="1" applyAlignment="1">
      <alignment horizontal="center" vertical="center" wrapText="1"/>
    </xf>
    <xf numFmtId="0" fontId="12" fillId="2" borderId="22" xfId="4" applyFont="1" applyFill="1" applyBorder="1" applyAlignment="1">
      <alignment horizontal="center" vertical="center"/>
    </xf>
    <xf numFmtId="0" fontId="12" fillId="2" borderId="23" xfId="4" applyFont="1" applyFill="1" applyBorder="1" applyAlignment="1">
      <alignment horizontal="center" vertical="center"/>
    </xf>
    <xf numFmtId="0" fontId="12" fillId="2" borderId="24" xfId="4" applyFont="1" applyFill="1" applyBorder="1" applyAlignment="1">
      <alignment horizontal="center" vertical="center"/>
    </xf>
    <xf numFmtId="168" fontId="12" fillId="0" borderId="28" xfId="0" applyNumberFormat="1" applyFont="1" applyFill="1" applyBorder="1" applyAlignment="1">
      <alignment horizontal="center" vertical="center" wrapText="1"/>
    </xf>
    <xf numFmtId="168" fontId="12" fillId="0" borderId="29" xfId="0" applyNumberFormat="1" applyFont="1" applyFill="1" applyBorder="1" applyAlignment="1">
      <alignment horizontal="center" vertical="center" wrapText="1"/>
    </xf>
    <xf numFmtId="168" fontId="12" fillId="0" borderId="30" xfId="0" applyNumberFormat="1" applyFont="1" applyFill="1" applyBorder="1" applyAlignment="1">
      <alignment horizontal="center" vertical="center" wrapText="1"/>
    </xf>
    <xf numFmtId="0" fontId="12" fillId="0" borderId="28" xfId="2" applyNumberFormat="1" applyFont="1" applyFill="1" applyBorder="1" applyAlignment="1">
      <alignment horizontal="center" vertical="center" wrapText="1"/>
    </xf>
    <xf numFmtId="0" fontId="12" fillId="0" borderId="29" xfId="2" applyNumberFormat="1" applyFont="1" applyFill="1" applyBorder="1" applyAlignment="1">
      <alignment horizontal="center" vertical="center" wrapText="1"/>
    </xf>
    <xf numFmtId="0" fontId="12" fillId="0" borderId="30" xfId="2" applyNumberFormat="1" applyFont="1" applyFill="1" applyBorder="1" applyAlignment="1">
      <alignment horizontal="center" vertical="center" wrapText="1"/>
    </xf>
    <xf numFmtId="0" fontId="11" fillId="0" borderId="7" xfId="4" applyFont="1" applyFill="1" applyBorder="1" applyAlignment="1">
      <alignment horizontal="center"/>
    </xf>
    <xf numFmtId="0" fontId="11" fillId="0" borderId="1" xfId="4" applyFont="1" applyFill="1" applyBorder="1" applyAlignment="1">
      <alignment horizontal="center"/>
    </xf>
    <xf numFmtId="0" fontId="11" fillId="0" borderId="4" xfId="4" applyFont="1" applyFill="1" applyBorder="1" applyAlignment="1">
      <alignment horizontal="center" vertical="center"/>
    </xf>
    <xf numFmtId="0" fontId="11" fillId="0" borderId="5" xfId="4" applyFont="1" applyFill="1" applyBorder="1" applyAlignment="1">
      <alignment horizontal="center" vertical="center"/>
    </xf>
    <xf numFmtId="9" fontId="12" fillId="3" borderId="22" xfId="5" applyNumberFormat="1" applyFont="1" applyFill="1" applyBorder="1" applyAlignment="1">
      <alignment horizontal="center" vertical="center" wrapText="1"/>
    </xf>
    <xf numFmtId="10" fontId="12" fillId="3" borderId="22" xfId="5" applyNumberFormat="1" applyFont="1" applyFill="1" applyBorder="1" applyAlignment="1">
      <alignment horizontal="center" vertical="center" wrapText="1"/>
    </xf>
    <xf numFmtId="9" fontId="12" fillId="3" borderId="31" xfId="5" applyNumberFormat="1" applyFont="1" applyFill="1" applyBorder="1" applyAlignment="1">
      <alignment horizontal="center" vertical="center" wrapText="1"/>
    </xf>
    <xf numFmtId="9" fontId="12" fillId="3" borderId="5" xfId="5" applyNumberFormat="1" applyFont="1" applyFill="1" applyBorder="1" applyAlignment="1">
      <alignment horizontal="center" vertical="center" wrapText="1"/>
    </xf>
    <xf numFmtId="9" fontId="12" fillId="3" borderId="32" xfId="5" applyNumberFormat="1" applyFont="1" applyFill="1" applyBorder="1" applyAlignment="1">
      <alignment horizontal="center" vertical="center" wrapText="1"/>
    </xf>
    <xf numFmtId="9" fontId="12" fillId="3" borderId="33" xfId="5" applyNumberFormat="1" applyFont="1" applyFill="1" applyBorder="1" applyAlignment="1">
      <alignment horizontal="center" vertical="center" wrapText="1"/>
    </xf>
    <xf numFmtId="9" fontId="12" fillId="3" borderId="9" xfId="5" applyNumberFormat="1" applyFont="1" applyFill="1" applyBorder="1" applyAlignment="1">
      <alignment horizontal="center" vertical="center" wrapText="1"/>
    </xf>
    <xf numFmtId="9" fontId="12" fillId="3" borderId="34" xfId="5" applyNumberFormat="1" applyFont="1" applyFill="1" applyBorder="1" applyAlignment="1">
      <alignment horizontal="center" vertical="center" wrapText="1"/>
    </xf>
    <xf numFmtId="0" fontId="12" fillId="0" borderId="7" xfId="4" applyFont="1" applyFill="1" applyBorder="1" applyAlignment="1">
      <alignment horizontal="center" vertical="center"/>
    </xf>
    <xf numFmtId="0" fontId="12" fillId="0" borderId="1" xfId="4" applyFont="1" applyFill="1" applyBorder="1" applyAlignment="1">
      <alignment horizontal="center" vertical="center"/>
    </xf>
    <xf numFmtId="0" fontId="12" fillId="0" borderId="8" xfId="4" applyFont="1" applyFill="1" applyBorder="1" applyAlignment="1">
      <alignment horizontal="center" vertical="center"/>
    </xf>
    <xf numFmtId="0" fontId="12" fillId="0" borderId="31" xfId="4" applyFont="1" applyFill="1" applyBorder="1" applyAlignment="1">
      <alignment horizontal="center" vertical="center" wrapText="1"/>
    </xf>
    <xf numFmtId="0" fontId="12" fillId="0" borderId="5" xfId="4" applyFont="1" applyFill="1" applyBorder="1" applyAlignment="1">
      <alignment horizontal="center" vertical="center" wrapText="1"/>
    </xf>
    <xf numFmtId="9" fontId="12" fillId="0" borderId="5" xfId="4" applyNumberFormat="1" applyFont="1" applyFill="1" applyBorder="1" applyAlignment="1">
      <alignment horizontal="center" vertical="center" wrapText="1"/>
    </xf>
    <xf numFmtId="0" fontId="12" fillId="0" borderId="6" xfId="4" applyFont="1" applyFill="1" applyBorder="1" applyAlignment="1">
      <alignment horizontal="center" vertical="center"/>
    </xf>
    <xf numFmtId="0" fontId="8" fillId="2" borderId="35" xfId="4" applyFont="1" applyFill="1" applyBorder="1" applyAlignment="1">
      <alignment horizontal="center" vertical="center"/>
    </xf>
    <xf numFmtId="0" fontId="8" fillId="2" borderId="36" xfId="4" applyFont="1" applyFill="1" applyBorder="1" applyAlignment="1">
      <alignment horizontal="center" vertical="center"/>
    </xf>
    <xf numFmtId="0" fontId="8" fillId="2" borderId="37" xfId="4" applyFont="1" applyFill="1" applyBorder="1" applyAlignment="1">
      <alignment horizontal="center" vertical="center"/>
    </xf>
    <xf numFmtId="0" fontId="12" fillId="0" borderId="47" xfId="2" applyNumberFormat="1" applyFont="1" applyFill="1" applyBorder="1" applyAlignment="1">
      <alignment horizontal="justify" vertical="top" wrapText="1"/>
    </xf>
    <xf numFmtId="0" fontId="12" fillId="0" borderId="43" xfId="2" applyNumberFormat="1" applyFont="1" applyFill="1" applyBorder="1" applyAlignment="1">
      <alignment horizontal="justify" vertical="top" wrapText="1"/>
    </xf>
    <xf numFmtId="0" fontId="12" fillId="0" borderId="44" xfId="2" applyNumberFormat="1" applyFont="1" applyFill="1" applyBorder="1" applyAlignment="1">
      <alignment horizontal="justify" vertical="top" wrapText="1"/>
    </xf>
    <xf numFmtId="0" fontId="32" fillId="0" borderId="38" xfId="5" applyFont="1" applyFill="1" applyBorder="1" applyAlignment="1">
      <alignment horizontal="justify" vertical="center" wrapText="1"/>
    </xf>
    <xf numFmtId="0" fontId="32" fillId="0" borderId="36" xfId="5" applyFont="1" applyFill="1" applyBorder="1" applyAlignment="1">
      <alignment horizontal="justify" vertical="center" wrapText="1"/>
    </xf>
    <xf numFmtId="0" fontId="32" fillId="0" borderId="37" xfId="5" applyFont="1" applyFill="1" applyBorder="1" applyAlignment="1">
      <alignment horizontal="justify" vertical="center" wrapText="1"/>
    </xf>
    <xf numFmtId="0" fontId="6" fillId="0" borderId="0" xfId="4" applyFont="1" applyFill="1" applyAlignment="1">
      <alignment horizontal="center" wrapText="1"/>
    </xf>
    <xf numFmtId="0" fontId="8" fillId="0" borderId="38" xfId="5" applyFont="1" applyFill="1" applyBorder="1" applyAlignment="1">
      <alignment horizontal="center" vertical="center" wrapText="1"/>
    </xf>
    <xf numFmtId="0" fontId="8" fillId="0" borderId="36" xfId="5" applyFont="1" applyFill="1" applyBorder="1" applyAlignment="1">
      <alignment horizontal="center" vertical="center" wrapText="1"/>
    </xf>
    <xf numFmtId="0" fontId="8" fillId="0" borderId="37" xfId="5" applyFont="1" applyFill="1" applyBorder="1" applyAlignment="1">
      <alignment horizontal="center" vertical="center" wrapText="1"/>
    </xf>
    <xf numFmtId="1" fontId="12" fillId="0" borderId="28" xfId="2" applyNumberFormat="1" applyFont="1" applyFill="1" applyBorder="1" applyAlignment="1">
      <alignment horizontal="center" vertical="center" wrapText="1"/>
    </xf>
    <xf numFmtId="1" fontId="12" fillId="0" borderId="30" xfId="2" applyNumberFormat="1" applyFont="1" applyFill="1" applyBorder="1" applyAlignment="1">
      <alignment horizontal="center" vertical="center" wrapText="1"/>
    </xf>
    <xf numFmtId="169" fontId="12" fillId="2" borderId="22" xfId="4" applyNumberFormat="1" applyFont="1" applyFill="1" applyBorder="1" applyAlignment="1">
      <alignment horizontal="center" vertical="justify" wrapText="1"/>
    </xf>
    <xf numFmtId="169" fontId="12" fillId="2" borderId="24" xfId="4" applyNumberFormat="1" applyFont="1" applyFill="1" applyBorder="1" applyAlignment="1">
      <alignment horizontal="center" vertical="justify" wrapText="1"/>
    </xf>
    <xf numFmtId="1" fontId="12" fillId="0" borderId="25" xfId="2" applyNumberFormat="1" applyFont="1" applyFill="1" applyBorder="1" applyAlignment="1">
      <alignment horizontal="center" vertical="center" wrapText="1"/>
    </xf>
    <xf numFmtId="1" fontId="12" fillId="0" borderId="27" xfId="2" applyNumberFormat="1" applyFont="1" applyFill="1" applyBorder="1" applyAlignment="1">
      <alignment horizontal="center" vertical="center" wrapText="1"/>
    </xf>
    <xf numFmtId="1" fontId="12" fillId="0" borderId="22" xfId="5" applyNumberFormat="1" applyFont="1" applyFill="1" applyBorder="1" applyAlignment="1">
      <alignment horizontal="center" vertical="center" wrapText="1"/>
    </xf>
    <xf numFmtId="1" fontId="12" fillId="0" borderId="38" xfId="5" applyNumberFormat="1" applyFont="1" applyFill="1" applyBorder="1" applyAlignment="1">
      <alignment horizontal="center" vertical="center" wrapText="1"/>
    </xf>
    <xf numFmtId="0" fontId="8" fillId="3" borderId="35" xfId="4" applyFont="1" applyFill="1" applyBorder="1" applyAlignment="1">
      <alignment horizontal="center" vertical="center" wrapText="1"/>
    </xf>
    <xf numFmtId="0" fontId="8" fillId="3" borderId="36" xfId="4" applyFont="1" applyFill="1" applyBorder="1" applyAlignment="1">
      <alignment horizontal="center" vertical="center" wrapText="1"/>
    </xf>
    <xf numFmtId="0" fontId="8" fillId="3" borderId="37" xfId="4" applyFont="1" applyFill="1" applyBorder="1" applyAlignment="1">
      <alignment horizontal="center" vertical="center" wrapText="1"/>
    </xf>
    <xf numFmtId="0" fontId="12" fillId="0" borderId="47" xfId="2" applyNumberFormat="1" applyFont="1" applyFill="1" applyBorder="1" applyAlignment="1">
      <alignment horizontal="left" vertical="center" wrapText="1"/>
    </xf>
    <xf numFmtId="0" fontId="12" fillId="0" borderId="43" xfId="2" applyNumberFormat="1" applyFont="1" applyFill="1" applyBorder="1" applyAlignment="1">
      <alignment horizontal="left" vertical="center" wrapText="1"/>
    </xf>
    <xf numFmtId="0" fontId="12" fillId="0" borderId="44" xfId="2" applyNumberFormat="1" applyFont="1" applyFill="1" applyBorder="1" applyAlignment="1">
      <alignment horizontal="left" vertical="center" wrapText="1"/>
    </xf>
    <xf numFmtId="168" fontId="12" fillId="3" borderId="42" xfId="0" applyNumberFormat="1" applyFont="1" applyFill="1" applyBorder="1" applyAlignment="1">
      <alignment horizontal="center" vertical="center" wrapText="1"/>
    </xf>
    <xf numFmtId="0" fontId="12" fillId="3" borderId="43" xfId="0" applyFont="1" applyFill="1" applyBorder="1" applyAlignment="1"/>
    <xf numFmtId="0" fontId="12" fillId="3" borderId="44" xfId="0" applyFont="1" applyFill="1" applyBorder="1" applyAlignment="1"/>
    <xf numFmtId="0" fontId="12" fillId="3" borderId="50" xfId="2" applyNumberFormat="1" applyFont="1" applyFill="1" applyBorder="1" applyAlignment="1">
      <alignment horizontal="left" vertical="center" wrapText="1"/>
    </xf>
    <xf numFmtId="0" fontId="12" fillId="3" borderId="1" xfId="2" applyNumberFormat="1" applyFont="1" applyFill="1" applyBorder="1" applyAlignment="1">
      <alignment horizontal="left" vertical="center" wrapText="1"/>
    </xf>
    <xf numFmtId="0" fontId="12" fillId="3" borderId="3" xfId="2" applyNumberFormat="1" applyFont="1" applyFill="1" applyBorder="1" applyAlignment="1">
      <alignment horizontal="left" vertical="center" wrapText="1"/>
    </xf>
    <xf numFmtId="0" fontId="12" fillId="0" borderId="50" xfId="2" applyNumberFormat="1" applyFont="1" applyFill="1" applyBorder="1" applyAlignment="1">
      <alignment horizontal="left" vertical="center" wrapText="1"/>
    </xf>
    <xf numFmtId="0" fontId="12" fillId="0" borderId="1" xfId="2" applyNumberFormat="1" applyFont="1" applyFill="1" applyBorder="1" applyAlignment="1">
      <alignment horizontal="left" vertical="center" wrapText="1"/>
    </xf>
    <xf numFmtId="0" fontId="12" fillId="0" borderId="3" xfId="2" applyNumberFormat="1" applyFont="1" applyFill="1" applyBorder="1" applyAlignment="1">
      <alignment horizontal="left" vertical="center" wrapText="1"/>
    </xf>
    <xf numFmtId="0" fontId="31" fillId="0" borderId="50" xfId="2" applyNumberFormat="1" applyFont="1" applyFill="1" applyBorder="1" applyAlignment="1">
      <alignment horizontal="center" vertical="center" wrapText="1"/>
    </xf>
    <xf numFmtId="0" fontId="31" fillId="0" borderId="1" xfId="2" applyNumberFormat="1" applyFont="1" applyFill="1" applyBorder="1" applyAlignment="1">
      <alignment horizontal="center" vertical="center" wrapText="1"/>
    </xf>
    <xf numFmtId="0" fontId="31" fillId="0" borderId="3" xfId="2" applyNumberFormat="1" applyFont="1" applyFill="1" applyBorder="1" applyAlignment="1">
      <alignment horizontal="center" vertical="center" wrapText="1"/>
    </xf>
    <xf numFmtId="0" fontId="11" fillId="0" borderId="4" xfId="4" applyFont="1" applyFill="1" applyBorder="1" applyAlignment="1">
      <alignment horizontal="center" vertical="center" wrapText="1"/>
    </xf>
    <xf numFmtId="0" fontId="11" fillId="0" borderId="5" xfId="4" applyFont="1" applyFill="1" applyBorder="1" applyAlignment="1">
      <alignment horizontal="center" vertical="center" wrapText="1"/>
    </xf>
    <xf numFmtId="0" fontId="11" fillId="0" borderId="5" xfId="4" applyFont="1" applyFill="1" applyBorder="1" applyAlignment="1">
      <alignment vertical="center" wrapText="1"/>
    </xf>
    <xf numFmtId="0" fontId="11" fillId="0" borderId="6" xfId="4" applyFont="1" applyFill="1" applyBorder="1" applyAlignment="1">
      <alignment vertical="center" wrapText="1"/>
    </xf>
    <xf numFmtId="0" fontId="11" fillId="0" borderId="7" xfId="4" applyFont="1" applyFill="1" applyBorder="1" applyAlignment="1">
      <alignment horizontal="center" vertical="center"/>
    </xf>
    <xf numFmtId="0" fontId="11" fillId="0" borderId="1" xfId="4" applyFont="1" applyFill="1" applyBorder="1" applyAlignment="1">
      <alignment horizontal="center" vertical="center"/>
    </xf>
    <xf numFmtId="9" fontId="11" fillId="0" borderId="1" xfId="4" applyNumberFormat="1" applyFont="1" applyFill="1" applyBorder="1" applyAlignment="1">
      <alignment horizontal="center" vertical="center"/>
    </xf>
    <xf numFmtId="0" fontId="11" fillId="0" borderId="1" xfId="4" applyFont="1" applyFill="1" applyBorder="1" applyAlignment="1">
      <alignment vertical="center" wrapText="1"/>
    </xf>
    <xf numFmtId="0" fontId="11" fillId="0" borderId="3" xfId="4" applyFont="1" applyFill="1" applyBorder="1" applyAlignment="1">
      <alignment vertical="center" wrapText="1"/>
    </xf>
    <xf numFmtId="0" fontId="10" fillId="3" borderId="47" xfId="2" applyNumberFormat="1" applyFont="1" applyFill="1" applyBorder="1" applyAlignment="1">
      <alignment horizontal="left" vertical="center" wrapText="1"/>
    </xf>
    <xf numFmtId="0" fontId="10" fillId="3" borderId="43" xfId="2" applyNumberFormat="1" applyFont="1" applyFill="1" applyBorder="1" applyAlignment="1">
      <alignment horizontal="left" vertical="center" wrapText="1"/>
    </xf>
    <xf numFmtId="0" fontId="10" fillId="3" borderId="44" xfId="2" applyNumberFormat="1" applyFont="1" applyFill="1" applyBorder="1" applyAlignment="1">
      <alignment horizontal="left" vertical="center" wrapText="1"/>
    </xf>
    <xf numFmtId="0" fontId="10" fillId="3" borderId="50" xfId="2" applyNumberFormat="1" applyFont="1" applyFill="1" applyBorder="1" applyAlignment="1">
      <alignment horizontal="left" vertical="top" wrapText="1"/>
    </xf>
    <xf numFmtId="0" fontId="10" fillId="3" borderId="1" xfId="2" applyNumberFormat="1" applyFont="1" applyFill="1" applyBorder="1" applyAlignment="1">
      <alignment horizontal="left" vertical="top" wrapText="1"/>
    </xf>
    <xf numFmtId="0" fontId="10" fillId="3" borderId="3" xfId="2" applyNumberFormat="1" applyFont="1" applyFill="1" applyBorder="1" applyAlignment="1">
      <alignment horizontal="left" vertical="top" wrapText="1"/>
    </xf>
    <xf numFmtId="0" fontId="10" fillId="0" borderId="50" xfId="2" applyNumberFormat="1" applyFont="1" applyFill="1" applyBorder="1" applyAlignment="1">
      <alignment horizontal="left" vertical="center" wrapText="1"/>
    </xf>
    <xf numFmtId="0" fontId="12" fillId="0" borderId="47" xfId="2" applyNumberFormat="1" applyFont="1" applyFill="1" applyBorder="1" applyAlignment="1">
      <alignment vertical="center" wrapText="1"/>
    </xf>
    <xf numFmtId="0" fontId="12" fillId="0" borderId="43" xfId="2" applyNumberFormat="1" applyFont="1" applyFill="1" applyBorder="1" applyAlignment="1">
      <alignment vertical="center" wrapText="1"/>
    </xf>
    <xf numFmtId="0" fontId="12" fillId="0" borderId="44" xfId="2" applyNumberFormat="1" applyFont="1" applyFill="1" applyBorder="1" applyAlignment="1">
      <alignment vertical="center" wrapText="1"/>
    </xf>
    <xf numFmtId="0" fontId="12" fillId="3" borderId="50" xfId="2" applyNumberFormat="1" applyFont="1" applyFill="1" applyBorder="1" applyAlignment="1">
      <alignment vertical="center" wrapText="1"/>
    </xf>
    <xf numFmtId="0" fontId="12" fillId="3" borderId="1" xfId="2" applyNumberFormat="1" applyFont="1" applyFill="1" applyBorder="1" applyAlignment="1">
      <alignment vertical="center" wrapText="1"/>
    </xf>
    <xf numFmtId="0" fontId="12" fillId="3" borderId="3" xfId="2" applyNumberFormat="1" applyFont="1" applyFill="1" applyBorder="1" applyAlignment="1">
      <alignment vertical="center" wrapText="1"/>
    </xf>
    <xf numFmtId="0" fontId="12" fillId="0" borderId="50" xfId="2" applyNumberFormat="1" applyFont="1" applyFill="1" applyBorder="1" applyAlignment="1">
      <alignment vertical="center" wrapText="1"/>
    </xf>
    <xf numFmtId="0" fontId="12" fillId="0" borderId="1" xfId="2" applyNumberFormat="1" applyFont="1" applyFill="1" applyBorder="1" applyAlignment="1">
      <alignment vertical="center" wrapText="1"/>
    </xf>
    <xf numFmtId="0" fontId="12" fillId="0" borderId="3" xfId="2" applyNumberFormat="1" applyFont="1" applyFill="1" applyBorder="1" applyAlignment="1">
      <alignment vertical="center" wrapText="1"/>
    </xf>
    <xf numFmtId="0" fontId="11" fillId="0" borderId="1" xfId="4" applyFont="1" applyFill="1" applyBorder="1" applyAlignment="1">
      <alignment horizontal="left" vertical="center" wrapText="1"/>
    </xf>
    <xf numFmtId="0" fontId="11" fillId="0" borderId="3" xfId="4" applyFont="1" applyFill="1" applyBorder="1" applyAlignment="1">
      <alignment horizontal="left" vertical="center" wrapText="1"/>
    </xf>
    <xf numFmtId="0" fontId="6" fillId="0" borderId="42" xfId="4" applyFont="1" applyFill="1" applyBorder="1" applyAlignment="1">
      <alignment horizontal="center" wrapText="1"/>
    </xf>
    <xf numFmtId="0" fontId="6" fillId="0" borderId="43" xfId="4" applyFont="1" applyFill="1" applyBorder="1" applyAlignment="1">
      <alignment horizontal="center" wrapText="1"/>
    </xf>
    <xf numFmtId="9" fontId="6" fillId="0" borderId="43" xfId="4" applyNumberFormat="1" applyFont="1" applyFill="1" applyBorder="1" applyAlignment="1">
      <alignment horizontal="center"/>
    </xf>
    <xf numFmtId="0" fontId="12" fillId="0" borderId="28" xfId="4" applyFont="1" applyFill="1" applyBorder="1" applyAlignment="1">
      <alignment horizontal="center" wrapText="1"/>
    </xf>
    <xf numFmtId="0" fontId="6" fillId="4" borderId="4" xfId="4" applyFont="1" applyFill="1" applyBorder="1" applyAlignment="1">
      <alignment horizontal="center" vertical="center" wrapText="1"/>
    </xf>
    <xf numFmtId="0" fontId="6" fillId="4" borderId="5" xfId="4" applyFont="1" applyFill="1" applyBorder="1" applyAlignment="1">
      <alignment horizontal="center" vertical="center" wrapText="1"/>
    </xf>
    <xf numFmtId="0" fontId="6" fillId="4" borderId="5" xfId="4" applyFont="1" applyFill="1" applyBorder="1" applyAlignment="1">
      <alignment horizontal="center"/>
    </xf>
    <xf numFmtId="0" fontId="6" fillId="4" borderId="6" xfId="4" applyFont="1" applyFill="1" applyBorder="1" applyAlignment="1">
      <alignment horizontal="center"/>
    </xf>
    <xf numFmtId="0" fontId="12" fillId="3" borderId="43" xfId="0" applyFont="1" applyFill="1" applyBorder="1"/>
    <xf numFmtId="0" fontId="12" fillId="3" borderId="44" xfId="0" applyFont="1" applyFill="1" applyBorder="1"/>
    <xf numFmtId="0" fontId="12" fillId="3" borderId="47" xfId="2" applyNumberFormat="1" applyFont="1" applyFill="1" applyBorder="1" applyAlignment="1">
      <alignment horizontal="left" vertical="center" wrapText="1"/>
    </xf>
    <xf numFmtId="0" fontId="12" fillId="3" borderId="43" xfId="2" applyNumberFormat="1" applyFont="1" applyFill="1" applyBorder="1" applyAlignment="1">
      <alignment horizontal="left" vertical="center" wrapText="1"/>
    </xf>
    <xf numFmtId="0" fontId="12" fillId="3" borderId="44" xfId="2" applyNumberFormat="1" applyFont="1" applyFill="1" applyBorder="1" applyAlignment="1">
      <alignment horizontal="left" vertical="center" wrapText="1"/>
    </xf>
    <xf numFmtId="0" fontId="12" fillId="3" borderId="47" xfId="2" applyNumberFormat="1" applyFont="1" applyFill="1" applyBorder="1" applyAlignment="1">
      <alignment horizontal="center" vertical="center" wrapText="1"/>
    </xf>
    <xf numFmtId="0" fontId="12" fillId="3" borderId="43" xfId="2" applyNumberFormat="1" applyFont="1" applyFill="1" applyBorder="1" applyAlignment="1">
      <alignment horizontal="center" vertical="center" wrapText="1"/>
    </xf>
    <xf numFmtId="0" fontId="12" fillId="3" borderId="44" xfId="2" applyNumberFormat="1" applyFont="1" applyFill="1" applyBorder="1" applyAlignment="1">
      <alignment horizontal="center" vertical="center" wrapText="1"/>
    </xf>
    <xf numFmtId="0" fontId="8" fillId="4" borderId="4" xfId="4" applyFont="1" applyFill="1" applyBorder="1" applyAlignment="1">
      <alignment horizontal="center" vertical="center" wrapText="1"/>
    </xf>
    <xf numFmtId="0" fontId="8" fillId="4" borderId="5" xfId="4" applyFont="1" applyFill="1" applyBorder="1" applyAlignment="1">
      <alignment horizontal="center" vertical="center" wrapText="1"/>
    </xf>
    <xf numFmtId="0" fontId="8" fillId="4" borderId="6" xfId="4" applyFont="1" applyFill="1" applyBorder="1" applyAlignment="1">
      <alignment horizontal="center" vertical="center" wrapText="1"/>
    </xf>
    <xf numFmtId="0" fontId="8" fillId="4" borderId="8" xfId="4" applyFont="1" applyFill="1" applyBorder="1" applyAlignment="1">
      <alignment horizontal="center" vertical="center" wrapText="1"/>
    </xf>
    <xf numFmtId="0" fontId="8" fillId="4" borderId="9" xfId="4" applyFont="1" applyFill="1" applyBorder="1" applyAlignment="1">
      <alignment horizontal="center" vertical="center" wrapText="1"/>
    </xf>
    <xf numFmtId="0" fontId="8" fillId="4" borderId="10" xfId="4" applyFont="1" applyFill="1" applyBorder="1" applyAlignment="1">
      <alignment horizontal="center" vertical="center" wrapText="1"/>
    </xf>
    <xf numFmtId="168" fontId="10" fillId="0" borderId="19" xfId="0" applyNumberFormat="1" applyFont="1" applyFill="1" applyBorder="1" applyAlignment="1">
      <alignment horizontal="center" vertical="center" wrapText="1"/>
    </xf>
    <xf numFmtId="168" fontId="10" fillId="0" borderId="20" xfId="0" applyNumberFormat="1" applyFont="1" applyFill="1" applyBorder="1" applyAlignment="1">
      <alignment horizontal="center" vertical="center" wrapText="1"/>
    </xf>
    <xf numFmtId="168" fontId="10" fillId="0" borderId="21" xfId="0" applyNumberFormat="1" applyFont="1" applyFill="1" applyBorder="1" applyAlignment="1">
      <alignment horizontal="center" vertical="center" wrapText="1"/>
    </xf>
    <xf numFmtId="0" fontId="11" fillId="0" borderId="9" xfId="4" applyFont="1" applyFill="1" applyBorder="1" applyAlignment="1">
      <alignment horizontal="center"/>
    </xf>
    <xf numFmtId="0" fontId="11" fillId="0" borderId="10" xfId="4" applyFont="1" applyFill="1" applyBorder="1" applyAlignment="1">
      <alignment horizontal="center"/>
    </xf>
    <xf numFmtId="168" fontId="10" fillId="0" borderId="58" xfId="0" applyNumberFormat="1" applyFont="1" applyFill="1" applyBorder="1" applyAlignment="1">
      <alignment horizontal="center" vertical="center" wrapText="1"/>
    </xf>
    <xf numFmtId="168" fontId="10" fillId="0" borderId="54" xfId="0" applyNumberFormat="1" applyFont="1" applyFill="1" applyBorder="1" applyAlignment="1">
      <alignment horizontal="center" vertical="center" wrapText="1"/>
    </xf>
    <xf numFmtId="168" fontId="10" fillId="0" borderId="61" xfId="0" applyNumberFormat="1" applyFont="1" applyFill="1" applyBorder="1" applyAlignment="1">
      <alignment horizontal="center" vertical="center" wrapText="1"/>
    </xf>
    <xf numFmtId="0" fontId="11" fillId="0" borderId="43" xfId="4" applyFont="1" applyFill="1" applyBorder="1" applyAlignment="1">
      <alignment horizontal="center"/>
    </xf>
    <xf numFmtId="0" fontId="11" fillId="0" borderId="44" xfId="4" applyFont="1" applyFill="1" applyBorder="1" applyAlignment="1">
      <alignment horizontal="center"/>
    </xf>
    <xf numFmtId="0" fontId="11" fillId="0" borderId="3" xfId="4" applyFont="1" applyFill="1" applyBorder="1" applyAlignment="1">
      <alignment horizontal="center"/>
    </xf>
    <xf numFmtId="0" fontId="35" fillId="4" borderId="15" xfId="0" applyFont="1" applyFill="1" applyBorder="1" applyAlignment="1">
      <alignment horizontal="center" vertical="center" wrapText="1"/>
    </xf>
    <xf numFmtId="0" fontId="35" fillId="4" borderId="16" xfId="0" applyFont="1" applyFill="1" applyBorder="1" applyAlignment="1">
      <alignment horizontal="center" vertical="center" wrapText="1"/>
    </xf>
    <xf numFmtId="0" fontId="35" fillId="4" borderId="17" xfId="0" applyFont="1" applyFill="1" applyBorder="1" applyAlignment="1">
      <alignment horizontal="center" vertical="center" wrapText="1"/>
    </xf>
    <xf numFmtId="0" fontId="35" fillId="4" borderId="51"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52" xfId="0" applyFont="1" applyFill="1" applyBorder="1" applyAlignment="1">
      <alignment horizontal="center" vertical="center" wrapText="1"/>
    </xf>
    <xf numFmtId="168" fontId="10" fillId="0" borderId="25" xfId="0" applyNumberFormat="1" applyFont="1" applyFill="1" applyBorder="1" applyAlignment="1">
      <alignment horizontal="center" vertical="center" wrapText="1"/>
    </xf>
    <xf numFmtId="168" fontId="10" fillId="0" borderId="26" xfId="0" applyNumberFormat="1" applyFont="1" applyFill="1" applyBorder="1" applyAlignment="1">
      <alignment horizontal="center" vertical="center" wrapText="1"/>
    </xf>
    <xf numFmtId="168" fontId="10" fillId="0" borderId="27" xfId="0" applyNumberFormat="1" applyFont="1" applyFill="1" applyBorder="1" applyAlignment="1">
      <alignment horizontal="center" vertical="center" wrapText="1"/>
    </xf>
    <xf numFmtId="0" fontId="11" fillId="0" borderId="5" xfId="4" applyFont="1" applyFill="1" applyBorder="1" applyAlignment="1">
      <alignment horizontal="center"/>
    </xf>
    <xf numFmtId="0" fontId="11" fillId="0" borderId="6" xfId="4" applyFont="1" applyFill="1" applyBorder="1" applyAlignment="1">
      <alignment horizontal="center"/>
    </xf>
    <xf numFmtId="0" fontId="10" fillId="0" borderId="47" xfId="2" applyNumberFormat="1" applyFont="1" applyFill="1" applyBorder="1" applyAlignment="1">
      <alignment horizontal="left" vertical="top" wrapText="1"/>
    </xf>
    <xf numFmtId="0" fontId="10" fillId="0" borderId="43" xfId="2" applyNumberFormat="1" applyFont="1" applyFill="1" applyBorder="1" applyAlignment="1">
      <alignment horizontal="left" vertical="top" wrapText="1"/>
    </xf>
    <xf numFmtId="0" fontId="10" fillId="0" borderId="44" xfId="2" applyNumberFormat="1" applyFont="1" applyFill="1" applyBorder="1" applyAlignment="1">
      <alignment horizontal="left" vertical="top" wrapText="1"/>
    </xf>
    <xf numFmtId="0" fontId="10" fillId="0" borderId="50" xfId="2" applyNumberFormat="1" applyFont="1" applyFill="1" applyBorder="1" applyAlignment="1">
      <alignment horizontal="left" vertical="top" wrapText="1"/>
    </xf>
    <xf numFmtId="0" fontId="10" fillId="0" borderId="1" xfId="2" applyNumberFormat="1" applyFont="1" applyFill="1" applyBorder="1" applyAlignment="1">
      <alignment horizontal="left" vertical="top" wrapText="1"/>
    </xf>
    <xf numFmtId="0" fontId="10" fillId="0" borderId="3" xfId="2" applyNumberFormat="1" applyFont="1" applyFill="1" applyBorder="1" applyAlignment="1">
      <alignment horizontal="left" vertical="top" wrapText="1"/>
    </xf>
    <xf numFmtId="0" fontId="10" fillId="0" borderId="50" xfId="2" applyNumberFormat="1" applyFont="1" applyFill="1" applyBorder="1" applyAlignment="1">
      <alignment horizontal="center" vertical="center" wrapText="1"/>
    </xf>
    <xf numFmtId="0" fontId="10" fillId="0" borderId="1" xfId="2" applyNumberFormat="1" applyFont="1" applyFill="1" applyBorder="1" applyAlignment="1">
      <alignment horizontal="center" vertical="center" wrapText="1"/>
    </xf>
    <xf numFmtId="0" fontId="10" fillId="0" borderId="3" xfId="2" applyNumberFormat="1" applyFont="1" applyFill="1" applyBorder="1" applyAlignment="1">
      <alignment horizontal="center" vertical="center" wrapText="1"/>
    </xf>
    <xf numFmtId="0" fontId="27" fillId="2" borderId="4" xfId="0" applyFont="1" applyFill="1" applyBorder="1" applyAlignment="1">
      <alignment horizontal="center" vertical="center" wrapText="1"/>
    </xf>
    <xf numFmtId="0" fontId="27" fillId="2" borderId="5"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8" fillId="0" borderId="15" xfId="4" applyFont="1" applyFill="1" applyBorder="1" applyAlignment="1">
      <alignment horizontal="center" vertical="center" wrapText="1"/>
    </xf>
    <xf numFmtId="0" fontId="8" fillId="0" borderId="16"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9" fontId="8" fillId="2" borderId="25" xfId="5" applyNumberFormat="1" applyFont="1" applyFill="1" applyBorder="1" applyAlignment="1">
      <alignment horizontal="center" vertical="center" wrapText="1"/>
    </xf>
    <xf numFmtId="9" fontId="8" fillId="2" borderId="26" xfId="5" applyNumberFormat="1" applyFont="1" applyFill="1" applyBorder="1" applyAlignment="1">
      <alignment horizontal="center" vertical="center" wrapText="1"/>
    </xf>
    <xf numFmtId="9" fontId="8" fillId="2" borderId="27" xfId="5" applyNumberFormat="1" applyFont="1" applyFill="1" applyBorder="1" applyAlignment="1">
      <alignment horizontal="center" vertical="center" wrapText="1"/>
    </xf>
    <xf numFmtId="176" fontId="38" fillId="0" borderId="80" xfId="0" applyNumberFormat="1" applyFont="1" applyBorder="1" applyAlignment="1">
      <alignment horizontal="center" vertical="center"/>
    </xf>
    <xf numFmtId="0" fontId="20" fillId="3" borderId="74" xfId="0" applyFont="1" applyFill="1" applyBorder="1" applyAlignment="1">
      <alignment horizontal="left" vertical="center" wrapText="1"/>
    </xf>
    <xf numFmtId="0" fontId="20" fillId="3" borderId="25" xfId="0" applyFont="1" applyFill="1" applyBorder="1" applyAlignment="1">
      <alignment horizontal="left" vertical="center" wrapText="1"/>
    </xf>
    <xf numFmtId="0" fontId="20" fillId="3" borderId="26" xfId="0" applyFont="1" applyFill="1" applyBorder="1" applyAlignment="1">
      <alignment horizontal="left" vertical="center" wrapText="1"/>
    </xf>
    <xf numFmtId="0" fontId="20" fillId="3" borderId="27" xfId="0" applyFont="1" applyFill="1" applyBorder="1" applyAlignment="1">
      <alignment horizontal="left" vertical="center" wrapText="1"/>
    </xf>
    <xf numFmtId="10" fontId="12" fillId="4" borderId="19" xfId="4" applyNumberFormat="1" applyFont="1" applyFill="1" applyBorder="1" applyAlignment="1">
      <alignment horizontal="center"/>
    </xf>
    <xf numFmtId="10" fontId="12" fillId="4" borderId="20" xfId="4" applyNumberFormat="1" applyFont="1" applyFill="1" applyBorder="1" applyAlignment="1">
      <alignment horizontal="center"/>
    </xf>
    <xf numFmtId="10" fontId="6" fillId="0" borderId="1" xfId="1" applyNumberFormat="1" applyFont="1" applyFill="1" applyBorder="1" applyAlignment="1">
      <alignment horizontal="center" vertical="center"/>
    </xf>
    <xf numFmtId="10" fontId="12" fillId="4" borderId="63" xfId="1" applyNumberFormat="1" applyFont="1" applyFill="1" applyBorder="1" applyAlignment="1">
      <alignment horizontal="center"/>
    </xf>
    <xf numFmtId="0" fontId="19" fillId="4" borderId="32" xfId="0" applyFont="1" applyFill="1" applyBorder="1" applyAlignment="1">
      <alignment horizontal="center" vertical="center" wrapText="1"/>
    </xf>
    <xf numFmtId="0" fontId="19" fillId="4" borderId="26" xfId="0" applyFont="1" applyFill="1" applyBorder="1" applyAlignment="1">
      <alignment horizontal="center" vertical="center" wrapText="1"/>
    </xf>
    <xf numFmtId="0" fontId="19" fillId="4" borderId="31" xfId="0" applyFont="1" applyFill="1" applyBorder="1" applyAlignment="1">
      <alignment horizontal="center" vertical="center" wrapText="1"/>
    </xf>
    <xf numFmtId="10" fontId="12" fillId="0" borderId="64" xfId="1" applyNumberFormat="1" applyFont="1" applyFill="1" applyBorder="1" applyAlignment="1">
      <alignment horizontal="center" vertical="center"/>
    </xf>
    <xf numFmtId="10" fontId="12" fillId="0" borderId="48" xfId="1" applyNumberFormat="1" applyFont="1" applyFill="1" applyBorder="1" applyAlignment="1">
      <alignment horizontal="center" vertical="center"/>
    </xf>
    <xf numFmtId="10" fontId="12" fillId="0" borderId="50" xfId="1" applyNumberFormat="1" applyFont="1" applyFill="1" applyBorder="1" applyAlignment="1">
      <alignment horizontal="center" vertical="center"/>
    </xf>
  </cellXfs>
  <cellStyles count="8">
    <cellStyle name="Millares" xfId="3" builtinId="3"/>
    <cellStyle name="Millares [0]" xfId="7" builtinId="6"/>
    <cellStyle name="Moneda [0]" xfId="6" builtinId="7"/>
    <cellStyle name="Moneda 2" xfId="2"/>
    <cellStyle name="Normal" xfId="0" builtinId="0"/>
    <cellStyle name="Normal 2" xfId="4"/>
    <cellStyle name="Normal 2 2" xfId="5"/>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74" Type="http://schemas.openxmlformats.org/officeDocument/2006/relationships/externalLink" Target="externalLinks/externalLink25.xml"/><Relationship Id="rId79" Type="http://schemas.openxmlformats.org/officeDocument/2006/relationships/externalLink" Target="externalLinks/externalLink30.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6"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externalLink" Target="externalLinks/externalLink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7.xml"/><Relationship Id="rId61" Type="http://schemas.openxmlformats.org/officeDocument/2006/relationships/externalLink" Target="externalLinks/externalLink12.xml"/><Relationship Id="rId8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2024549059027197E-2"/>
          <c:y val="0.21642591672819617"/>
          <c:w val="0.78166339420338415"/>
          <c:h val="0.15533459562602259"/>
        </c:manualLayout>
      </c:layout>
      <c:barChart>
        <c:barDir val="col"/>
        <c:grouping val="clustered"/>
        <c:varyColors val="0"/>
        <c:ser>
          <c:idx val="4"/>
          <c:order val="4"/>
          <c:tx>
            <c:strRef>
              <c:f>'DESI-001'!$H$31:$H$32</c:f>
              <c:strCache>
                <c:ptCount val="2"/>
                <c:pt idx="0">
                  <c:v>TRIMESTRE 1</c:v>
                </c:pt>
                <c:pt idx="1">
                  <c:v>PROGRAMADO</c:v>
                </c:pt>
              </c:strCache>
            </c:strRef>
          </c:tx>
          <c:spPr>
            <a:solidFill>
              <a:schemeClr val="accent5"/>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'DESI-001'!$H$33:$H$50</c:f>
              <c:numCache>
                <c:formatCode>#,##0.00%</c:formatCode>
                <c:ptCount val="18"/>
                <c:pt idx="0">
                  <c:v>9.7500000000000003E-2</c:v>
                </c:pt>
                <c:pt idx="1">
                  <c:v>0.19994999999999999</c:v>
                </c:pt>
                <c:pt idx="2">
                  <c:v>0.15</c:v>
                </c:pt>
                <c:pt idx="3">
                  <c:v>8.2500000000000004E-2</c:v>
                </c:pt>
                <c:pt idx="4">
                  <c:v>0</c:v>
                </c:pt>
                <c:pt idx="5">
                  <c:v>0</c:v>
                </c:pt>
                <c:pt idx="6">
                  <c:v>0</c:v>
                </c:pt>
                <c:pt idx="7">
                  <c:v>0.192</c:v>
                </c:pt>
                <c:pt idx="8">
                  <c:v>0.32</c:v>
                </c:pt>
                <c:pt idx="9">
                  <c:v>0.24</c:v>
                </c:pt>
                <c:pt idx="10">
                  <c:v>0.13395000000000001</c:v>
                </c:pt>
                <c:pt idx="11">
                  <c:v>0</c:v>
                </c:pt>
                <c:pt idx="12">
                  <c:v>0.35499999999999998</c:v>
                </c:pt>
                <c:pt idx="13">
                  <c:v>0.13600000000000001</c:v>
                </c:pt>
                <c:pt idx="14">
                  <c:v>0.30499999999999999</c:v>
                </c:pt>
                <c:pt idx="15">
                  <c:v>3.5000000000000003E-2</c:v>
                </c:pt>
                <c:pt idx="16">
                  <c:v>0</c:v>
                </c:pt>
                <c:pt idx="17" formatCode="0.0%">
                  <c:v>0.13217058823529415</c:v>
                </c:pt>
              </c:numCache>
            </c:numRef>
          </c:val>
        </c:ser>
        <c:ser>
          <c:idx val="5"/>
          <c:order val="5"/>
          <c:tx>
            <c:strRef>
              <c:f>'DESI-001'!$I$31:$I$32</c:f>
              <c:strCache>
                <c:ptCount val="2"/>
                <c:pt idx="0">
                  <c:v>TRIMESTRE 1</c:v>
                </c:pt>
                <c:pt idx="1">
                  <c:v>EJECUTADO</c:v>
                </c:pt>
              </c:strCache>
            </c:strRef>
          </c:tx>
          <c:spPr>
            <a:solidFill>
              <a:schemeClr val="accent6"/>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'DESI-001'!$I$33:$I$50</c:f>
              <c:numCache>
                <c:formatCode>#,##0.00%</c:formatCode>
                <c:ptCount val="18"/>
                <c:pt idx="0">
                  <c:v>9.7500000000000003E-2</c:v>
                </c:pt>
                <c:pt idx="1">
                  <c:v>0.22964999999999999</c:v>
                </c:pt>
                <c:pt idx="2">
                  <c:v>0.3</c:v>
                </c:pt>
                <c:pt idx="3">
                  <c:v>0.34460000000000002</c:v>
                </c:pt>
                <c:pt idx="4">
                  <c:v>0</c:v>
                </c:pt>
                <c:pt idx="5">
                  <c:v>0</c:v>
                </c:pt>
                <c:pt idx="6">
                  <c:v>0</c:v>
                </c:pt>
                <c:pt idx="7">
                  <c:v>0.34799999999999998</c:v>
                </c:pt>
                <c:pt idx="8">
                  <c:v>0.32</c:v>
                </c:pt>
                <c:pt idx="9">
                  <c:v>0.24</c:v>
                </c:pt>
                <c:pt idx="10">
                  <c:v>0.13395000000000001</c:v>
                </c:pt>
                <c:pt idx="11">
                  <c:v>0</c:v>
                </c:pt>
                <c:pt idx="12">
                  <c:v>0.35499999999999998</c:v>
                </c:pt>
                <c:pt idx="13">
                  <c:v>0.13600000000000001</c:v>
                </c:pt>
                <c:pt idx="14">
                  <c:v>0.30499999999999999</c:v>
                </c:pt>
                <c:pt idx="15">
                  <c:v>0.33250000000000002</c:v>
                </c:pt>
                <c:pt idx="16">
                  <c:v>0</c:v>
                </c:pt>
                <c:pt idx="17" formatCode="0.0%">
                  <c:v>0.18483529411764707</c:v>
                </c:pt>
              </c:numCache>
            </c:numRef>
          </c:val>
        </c:ser>
        <c:ser>
          <c:idx val="6"/>
          <c:order val="6"/>
          <c:tx>
            <c:strRef>
              <c:f>'DESI-001'!$J$31:$J$32</c:f>
              <c:strCache>
                <c:ptCount val="2"/>
                <c:pt idx="0">
                  <c:v>TRIMESTRE 2</c:v>
                </c:pt>
                <c:pt idx="1">
                  <c:v>PROGRAMADO</c:v>
                </c:pt>
              </c:strCache>
            </c:strRef>
          </c:tx>
          <c:spPr>
            <a:solidFill>
              <a:schemeClr val="accent1">
                <a:lumMod val="60000"/>
              </a:schemeClr>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'DESI-001'!$J$33:$J$50</c:f>
              <c:numCache>
                <c:formatCode>#,##0.00%</c:formatCode>
                <c:ptCount val="18"/>
                <c:pt idx="17" formatCode="0.0%">
                  <c:v>0</c:v>
                </c:pt>
              </c:numCache>
            </c:numRef>
          </c:val>
        </c:ser>
        <c:ser>
          <c:idx val="7"/>
          <c:order val="7"/>
          <c:tx>
            <c:strRef>
              <c:f>'DESI-001'!$K$31:$K$32</c:f>
              <c:strCache>
                <c:ptCount val="2"/>
                <c:pt idx="0">
                  <c:v>TRIMESTRE 2</c:v>
                </c:pt>
                <c:pt idx="1">
                  <c:v>EJECUTADO</c:v>
                </c:pt>
              </c:strCache>
            </c:strRef>
          </c:tx>
          <c:spPr>
            <a:solidFill>
              <a:schemeClr val="accent2">
                <a:lumMod val="60000"/>
              </a:schemeClr>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'DESI-001'!$K$33:$K$50</c:f>
              <c:numCache>
                <c:formatCode>#,##0.00%</c:formatCode>
                <c:ptCount val="18"/>
                <c:pt idx="17" formatCode="0.0%">
                  <c:v>0</c:v>
                </c:pt>
              </c:numCache>
            </c:numRef>
          </c:val>
        </c:ser>
        <c:ser>
          <c:idx val="8"/>
          <c:order val="8"/>
          <c:tx>
            <c:strRef>
              <c:f>'DESI-001'!$L$31:$L$32</c:f>
              <c:strCache>
                <c:ptCount val="2"/>
                <c:pt idx="0">
                  <c:v>TRIMESTRE 3</c:v>
                </c:pt>
                <c:pt idx="1">
                  <c:v>PROGRAMADO</c:v>
                </c:pt>
              </c:strCache>
            </c:strRef>
          </c:tx>
          <c:spPr>
            <a:solidFill>
              <a:schemeClr val="accent3">
                <a:lumMod val="60000"/>
              </a:schemeClr>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'DESI-001'!$L$33:$L$50</c:f>
              <c:numCache>
                <c:formatCode>#,##0.00%</c:formatCode>
                <c:ptCount val="18"/>
                <c:pt idx="17" formatCode="0.0%">
                  <c:v>0</c:v>
                </c:pt>
              </c:numCache>
            </c:numRef>
          </c:val>
        </c:ser>
        <c:ser>
          <c:idx val="9"/>
          <c:order val="9"/>
          <c:tx>
            <c:strRef>
              <c:f>'DESI-001'!$M$31:$M$32</c:f>
              <c:strCache>
                <c:ptCount val="2"/>
                <c:pt idx="0">
                  <c:v>TRIMESTRE 3</c:v>
                </c:pt>
                <c:pt idx="1">
                  <c:v>EJECUTADO</c:v>
                </c:pt>
              </c:strCache>
            </c:strRef>
          </c:tx>
          <c:spPr>
            <a:solidFill>
              <a:schemeClr val="accent4">
                <a:lumMod val="60000"/>
              </a:schemeClr>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'DESI-001'!$M$33:$M$50</c:f>
              <c:numCache>
                <c:formatCode>#,##0.00%</c:formatCode>
                <c:ptCount val="18"/>
                <c:pt idx="17" formatCode="0.0%">
                  <c:v>0</c:v>
                </c:pt>
              </c:numCache>
            </c:numRef>
          </c:val>
        </c:ser>
        <c:ser>
          <c:idx val="10"/>
          <c:order val="10"/>
          <c:tx>
            <c:strRef>
              <c:f>'DESI-001'!$N$31:$N$32</c:f>
              <c:strCache>
                <c:ptCount val="2"/>
                <c:pt idx="0">
                  <c:v>TRIMESTRE 4</c:v>
                </c:pt>
                <c:pt idx="1">
                  <c:v>PROGRAMADO</c:v>
                </c:pt>
              </c:strCache>
            </c:strRef>
          </c:tx>
          <c:spPr>
            <a:solidFill>
              <a:schemeClr val="accent5">
                <a:lumMod val="60000"/>
              </a:schemeClr>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'DESI-001'!$N$33:$N$50</c:f>
              <c:numCache>
                <c:formatCode>#,##0.00%</c:formatCode>
                <c:ptCount val="18"/>
                <c:pt idx="17" formatCode="0.0%">
                  <c:v>0</c:v>
                </c:pt>
              </c:numCache>
            </c:numRef>
          </c:val>
        </c:ser>
        <c:ser>
          <c:idx val="11"/>
          <c:order val="11"/>
          <c:tx>
            <c:strRef>
              <c:f>'DESI-001'!$O$31:$O$32</c:f>
              <c:strCache>
                <c:ptCount val="2"/>
                <c:pt idx="0">
                  <c:v>TRIMESTRE 4</c:v>
                </c:pt>
                <c:pt idx="1">
                  <c:v>EJECUTADO</c:v>
                </c:pt>
              </c:strCache>
            </c:strRef>
          </c:tx>
          <c:spPr>
            <a:solidFill>
              <a:schemeClr val="accent6">
                <a:lumMod val="60000"/>
              </a:schemeClr>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'DESI-001'!$O$33:$O$50</c:f>
              <c:numCache>
                <c:formatCode>#,##0.00%</c:formatCode>
                <c:ptCount val="18"/>
                <c:pt idx="17" formatCode="0.0%">
                  <c:v>0</c:v>
                </c:pt>
              </c:numCache>
            </c:numRef>
          </c:val>
        </c:ser>
        <c:ser>
          <c:idx val="12"/>
          <c:order val="12"/>
          <c:tx>
            <c:strRef>
              <c:f>'DESI-001'!$P$31:$P$32</c:f>
              <c:strCache>
                <c:ptCount val="2"/>
                <c:pt idx="0">
                  <c:v>TOTAL
ACUMULADO</c:v>
                </c:pt>
                <c:pt idx="1">
                  <c:v>PROGRAMADO</c:v>
                </c:pt>
              </c:strCache>
            </c:strRef>
          </c:tx>
          <c:spPr>
            <a:solidFill>
              <a:schemeClr val="accent1">
                <a:lumMod val="80000"/>
                <a:lumOff val="20000"/>
              </a:schemeClr>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'DESI-001'!$P$33:$P$50</c:f>
              <c:numCache>
                <c:formatCode>#,##0.00%</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formatCode="0.0%">
                  <c:v>1</c:v>
                </c:pt>
              </c:numCache>
            </c:numRef>
          </c:val>
        </c:ser>
        <c:ser>
          <c:idx val="13"/>
          <c:order val="13"/>
          <c:tx>
            <c:strRef>
              <c:f>'DESI-001'!$Q$31:$Q$32</c:f>
              <c:strCache>
                <c:ptCount val="2"/>
                <c:pt idx="0">
                  <c:v>TOTAL
ACUMULADO</c:v>
                </c:pt>
                <c:pt idx="1">
                  <c:v>EJECUTADO</c:v>
                </c:pt>
              </c:strCache>
            </c:strRef>
          </c:tx>
          <c:spPr>
            <a:solidFill>
              <a:schemeClr val="accent2">
                <a:lumMod val="80000"/>
                <a:lumOff val="20000"/>
              </a:schemeClr>
            </a:solidFill>
            <a:ln>
              <a:noFill/>
            </a:ln>
            <a:effectLst/>
          </c:spPr>
          <c:invertIfNegative val="0"/>
          <c:cat>
            <c:strRef>
              <c:f>'DESI-001'!$C$33:$C$50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'DESI-001'!$Q$33:$Q$50</c:f>
              <c:numCache>
                <c:formatCode>#,##0.00%</c:formatCode>
                <c:ptCount val="18"/>
                <c:pt idx="0">
                  <c:v>1</c:v>
                </c:pt>
                <c:pt idx="1">
                  <c:v>0.85599999999999998</c:v>
                </c:pt>
                <c:pt idx="2">
                  <c:v>1</c:v>
                </c:pt>
                <c:pt idx="3">
                  <c:v>1</c:v>
                </c:pt>
                <c:pt idx="4">
                  <c:v>0.73099999999999998</c:v>
                </c:pt>
                <c:pt idx="5">
                  <c:v>1</c:v>
                </c:pt>
                <c:pt idx="6">
                  <c:v>0.95499999999999996</c:v>
                </c:pt>
                <c:pt idx="7">
                  <c:v>1</c:v>
                </c:pt>
                <c:pt idx="8">
                  <c:v>0.96</c:v>
                </c:pt>
                <c:pt idx="9">
                  <c:v>1</c:v>
                </c:pt>
                <c:pt idx="10">
                  <c:v>1</c:v>
                </c:pt>
                <c:pt idx="11">
                  <c:v>1</c:v>
                </c:pt>
                <c:pt idx="12">
                  <c:v>1</c:v>
                </c:pt>
                <c:pt idx="13">
                  <c:v>1</c:v>
                </c:pt>
                <c:pt idx="14">
                  <c:v>1</c:v>
                </c:pt>
                <c:pt idx="15">
                  <c:v>1</c:v>
                </c:pt>
                <c:pt idx="16">
                  <c:v>1</c:v>
                </c:pt>
                <c:pt idx="17" formatCode="0.0%">
                  <c:v>0.97070588235294109</c:v>
                </c:pt>
              </c:numCache>
            </c:numRef>
          </c:val>
        </c:ser>
        <c:dLbls>
          <c:showLegendKey val="0"/>
          <c:showVal val="0"/>
          <c:showCatName val="0"/>
          <c:showSerName val="0"/>
          <c:showPercent val="0"/>
          <c:showBubbleSize val="0"/>
        </c:dLbls>
        <c:gapWidth val="219"/>
        <c:overlap val="-27"/>
        <c:axId val="-914173376"/>
        <c:axId val="-914178272"/>
        <c:extLst>
          <c:ext xmlns:c15="http://schemas.microsoft.com/office/drawing/2012/chart" uri="{02D57815-91ED-43cb-92C2-25804820EDAC}">
            <c15:filteredBarSeries>
              <c15:ser>
                <c:idx val="0"/>
                <c:order val="0"/>
                <c:tx>
                  <c:strRef>
                    <c:extLst>
                      <c:ext uri="{02D57815-91ED-43cb-92C2-25804820EDAC}">
                        <c15:formulaRef>
                          <c15:sqref>'DESI-001'!$D$31:$D$32</c15:sqref>
                        </c15:formulaRef>
                      </c:ext>
                    </c:extLst>
                    <c:strCache>
                      <c:ptCount val="2"/>
                      <c:pt idx="0">
                        <c:v>PROCESO</c:v>
                      </c:pt>
                    </c:strCache>
                  </c:strRef>
                </c:tx>
                <c:spPr>
                  <a:solidFill>
                    <a:schemeClr val="accent1"/>
                  </a:solidFill>
                  <a:ln>
                    <a:noFill/>
                  </a:ln>
                  <a:effectLst/>
                </c:spPr>
                <c:invertIfNegative val="0"/>
                <c:cat>
                  <c:strRef>
                    <c:extLst>
                      <c:ext uri="{02D57815-91ED-43cb-92C2-25804820EDAC}">
                        <c15:formulaRef>
                          <c15:sqref>'DESI-001'!$C$33:$C$50</c15:sqref>
                        </c15:formulaRef>
                      </c:ext>
                    </c:extLst>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extLst>
                      <c:ext uri="{02D57815-91ED-43cb-92C2-25804820EDAC}">
                        <c15:formulaRef>
                          <c15:sqref>'DESI-001'!$D$33:$D$50</c15:sqref>
                        </c15:formulaRef>
                      </c:ext>
                    </c:extLst>
                    <c:numCache>
                      <c:formatCode>General</c:formatCode>
                      <c:ptCount val="18"/>
                    </c:numCache>
                  </c:numRef>
                </c:val>
              </c15:ser>
            </c15:filteredBarSeries>
            <c15:filteredBarSeries>
              <c15:ser>
                <c:idx val="1"/>
                <c:order val="1"/>
                <c:tx>
                  <c:strRef>
                    <c:extLst>
                      <c:ext xmlns:c15="http://schemas.microsoft.com/office/drawing/2012/chart" uri="{02D57815-91ED-43cb-92C2-25804820EDAC}">
                        <c15:formulaRef>
                          <c15:sqref>'DESI-001'!$E$31:$E$32</c15:sqref>
                        </c15:formulaRef>
                      </c:ext>
                    </c:extLst>
                    <c:strCache>
                      <c:ptCount val="2"/>
                      <c:pt idx="0">
                        <c:v>PROCESO</c:v>
                      </c:pt>
                    </c:strCache>
                  </c:strRef>
                </c:tx>
                <c:spPr>
                  <a:solidFill>
                    <a:schemeClr val="accent2"/>
                  </a:solidFill>
                  <a:ln>
                    <a:noFill/>
                  </a:ln>
                  <a:effectLst/>
                </c:spPr>
                <c:invertIfNegative val="0"/>
                <c:cat>
                  <c:strRef>
                    <c:extLst>
                      <c:ext xmlns:c15="http://schemas.microsoft.com/office/drawing/2012/chart" uri="{02D57815-91ED-43cb-92C2-25804820EDAC}">
                        <c15:formulaRef>
                          <c15:sqref>'DESI-001'!$C$33:$C$50</c15:sqref>
                        </c15:formulaRef>
                      </c:ext>
                    </c:extLst>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extLst>
                      <c:ext xmlns:c15="http://schemas.microsoft.com/office/drawing/2012/chart" uri="{02D57815-91ED-43cb-92C2-25804820EDAC}">
                        <c15:formulaRef>
                          <c15:sqref>'DESI-001'!$E$33:$E$50</c15:sqref>
                        </c15:formulaRef>
                      </c:ext>
                    </c:extLst>
                    <c:numCache>
                      <c:formatCode>General</c:formatCode>
                      <c:ptCount val="18"/>
                    </c:numCache>
                  </c:numRef>
                </c:val>
              </c15:ser>
            </c15:filteredBarSeries>
            <c15:filteredBarSeries>
              <c15:ser>
                <c:idx val="2"/>
                <c:order val="2"/>
                <c:tx>
                  <c:strRef>
                    <c:extLst>
                      <c:ext xmlns:c15="http://schemas.microsoft.com/office/drawing/2012/chart" uri="{02D57815-91ED-43cb-92C2-25804820EDAC}">
                        <c15:formulaRef>
                          <c15:sqref>'DESI-001'!$F$31:$F$32</c15:sqref>
                        </c15:formulaRef>
                      </c:ext>
                    </c:extLst>
                    <c:strCache>
                      <c:ptCount val="2"/>
                      <c:pt idx="0">
                        <c:v>PROCESO</c:v>
                      </c:pt>
                    </c:strCache>
                  </c:strRef>
                </c:tx>
                <c:spPr>
                  <a:solidFill>
                    <a:schemeClr val="accent3"/>
                  </a:solidFill>
                  <a:ln>
                    <a:noFill/>
                  </a:ln>
                  <a:effectLst/>
                </c:spPr>
                <c:invertIfNegative val="0"/>
                <c:cat>
                  <c:strRef>
                    <c:extLst>
                      <c:ext xmlns:c15="http://schemas.microsoft.com/office/drawing/2012/chart" uri="{02D57815-91ED-43cb-92C2-25804820EDAC}">
                        <c15:formulaRef>
                          <c15:sqref>'DESI-001'!$C$33:$C$50</c15:sqref>
                        </c15:formulaRef>
                      </c:ext>
                    </c:extLst>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extLst>
                      <c:ext xmlns:c15="http://schemas.microsoft.com/office/drawing/2012/chart" uri="{02D57815-91ED-43cb-92C2-25804820EDAC}">
                        <c15:formulaRef>
                          <c15:sqref>'DESI-001'!$F$33:$F$50</c15:sqref>
                        </c15:formulaRef>
                      </c:ext>
                    </c:extLst>
                    <c:numCache>
                      <c:formatCode>General</c:formatCode>
                      <c:ptCount val="18"/>
                    </c:numCache>
                  </c:numRef>
                </c:val>
              </c15:ser>
            </c15:filteredBarSeries>
            <c15:filteredBarSeries>
              <c15:ser>
                <c:idx val="3"/>
                <c:order val="3"/>
                <c:tx>
                  <c:strRef>
                    <c:extLst>
                      <c:ext xmlns:c15="http://schemas.microsoft.com/office/drawing/2012/chart" uri="{02D57815-91ED-43cb-92C2-25804820EDAC}">
                        <c15:formulaRef>
                          <c15:sqref>'DESI-001'!$G$31:$G$32</c15:sqref>
                        </c15:formulaRef>
                      </c:ext>
                    </c:extLst>
                    <c:strCache>
                      <c:ptCount val="2"/>
                      <c:pt idx="0">
                        <c:v>PROCESO</c:v>
                      </c:pt>
                    </c:strCache>
                  </c:strRef>
                </c:tx>
                <c:spPr>
                  <a:solidFill>
                    <a:schemeClr val="accent4"/>
                  </a:solidFill>
                  <a:ln>
                    <a:noFill/>
                  </a:ln>
                  <a:effectLst/>
                </c:spPr>
                <c:invertIfNegative val="0"/>
                <c:cat>
                  <c:strRef>
                    <c:extLst>
                      <c:ext xmlns:c15="http://schemas.microsoft.com/office/drawing/2012/chart" uri="{02D57815-91ED-43cb-92C2-25804820EDAC}">
                        <c15:formulaRef>
                          <c15:sqref>'DESI-001'!$C$33:$C$50</c15:sqref>
                        </c15:formulaRef>
                      </c:ext>
                    </c:extLst>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extLst>
                      <c:ext xmlns:c15="http://schemas.microsoft.com/office/drawing/2012/chart" uri="{02D57815-91ED-43cb-92C2-25804820EDAC}">
                        <c15:formulaRef>
                          <c15:sqref>'DESI-001'!$G$33:$G$50</c15:sqref>
                        </c15:formulaRef>
                      </c:ext>
                    </c:extLst>
                    <c:numCache>
                      <c:formatCode>General</c:formatCode>
                      <c:ptCount val="18"/>
                    </c:numCache>
                  </c:numRef>
                </c:val>
              </c15:ser>
            </c15:filteredBarSeries>
          </c:ext>
        </c:extLst>
      </c:barChart>
      <c:catAx>
        <c:axId val="-91417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4178272"/>
        <c:crosses val="autoZero"/>
        <c:auto val="1"/>
        <c:lblAlgn val="ctr"/>
        <c:lblOffset val="100"/>
        <c:noMultiLvlLbl val="0"/>
      </c:catAx>
      <c:valAx>
        <c:axId val="-914178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4173376"/>
        <c:crosses val="autoZero"/>
        <c:crossBetween val="between"/>
      </c:valAx>
      <c:spPr>
        <a:noFill/>
        <a:ln>
          <a:noFill/>
        </a:ln>
        <a:effectLst/>
      </c:spPr>
    </c:plotArea>
    <c:legend>
      <c:legendPos val="b"/>
      <c:layout>
        <c:manualLayout>
          <c:xMode val="edge"/>
          <c:yMode val="edge"/>
          <c:x val="0.85819310884011835"/>
          <c:y val="0.11961747109875059"/>
          <c:w val="0.13013860501479868"/>
          <c:h val="0.810360663149339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'[8]DESI-FM-007'!$H$32</c:f>
              <c:strCache>
                <c:ptCount val="1"/>
                <c:pt idx="0">
                  <c:v>ACTIVIDADES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'[8]DESI-FM-007'!$C$33:$C$38</c15:sqref>
                  </c15:fullRef>
                </c:ext>
              </c:extLst>
              <c:f>'[8]DESI-FM-007'!$C$34:$C$38</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'[8]DESI-FM-007'!$H$33:$H$38</c15:sqref>
                  </c15:fullRef>
                </c:ext>
              </c:extLst>
              <c:f>'[8]DESI-FM-007'!$H$34:$H$38</c:f>
              <c:numCache>
                <c:formatCode>General</c:formatCode>
                <c:ptCount val="5"/>
                <c:pt idx="0">
                  <c:v>9.76</c:v>
                </c:pt>
                <c:pt idx="1">
                  <c:v>0</c:v>
                </c:pt>
                <c:pt idx="2">
                  <c:v>0</c:v>
                </c:pt>
                <c:pt idx="3">
                  <c:v>0</c:v>
                </c:pt>
                <c:pt idx="4">
                  <c:v>9.76</c:v>
                </c:pt>
              </c:numCache>
            </c:numRef>
          </c:val>
          <c:extLst xmlns:c16r2="http://schemas.microsoft.com/office/drawing/2015/06/chart">
            <c:ext xmlns:c16="http://schemas.microsoft.com/office/drawing/2014/chart" uri="{C3380CC4-5D6E-409C-BE32-E72D297353CC}">
              <c16:uniqueId val="{00000000-CDF3-44C1-B591-8C43AD616EB5}"/>
            </c:ext>
          </c:extLst>
        </c:ser>
        <c:ser>
          <c:idx val="5"/>
          <c:order val="5"/>
          <c:tx>
            <c:strRef>
              <c:f>'[8]DESI-FM-007'!$I$32</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'[8]DESI-FM-007'!$C$33:$C$38</c15:sqref>
                  </c15:fullRef>
                </c:ext>
              </c:extLst>
              <c:f>'[8]DESI-FM-007'!$C$34:$C$38</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'[8]DESI-FM-007'!$I$33:$I$38</c15:sqref>
                  </c15:fullRef>
                </c:ext>
              </c:extLst>
              <c:f>'[8]DESI-FM-007'!$I$34:$I$38</c:f>
              <c:numCache>
                <c:formatCode>General</c:formatCode>
                <c:ptCount val="5"/>
                <c:pt idx="0">
                  <c:v>11</c:v>
                </c:pt>
                <c:pt idx="1">
                  <c:v>0</c:v>
                </c:pt>
                <c:pt idx="2">
                  <c:v>0</c:v>
                </c:pt>
                <c:pt idx="3">
                  <c:v>0</c:v>
                </c:pt>
                <c:pt idx="4">
                  <c:v>11</c:v>
                </c:pt>
              </c:numCache>
            </c:numRef>
          </c:val>
          <c:extLst xmlns:c16r2="http://schemas.microsoft.com/office/drawing/2015/06/chart">
            <c:ext xmlns:c16="http://schemas.microsoft.com/office/drawing/2014/chart" uri="{C3380CC4-5D6E-409C-BE32-E72D297353CC}">
              <c16:uniqueId val="{00000001-CDF3-44C1-B591-8C43AD616EB5}"/>
            </c:ext>
          </c:extLst>
        </c:ser>
        <c:dLbls>
          <c:showLegendKey val="0"/>
          <c:showVal val="0"/>
          <c:showCatName val="0"/>
          <c:showSerName val="0"/>
          <c:showPercent val="0"/>
          <c:showBubbleSize val="0"/>
        </c:dLbls>
        <c:gapWidth val="150"/>
        <c:axId val="-987816912"/>
        <c:axId val="-9878163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'[8]DESI-FM-007'!$D$32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'[8]DESI-FM-007'!$C$33:$C$38</c15:sqref>
                        </c15:fullRef>
                        <c15:formulaRef>
                          <c15:sqref>'[8]DESI-FM-007'!$C$34:$C$38</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ullRef>
                          <c15:sqref>'[8]DESI-FM-007'!$D$33:$D$38</c15:sqref>
                        </c15:fullRef>
                        <c15:formulaRef>
                          <c15:sqref>'[8]DESI-FM-007'!$D$34:$D$38</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CDF3-44C1-B591-8C43AD616EB5}"/>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'[8]DESI-FM-007'!$E$32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'[8]DESI-FM-007'!$C$33:$C$38</c15:sqref>
                        </c15:fullRef>
                        <c15:formulaRef>
                          <c15:sqref>'[8]DESI-FM-007'!$C$34:$C$38</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'[8]DESI-FM-007'!$E$33:$E$38</c15:sqref>
                        </c15:fullRef>
                        <c15:formulaRef>
                          <c15:sqref>'[8]DESI-FM-007'!$E$34:$E$38</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CDF3-44C1-B591-8C43AD616EB5}"/>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'[8]DESI-FM-007'!$F$32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'[8]DESI-FM-007'!$C$33:$C$38</c15:sqref>
                        </c15:fullRef>
                        <c15:formulaRef>
                          <c15:sqref>'[8]DESI-FM-007'!$C$34:$C$38</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'[8]DESI-FM-007'!$F$33:$F$38</c15:sqref>
                        </c15:fullRef>
                        <c15:formulaRef>
                          <c15:sqref>'[8]DESI-FM-007'!$F$34:$F$38</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CDF3-44C1-B591-8C43AD616EB5}"/>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'[8]DESI-FM-007'!$G$32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'[8]DESI-FM-007'!$C$33:$C$38</c15:sqref>
                        </c15:fullRef>
                        <c15:formulaRef>
                          <c15:sqref>'[8]DESI-FM-007'!$C$34:$C$38</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'[8]DESI-FM-007'!$G$33:$G$38</c15:sqref>
                        </c15:fullRef>
                        <c15:formulaRef>
                          <c15:sqref>'[8]DESI-FM-007'!$G$34:$G$38</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CDF3-44C1-B591-8C43AD616EB5}"/>
                  </c:ext>
                </c:extLst>
              </c15:ser>
            </c15:filteredBarSeries>
          </c:ext>
        </c:extLst>
      </c:barChart>
      <c:lineChart>
        <c:grouping val="standard"/>
        <c:varyColors val="0"/>
        <c:ser>
          <c:idx val="6"/>
          <c:order val="6"/>
          <c:tx>
            <c:strRef>
              <c:f>'[8]DESI-FM-007'!$J$32</c:f>
              <c:strCache>
                <c:ptCount val="1"/>
                <c:pt idx="0">
                  <c:v>RESULTADO</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'[8]DESI-FM-007'!$C$33:$C$38</c15:sqref>
                  </c15:fullRef>
                </c:ext>
              </c:extLst>
              <c:f>'[8]DESI-FM-007'!$C$34:$C$38</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'[8]DESI-FM-007'!$J$33:$J$38</c15:sqref>
                  </c15:fullRef>
                </c:ext>
              </c:extLst>
              <c:f>'[8]DESI-FM-007'!$J$34:$J$38</c:f>
              <c:numCache>
                <c:formatCode>General</c:formatCode>
                <c:ptCount val="5"/>
                <c:pt idx="0">
                  <c:v>0.88727272727272721</c:v>
                </c:pt>
                <c:pt idx="1">
                  <c:v>0</c:v>
                </c:pt>
                <c:pt idx="2">
                  <c:v>0</c:v>
                </c:pt>
                <c:pt idx="3">
                  <c:v>0</c:v>
                </c:pt>
                <c:pt idx="4">
                  <c:v>0.88727272727272721</c:v>
                </c:pt>
              </c:numCache>
            </c:numRef>
          </c:val>
          <c:smooth val="0"/>
          <c:extLst xmlns:c16r2="http://schemas.microsoft.com/office/drawing/2015/06/chart">
            <c:ext xmlns:c16="http://schemas.microsoft.com/office/drawing/2014/chart" uri="{C3380CC4-5D6E-409C-BE32-E72D297353CC}">
              <c16:uniqueId val="{00000002-CDF3-44C1-B591-8C43AD616EB5}"/>
            </c:ext>
          </c:extLst>
        </c:ser>
        <c:dLbls>
          <c:showLegendKey val="0"/>
          <c:showVal val="0"/>
          <c:showCatName val="0"/>
          <c:showSerName val="0"/>
          <c:showPercent val="0"/>
          <c:showBubbleSize val="0"/>
        </c:dLbls>
        <c:marker val="1"/>
        <c:smooth val="0"/>
        <c:axId val="-987815280"/>
        <c:axId val="-987815824"/>
      </c:lineChart>
      <c:catAx>
        <c:axId val="-98781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816368"/>
        <c:crosses val="autoZero"/>
        <c:auto val="1"/>
        <c:lblAlgn val="ctr"/>
        <c:lblOffset val="100"/>
        <c:noMultiLvlLbl val="0"/>
      </c:catAx>
      <c:valAx>
        <c:axId val="-98781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816912"/>
        <c:crosses val="autoZero"/>
        <c:crossBetween val="between"/>
      </c:valAx>
      <c:valAx>
        <c:axId val="-98781582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815280"/>
        <c:crosses val="max"/>
        <c:crossBetween val="between"/>
      </c:valAx>
      <c:catAx>
        <c:axId val="-987815280"/>
        <c:scaling>
          <c:orientation val="minMax"/>
        </c:scaling>
        <c:delete val="1"/>
        <c:axPos val="b"/>
        <c:numFmt formatCode="General" sourceLinked="1"/>
        <c:majorTickMark val="out"/>
        <c:minorTickMark val="none"/>
        <c:tickLblPos val="nextTo"/>
        <c:crossAx val="-98781582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'[9]PIV-IND-001-V3'!$AV$46</c:f>
              <c:strCache>
                <c:ptCount val="1"/>
                <c:pt idx="0">
                  <c:v>AVANCE DEL TRIM (km-carril)</c:v>
                </c:pt>
              </c:strCache>
            </c:strRef>
          </c:tx>
          <c:spPr>
            <a:solidFill>
              <a:schemeClr val="accent1"/>
            </a:solidFill>
            <a:ln>
              <a:noFill/>
            </a:ln>
            <a:effectLst/>
          </c:spPr>
          <c:invertIfNegative val="0"/>
          <c:cat>
            <c:strRef>
              <c:f>'[9]PIV-IND-001-V3'!$AU$47:$AU$51</c:f>
              <c:strCache>
                <c:ptCount val="5"/>
                <c:pt idx="0">
                  <c:v>TRIM1</c:v>
                </c:pt>
                <c:pt idx="1">
                  <c:v>TRIM2</c:v>
                </c:pt>
                <c:pt idx="2">
                  <c:v>TRIM3</c:v>
                </c:pt>
                <c:pt idx="3">
                  <c:v>TRIM4</c:v>
                </c:pt>
                <c:pt idx="4">
                  <c:v>TOTAL</c:v>
                </c:pt>
              </c:strCache>
            </c:strRef>
          </c:cat>
          <c:val>
            <c:numRef>
              <c:f>'[9]PIV-IND-001-V3'!$AV$47:$AV$51</c:f>
              <c:numCache>
                <c:formatCode>General</c:formatCode>
                <c:ptCount val="5"/>
                <c:pt idx="0">
                  <c:v>91.23</c:v>
                </c:pt>
                <c:pt idx="1">
                  <c:v>0</c:v>
                </c:pt>
                <c:pt idx="2">
                  <c:v>0</c:v>
                </c:pt>
                <c:pt idx="3">
                  <c:v>0</c:v>
                </c:pt>
                <c:pt idx="4">
                  <c:v>91.23</c:v>
                </c:pt>
              </c:numCache>
            </c:numRef>
          </c:val>
          <c:extLst xmlns:c16r2="http://schemas.microsoft.com/office/drawing/2015/06/chart">
            <c:ext xmlns:c16="http://schemas.microsoft.com/office/drawing/2014/chart" uri="{C3380CC4-5D6E-409C-BE32-E72D297353CC}">
              <c16:uniqueId val="{00000000-22B9-4B19-9CB6-495CE032DCCF}"/>
            </c:ext>
          </c:extLst>
        </c:ser>
        <c:ser>
          <c:idx val="1"/>
          <c:order val="1"/>
          <c:tx>
            <c:strRef>
              <c:f>'[9]PIV-IND-001-V3'!$AW$46</c:f>
              <c:strCache>
                <c:ptCount val="1"/>
                <c:pt idx="0">
                  <c:v>ACUMULADO (km-carril)</c:v>
                </c:pt>
              </c:strCache>
            </c:strRef>
          </c:tx>
          <c:spPr>
            <a:solidFill>
              <a:schemeClr val="accent2"/>
            </a:solidFill>
            <a:ln>
              <a:noFill/>
            </a:ln>
            <a:effectLst/>
          </c:spPr>
          <c:invertIfNegative val="0"/>
          <c:cat>
            <c:strRef>
              <c:f>'[9]PIV-IND-001-V3'!$AU$47:$AU$51</c:f>
              <c:strCache>
                <c:ptCount val="5"/>
                <c:pt idx="0">
                  <c:v>TRIM1</c:v>
                </c:pt>
                <c:pt idx="1">
                  <c:v>TRIM2</c:v>
                </c:pt>
                <c:pt idx="2">
                  <c:v>TRIM3</c:v>
                </c:pt>
                <c:pt idx="3">
                  <c:v>TRIM4</c:v>
                </c:pt>
                <c:pt idx="4">
                  <c:v>TOTAL</c:v>
                </c:pt>
              </c:strCache>
            </c:strRef>
          </c:cat>
          <c:val>
            <c:numRef>
              <c:f>'[9]PIV-IND-001-V3'!$AW$47:$AW$51</c:f>
              <c:numCache>
                <c:formatCode>General</c:formatCode>
                <c:ptCount val="5"/>
                <c:pt idx="0">
                  <c:v>91.23</c:v>
                </c:pt>
                <c:pt idx="1">
                  <c:v>91.23</c:v>
                </c:pt>
                <c:pt idx="2">
                  <c:v>91.23</c:v>
                </c:pt>
                <c:pt idx="3">
                  <c:v>91.23</c:v>
                </c:pt>
                <c:pt idx="4">
                  <c:v>91.23</c:v>
                </c:pt>
              </c:numCache>
            </c:numRef>
          </c:val>
          <c:extLst xmlns:c16r2="http://schemas.microsoft.com/office/drawing/2015/06/chart">
            <c:ext xmlns:c16="http://schemas.microsoft.com/office/drawing/2014/chart" uri="{C3380CC4-5D6E-409C-BE32-E72D297353CC}">
              <c16:uniqueId val="{00000001-22B9-4B19-9CB6-495CE032DCCF}"/>
            </c:ext>
          </c:extLst>
        </c:ser>
        <c:ser>
          <c:idx val="2"/>
          <c:order val="2"/>
          <c:tx>
            <c:strRef>
              <c:f>'[9]PIV-IND-001-V3'!$AX$46</c:f>
              <c:strCache>
                <c:ptCount val="1"/>
                <c:pt idx="0">
                  <c:v>META (km-carril)</c:v>
                </c:pt>
              </c:strCache>
            </c:strRef>
          </c:tx>
          <c:spPr>
            <a:solidFill>
              <a:schemeClr val="accent3"/>
            </a:solidFill>
            <a:ln>
              <a:noFill/>
            </a:ln>
            <a:effectLst/>
          </c:spPr>
          <c:invertIfNegative val="0"/>
          <c:cat>
            <c:strRef>
              <c:f>'[9]PIV-IND-001-V3'!$AU$47:$AU$51</c:f>
              <c:strCache>
                <c:ptCount val="5"/>
                <c:pt idx="0">
                  <c:v>TRIM1</c:v>
                </c:pt>
                <c:pt idx="1">
                  <c:v>TRIM2</c:v>
                </c:pt>
                <c:pt idx="2">
                  <c:v>TRIM3</c:v>
                </c:pt>
                <c:pt idx="3">
                  <c:v>TRIM4</c:v>
                </c:pt>
                <c:pt idx="4">
                  <c:v>TOTAL</c:v>
                </c:pt>
              </c:strCache>
            </c:strRef>
          </c:cat>
          <c:val>
            <c:numRef>
              <c:f>'[9]PIV-IND-001-V3'!$AX$47:$AX$51</c:f>
              <c:numCache>
                <c:formatCode>General</c:formatCode>
                <c:ptCount val="5"/>
                <c:pt idx="0">
                  <c:v>309.12</c:v>
                </c:pt>
                <c:pt idx="1">
                  <c:v>309.12</c:v>
                </c:pt>
                <c:pt idx="2">
                  <c:v>309.12</c:v>
                </c:pt>
                <c:pt idx="3">
                  <c:v>309.12</c:v>
                </c:pt>
                <c:pt idx="4">
                  <c:v>309.12</c:v>
                </c:pt>
              </c:numCache>
            </c:numRef>
          </c:val>
          <c:extLst xmlns:c16r2="http://schemas.microsoft.com/office/drawing/2015/06/chart">
            <c:ext xmlns:c16="http://schemas.microsoft.com/office/drawing/2014/chart" uri="{C3380CC4-5D6E-409C-BE32-E72D297353CC}">
              <c16:uniqueId val="{00000002-22B9-4B19-9CB6-495CE032DCCF}"/>
            </c:ext>
          </c:extLst>
        </c:ser>
        <c:dLbls>
          <c:showLegendKey val="0"/>
          <c:showVal val="0"/>
          <c:showCatName val="0"/>
          <c:showSerName val="0"/>
          <c:showPercent val="0"/>
          <c:showBubbleSize val="0"/>
        </c:dLbls>
        <c:gapWidth val="219"/>
        <c:overlap val="-27"/>
        <c:axId val="-988651120"/>
        <c:axId val="-988651664"/>
      </c:barChart>
      <c:catAx>
        <c:axId val="-98865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651664"/>
        <c:crosses val="autoZero"/>
        <c:auto val="1"/>
        <c:lblAlgn val="ctr"/>
        <c:lblOffset val="100"/>
        <c:noMultiLvlLbl val="0"/>
      </c:catAx>
      <c:valAx>
        <c:axId val="-988651664"/>
        <c:scaling>
          <c:orientation val="minMax"/>
          <c:max val="3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65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'[10]PIV-IND-002-V2'!$AT$41</c:f>
              <c:strCache>
                <c:ptCount val="1"/>
                <c:pt idx="0">
                  <c:v>AVANCE DEL TRIM (# DE PK)</c:v>
                </c:pt>
              </c:strCache>
            </c:strRef>
          </c:tx>
          <c:spPr>
            <a:solidFill>
              <a:schemeClr val="accent1"/>
            </a:solidFill>
            <a:ln>
              <a:noFill/>
            </a:ln>
            <a:effectLst/>
          </c:spPr>
          <c:invertIfNegative val="0"/>
          <c:cat>
            <c:strRef>
              <c:f>'[10]PIV-IND-002-V2'!$AS$42:$AS$46</c:f>
              <c:strCache>
                <c:ptCount val="5"/>
                <c:pt idx="0">
                  <c:v>TRIM1</c:v>
                </c:pt>
                <c:pt idx="1">
                  <c:v>TRIM2</c:v>
                </c:pt>
                <c:pt idx="2">
                  <c:v>TRIM3</c:v>
                </c:pt>
                <c:pt idx="3">
                  <c:v>TRIM4</c:v>
                </c:pt>
                <c:pt idx="4">
                  <c:v>TOTAL</c:v>
                </c:pt>
              </c:strCache>
            </c:strRef>
          </c:cat>
          <c:val>
            <c:numRef>
              <c:f>'[10]PIV-IND-002-V2'!$AT$42:$AT$46</c:f>
              <c:numCache>
                <c:formatCode>General</c:formatCode>
                <c:ptCount val="5"/>
                <c:pt idx="0">
                  <c:v>175</c:v>
                </c:pt>
                <c:pt idx="1">
                  <c:v>0</c:v>
                </c:pt>
                <c:pt idx="2">
                  <c:v>0</c:v>
                </c:pt>
                <c:pt idx="3">
                  <c:v>0</c:v>
                </c:pt>
                <c:pt idx="4">
                  <c:v>175</c:v>
                </c:pt>
              </c:numCache>
            </c:numRef>
          </c:val>
          <c:extLst xmlns:c16r2="http://schemas.microsoft.com/office/drawing/2015/06/chart">
            <c:ext xmlns:c16="http://schemas.microsoft.com/office/drawing/2014/chart" uri="{C3380CC4-5D6E-409C-BE32-E72D297353CC}">
              <c16:uniqueId val="{00000000-E089-442D-9653-CBDBACD0680C}"/>
            </c:ext>
          </c:extLst>
        </c:ser>
        <c:ser>
          <c:idx val="1"/>
          <c:order val="1"/>
          <c:tx>
            <c:strRef>
              <c:f>'[10]PIV-IND-002-V2'!$AU$41</c:f>
              <c:strCache>
                <c:ptCount val="1"/>
                <c:pt idx="0">
                  <c:v>ACUMULADO (# DE PK)</c:v>
                </c:pt>
              </c:strCache>
            </c:strRef>
          </c:tx>
          <c:spPr>
            <a:solidFill>
              <a:schemeClr val="accent2"/>
            </a:solidFill>
            <a:ln>
              <a:noFill/>
            </a:ln>
            <a:effectLst/>
          </c:spPr>
          <c:invertIfNegative val="0"/>
          <c:cat>
            <c:strRef>
              <c:f>'[10]PIV-IND-002-V2'!$AS$42:$AS$46</c:f>
              <c:strCache>
                <c:ptCount val="5"/>
                <c:pt idx="0">
                  <c:v>TRIM1</c:v>
                </c:pt>
                <c:pt idx="1">
                  <c:v>TRIM2</c:v>
                </c:pt>
                <c:pt idx="2">
                  <c:v>TRIM3</c:v>
                </c:pt>
                <c:pt idx="3">
                  <c:v>TRIM4</c:v>
                </c:pt>
                <c:pt idx="4">
                  <c:v>TOTAL</c:v>
                </c:pt>
              </c:strCache>
            </c:strRef>
          </c:cat>
          <c:val>
            <c:numRef>
              <c:f>'[10]PIV-IND-002-V2'!$AU$42:$AU$46</c:f>
              <c:numCache>
                <c:formatCode>General</c:formatCode>
                <c:ptCount val="5"/>
                <c:pt idx="0">
                  <c:v>175</c:v>
                </c:pt>
                <c:pt idx="1">
                  <c:v>175</c:v>
                </c:pt>
                <c:pt idx="2">
                  <c:v>175</c:v>
                </c:pt>
                <c:pt idx="3">
                  <c:v>175</c:v>
                </c:pt>
                <c:pt idx="4">
                  <c:v>175</c:v>
                </c:pt>
              </c:numCache>
            </c:numRef>
          </c:val>
          <c:extLst xmlns:c16r2="http://schemas.microsoft.com/office/drawing/2015/06/chart">
            <c:ext xmlns:c16="http://schemas.microsoft.com/office/drawing/2014/chart" uri="{C3380CC4-5D6E-409C-BE32-E72D297353CC}">
              <c16:uniqueId val="{00000001-E089-442D-9653-CBDBACD0680C}"/>
            </c:ext>
          </c:extLst>
        </c:ser>
        <c:ser>
          <c:idx val="2"/>
          <c:order val="2"/>
          <c:tx>
            <c:strRef>
              <c:f>'[10]PIV-IND-002-V2'!$AV$41</c:f>
              <c:strCache>
                <c:ptCount val="1"/>
                <c:pt idx="0">
                  <c:v>META (# DE PK)</c:v>
                </c:pt>
              </c:strCache>
            </c:strRef>
          </c:tx>
          <c:spPr>
            <a:solidFill>
              <a:schemeClr val="accent3"/>
            </a:solidFill>
            <a:ln>
              <a:noFill/>
            </a:ln>
            <a:effectLst/>
          </c:spPr>
          <c:invertIfNegative val="0"/>
          <c:cat>
            <c:strRef>
              <c:f>'[10]PIV-IND-002-V2'!$AS$42:$AS$46</c:f>
              <c:strCache>
                <c:ptCount val="5"/>
                <c:pt idx="0">
                  <c:v>TRIM1</c:v>
                </c:pt>
                <c:pt idx="1">
                  <c:v>TRIM2</c:v>
                </c:pt>
                <c:pt idx="2">
                  <c:v>TRIM3</c:v>
                </c:pt>
                <c:pt idx="3">
                  <c:v>TRIM4</c:v>
                </c:pt>
                <c:pt idx="4">
                  <c:v>TOTAL</c:v>
                </c:pt>
              </c:strCache>
            </c:strRef>
          </c:cat>
          <c:val>
            <c:numRef>
              <c:f>'[10]PIV-IND-002-V2'!$AV$42:$AV$46</c:f>
              <c:numCache>
                <c:formatCode>General</c:formatCode>
                <c:ptCount val="5"/>
                <c:pt idx="0">
                  <c:v>2000</c:v>
                </c:pt>
                <c:pt idx="1">
                  <c:v>2000</c:v>
                </c:pt>
                <c:pt idx="2">
                  <c:v>2000</c:v>
                </c:pt>
                <c:pt idx="3">
                  <c:v>2000</c:v>
                </c:pt>
                <c:pt idx="4">
                  <c:v>2000</c:v>
                </c:pt>
              </c:numCache>
            </c:numRef>
          </c:val>
          <c:extLst xmlns:c16r2="http://schemas.microsoft.com/office/drawing/2015/06/chart">
            <c:ext xmlns:c16="http://schemas.microsoft.com/office/drawing/2014/chart" uri="{C3380CC4-5D6E-409C-BE32-E72D297353CC}">
              <c16:uniqueId val="{00000002-E089-442D-9653-CBDBACD0680C}"/>
            </c:ext>
          </c:extLst>
        </c:ser>
        <c:dLbls>
          <c:showLegendKey val="0"/>
          <c:showVal val="0"/>
          <c:showCatName val="0"/>
          <c:showSerName val="0"/>
          <c:showPercent val="0"/>
          <c:showBubbleSize val="0"/>
        </c:dLbls>
        <c:gapWidth val="219"/>
        <c:overlap val="-27"/>
        <c:axId val="-988648944"/>
        <c:axId val="-988650576"/>
      </c:barChart>
      <c:catAx>
        <c:axId val="-98864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650576"/>
        <c:crosses val="autoZero"/>
        <c:auto val="1"/>
        <c:lblAlgn val="ctr"/>
        <c:lblOffset val="100"/>
        <c:noMultiLvlLbl val="0"/>
      </c:catAx>
      <c:valAx>
        <c:axId val="-98865057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648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'[11]PIV-IND-003-V1'!$AM$44</c:f>
              <c:strCache>
                <c:ptCount val="1"/>
                <c:pt idx="0">
                  <c:v>AVANCE DEL TRIM (km-carril)</c:v>
                </c:pt>
              </c:strCache>
            </c:strRef>
          </c:tx>
          <c:spPr>
            <a:solidFill>
              <a:schemeClr val="accent1"/>
            </a:solidFill>
            <a:ln>
              <a:noFill/>
            </a:ln>
            <a:effectLst/>
          </c:spPr>
          <c:invertIfNegative val="0"/>
          <c:cat>
            <c:strRef>
              <c:f>'[11]PIV-IND-003-V1'!$AL$45:$AL$49</c:f>
              <c:strCache>
                <c:ptCount val="5"/>
                <c:pt idx="0">
                  <c:v>TRIM1</c:v>
                </c:pt>
                <c:pt idx="1">
                  <c:v>TRIM2</c:v>
                </c:pt>
                <c:pt idx="2">
                  <c:v>TRIM3</c:v>
                </c:pt>
                <c:pt idx="3">
                  <c:v>TRIM4</c:v>
                </c:pt>
                <c:pt idx="4">
                  <c:v>TOTAL</c:v>
                </c:pt>
              </c:strCache>
            </c:strRef>
          </c:cat>
          <c:val>
            <c:numRef>
              <c:f>'[11]PIV-IND-003-V1'!$AM$45:$AM$49</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8354-4C7A-A253-76E48C2D0BA6}"/>
            </c:ext>
          </c:extLst>
        </c:ser>
        <c:ser>
          <c:idx val="1"/>
          <c:order val="1"/>
          <c:tx>
            <c:strRef>
              <c:f>'[11]PIV-IND-003-V1'!$AN$44</c:f>
              <c:strCache>
                <c:ptCount val="1"/>
                <c:pt idx="0">
                  <c:v>ACUMULADO (km-carril)</c:v>
                </c:pt>
              </c:strCache>
            </c:strRef>
          </c:tx>
          <c:spPr>
            <a:solidFill>
              <a:schemeClr val="accent2"/>
            </a:solidFill>
            <a:ln>
              <a:noFill/>
            </a:ln>
            <a:effectLst/>
          </c:spPr>
          <c:invertIfNegative val="0"/>
          <c:cat>
            <c:strRef>
              <c:f>'[11]PIV-IND-003-V1'!$AL$45:$AL$49</c:f>
              <c:strCache>
                <c:ptCount val="5"/>
                <c:pt idx="0">
                  <c:v>TRIM1</c:v>
                </c:pt>
                <c:pt idx="1">
                  <c:v>TRIM2</c:v>
                </c:pt>
                <c:pt idx="2">
                  <c:v>TRIM3</c:v>
                </c:pt>
                <c:pt idx="3">
                  <c:v>TRIM4</c:v>
                </c:pt>
                <c:pt idx="4">
                  <c:v>TOTAL</c:v>
                </c:pt>
              </c:strCache>
            </c:strRef>
          </c:cat>
          <c:val>
            <c:numRef>
              <c:f>'[11]PIV-IND-003-V1'!$AN$45:$AN$49</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8354-4C7A-A253-76E48C2D0BA6}"/>
            </c:ext>
          </c:extLst>
        </c:ser>
        <c:ser>
          <c:idx val="2"/>
          <c:order val="2"/>
          <c:tx>
            <c:strRef>
              <c:f>'[11]PIV-IND-003-V1'!$AO$44</c:f>
              <c:strCache>
                <c:ptCount val="1"/>
                <c:pt idx="0">
                  <c:v>META (km-carril)</c:v>
                </c:pt>
              </c:strCache>
            </c:strRef>
          </c:tx>
          <c:spPr>
            <a:solidFill>
              <a:schemeClr val="accent3"/>
            </a:solidFill>
            <a:ln>
              <a:noFill/>
            </a:ln>
            <a:effectLst/>
          </c:spPr>
          <c:invertIfNegative val="0"/>
          <c:cat>
            <c:strRef>
              <c:f>'[11]PIV-IND-003-V1'!$AL$45:$AL$49</c:f>
              <c:strCache>
                <c:ptCount val="5"/>
                <c:pt idx="0">
                  <c:v>TRIM1</c:v>
                </c:pt>
                <c:pt idx="1">
                  <c:v>TRIM2</c:v>
                </c:pt>
                <c:pt idx="2">
                  <c:v>TRIM3</c:v>
                </c:pt>
                <c:pt idx="3">
                  <c:v>TRIM4</c:v>
                </c:pt>
                <c:pt idx="4">
                  <c:v>TOTAL</c:v>
                </c:pt>
              </c:strCache>
            </c:strRef>
          </c:cat>
          <c:val>
            <c:numRef>
              <c:f>'[11]PIV-IND-003-V1'!$AO$45:$AO$49</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2-8354-4C7A-A253-76E48C2D0BA6}"/>
            </c:ext>
          </c:extLst>
        </c:ser>
        <c:dLbls>
          <c:showLegendKey val="0"/>
          <c:showVal val="0"/>
          <c:showCatName val="0"/>
          <c:showSerName val="0"/>
          <c:showPercent val="0"/>
          <c:showBubbleSize val="0"/>
        </c:dLbls>
        <c:gapWidth val="219"/>
        <c:overlap val="-27"/>
        <c:axId val="-988648400"/>
        <c:axId val="-988647312"/>
      </c:barChart>
      <c:catAx>
        <c:axId val="-98864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647312"/>
        <c:crosses val="autoZero"/>
        <c:auto val="1"/>
        <c:lblAlgn val="ctr"/>
        <c:lblOffset val="100"/>
        <c:noMultiLvlLbl val="0"/>
      </c:catAx>
      <c:valAx>
        <c:axId val="-98864731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64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'[12]PIV-IND-004-V1'!$AV$43</c:f>
              <c:strCache>
                <c:ptCount val="1"/>
                <c:pt idx="0">
                  <c:v>AVANCE DEL TRIM (km-carril)</c:v>
                </c:pt>
              </c:strCache>
            </c:strRef>
          </c:tx>
          <c:spPr>
            <a:solidFill>
              <a:schemeClr val="accent1"/>
            </a:solidFill>
            <a:ln>
              <a:noFill/>
            </a:ln>
            <a:effectLst/>
          </c:spPr>
          <c:invertIfNegative val="0"/>
          <c:cat>
            <c:strRef>
              <c:f>'[12]PIV-IND-004-V1'!$AU$44:$AU$48</c:f>
              <c:strCache>
                <c:ptCount val="5"/>
                <c:pt idx="0">
                  <c:v>TRIM1</c:v>
                </c:pt>
                <c:pt idx="1">
                  <c:v>TRIM2</c:v>
                </c:pt>
                <c:pt idx="2">
                  <c:v>TRIM3</c:v>
                </c:pt>
                <c:pt idx="3">
                  <c:v>TRIM4</c:v>
                </c:pt>
                <c:pt idx="4">
                  <c:v>TOTAL</c:v>
                </c:pt>
              </c:strCache>
            </c:strRef>
          </c:cat>
          <c:val>
            <c:numRef>
              <c:f>'[12]PIV-IND-004-V1'!$AV$44:$AV$48</c:f>
              <c:numCache>
                <c:formatCode>General</c:formatCode>
                <c:ptCount val="5"/>
                <c:pt idx="0">
                  <c:v>5.18</c:v>
                </c:pt>
                <c:pt idx="1">
                  <c:v>0</c:v>
                </c:pt>
                <c:pt idx="2">
                  <c:v>0</c:v>
                </c:pt>
                <c:pt idx="3">
                  <c:v>0</c:v>
                </c:pt>
                <c:pt idx="4">
                  <c:v>5.18</c:v>
                </c:pt>
              </c:numCache>
            </c:numRef>
          </c:val>
          <c:extLst xmlns:c16r2="http://schemas.microsoft.com/office/drawing/2015/06/chart">
            <c:ext xmlns:c16="http://schemas.microsoft.com/office/drawing/2014/chart" uri="{C3380CC4-5D6E-409C-BE32-E72D297353CC}">
              <c16:uniqueId val="{00000000-2385-46E9-87B4-92A7924846E4}"/>
            </c:ext>
          </c:extLst>
        </c:ser>
        <c:ser>
          <c:idx val="1"/>
          <c:order val="1"/>
          <c:tx>
            <c:strRef>
              <c:f>'[12]PIV-IND-004-V1'!$AW$43</c:f>
              <c:strCache>
                <c:ptCount val="1"/>
                <c:pt idx="0">
                  <c:v>ACUMULADO (km-carril)</c:v>
                </c:pt>
              </c:strCache>
            </c:strRef>
          </c:tx>
          <c:spPr>
            <a:solidFill>
              <a:schemeClr val="accent2"/>
            </a:solidFill>
            <a:ln>
              <a:noFill/>
            </a:ln>
            <a:effectLst/>
          </c:spPr>
          <c:invertIfNegative val="0"/>
          <c:cat>
            <c:strRef>
              <c:f>'[12]PIV-IND-004-V1'!$AU$44:$AU$48</c:f>
              <c:strCache>
                <c:ptCount val="5"/>
                <c:pt idx="0">
                  <c:v>TRIM1</c:v>
                </c:pt>
                <c:pt idx="1">
                  <c:v>TRIM2</c:v>
                </c:pt>
                <c:pt idx="2">
                  <c:v>TRIM3</c:v>
                </c:pt>
                <c:pt idx="3">
                  <c:v>TRIM4</c:v>
                </c:pt>
                <c:pt idx="4">
                  <c:v>TOTAL</c:v>
                </c:pt>
              </c:strCache>
            </c:strRef>
          </c:cat>
          <c:val>
            <c:numRef>
              <c:f>'[12]PIV-IND-004-V1'!$AW$44:$AW$48</c:f>
              <c:numCache>
                <c:formatCode>General</c:formatCode>
                <c:ptCount val="5"/>
                <c:pt idx="0">
                  <c:v>5.18</c:v>
                </c:pt>
                <c:pt idx="1">
                  <c:v>0</c:v>
                </c:pt>
                <c:pt idx="2">
                  <c:v>0</c:v>
                </c:pt>
                <c:pt idx="3">
                  <c:v>0</c:v>
                </c:pt>
                <c:pt idx="4">
                  <c:v>5.18</c:v>
                </c:pt>
              </c:numCache>
            </c:numRef>
          </c:val>
          <c:extLst xmlns:c16r2="http://schemas.microsoft.com/office/drawing/2015/06/chart">
            <c:ext xmlns:c16="http://schemas.microsoft.com/office/drawing/2014/chart" uri="{C3380CC4-5D6E-409C-BE32-E72D297353CC}">
              <c16:uniqueId val="{00000001-2385-46E9-87B4-92A7924846E4}"/>
            </c:ext>
          </c:extLst>
        </c:ser>
        <c:ser>
          <c:idx val="2"/>
          <c:order val="2"/>
          <c:tx>
            <c:strRef>
              <c:f>'[12]PIV-IND-004-V1'!$AX$43</c:f>
              <c:strCache>
                <c:ptCount val="1"/>
                <c:pt idx="0">
                  <c:v>META (km-carril)</c:v>
                </c:pt>
              </c:strCache>
            </c:strRef>
          </c:tx>
          <c:spPr>
            <a:solidFill>
              <a:schemeClr val="accent3"/>
            </a:solidFill>
            <a:ln>
              <a:noFill/>
            </a:ln>
            <a:effectLst/>
          </c:spPr>
          <c:invertIfNegative val="0"/>
          <c:cat>
            <c:strRef>
              <c:f>'[12]PIV-IND-004-V1'!$AU$44:$AU$48</c:f>
              <c:strCache>
                <c:ptCount val="5"/>
                <c:pt idx="0">
                  <c:v>TRIM1</c:v>
                </c:pt>
                <c:pt idx="1">
                  <c:v>TRIM2</c:v>
                </c:pt>
                <c:pt idx="2">
                  <c:v>TRIM3</c:v>
                </c:pt>
                <c:pt idx="3">
                  <c:v>TRIM4</c:v>
                </c:pt>
                <c:pt idx="4">
                  <c:v>TOTAL</c:v>
                </c:pt>
              </c:strCache>
            </c:strRef>
          </c:cat>
          <c:val>
            <c:numRef>
              <c:f>'[12]PIV-IND-004-V1'!$AX$44:$AX$48</c:f>
              <c:numCache>
                <c:formatCode>General</c:formatCode>
                <c:ptCount val="5"/>
                <c:pt idx="0">
                  <c:v>9.6300000000000008</c:v>
                </c:pt>
                <c:pt idx="1">
                  <c:v>9.6300000000000008</c:v>
                </c:pt>
                <c:pt idx="2">
                  <c:v>9.6300000000000008</c:v>
                </c:pt>
                <c:pt idx="3">
                  <c:v>9.6300000000000008</c:v>
                </c:pt>
                <c:pt idx="4">
                  <c:v>9.6300000000000008</c:v>
                </c:pt>
              </c:numCache>
            </c:numRef>
          </c:val>
          <c:extLst xmlns:c16r2="http://schemas.microsoft.com/office/drawing/2015/06/chart">
            <c:ext xmlns:c16="http://schemas.microsoft.com/office/drawing/2014/chart" uri="{C3380CC4-5D6E-409C-BE32-E72D297353CC}">
              <c16:uniqueId val="{00000002-2385-46E9-87B4-92A7924846E4}"/>
            </c:ext>
          </c:extLst>
        </c:ser>
        <c:dLbls>
          <c:showLegendKey val="0"/>
          <c:showVal val="0"/>
          <c:showCatName val="0"/>
          <c:showSerName val="0"/>
          <c:showPercent val="0"/>
          <c:showBubbleSize val="0"/>
        </c:dLbls>
        <c:gapWidth val="219"/>
        <c:overlap val="-27"/>
        <c:axId val="-988646768"/>
        <c:axId val="-988653296"/>
        <c:extLst xmlns:c16r2="http://schemas.microsoft.com/office/drawing/2015/06/chart">
          <c:ext xmlns:c15="http://schemas.microsoft.com/office/drawing/2012/chart" uri="{02D57815-91ED-43cb-92C2-25804820EDAC}">
            <c15:filteredBarSeries>
              <c15:ser>
                <c:idx val="3"/>
                <c:order val="3"/>
                <c:tx>
                  <c:strRef>
                    <c:extLst xmlns:c16r2="http://schemas.microsoft.com/office/drawing/2015/06/chart">
                      <c:ext uri="{02D57815-91ED-43cb-92C2-25804820EDAC}">
                        <c15:formulaRef>
                          <c15:sqref>'[12]PIV-IND-004-V1'!$AY$43</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c:ext uri="{02D57815-91ED-43cb-92C2-25804820EDAC}">
                        <c15:formulaRef>
                          <c15:sqref>'[12]PIV-IND-004-V1'!$AU$44:$AU$48</c15:sqref>
                        </c15:formulaRef>
                      </c:ext>
                    </c:extLst>
                    <c:strCache>
                      <c:ptCount val="5"/>
                      <c:pt idx="0">
                        <c:v>TRIM1</c:v>
                      </c:pt>
                      <c:pt idx="1">
                        <c:v>TRIM2</c:v>
                      </c:pt>
                      <c:pt idx="2">
                        <c:v>TRIM3</c:v>
                      </c:pt>
                      <c:pt idx="3">
                        <c:v>TRIM4</c:v>
                      </c:pt>
                      <c:pt idx="4">
                        <c:v>TOTAL</c:v>
                      </c:pt>
                    </c:strCache>
                  </c:strRef>
                </c:cat>
                <c:val>
                  <c:numRef>
                    <c:extLst xmlns:c16r2="http://schemas.microsoft.com/office/drawing/2015/06/chart">
                      <c:ext uri="{02D57815-91ED-43cb-92C2-25804820EDAC}">
                        <c15:formulaRef>
                          <c15:sqref>'[12]PIV-IND-004-V1'!$AY$44:$AY$48</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2385-46E9-87B4-92A7924846E4}"/>
                  </c:ext>
                </c:extLst>
              </c15:ser>
            </c15:filteredBarSeries>
          </c:ext>
        </c:extLst>
      </c:barChart>
      <c:catAx>
        <c:axId val="-98864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653296"/>
        <c:crosses val="autoZero"/>
        <c:auto val="1"/>
        <c:lblAlgn val="ctr"/>
        <c:lblOffset val="100"/>
        <c:noMultiLvlLbl val="0"/>
      </c:catAx>
      <c:valAx>
        <c:axId val="-988653296"/>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864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DISPONIBILIDAD DE LA PLANTA DE PRODUCCIÓN DE LA UMV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[13]CONSOLIDADO!$L$1</c:f>
              <c:strCache>
                <c:ptCount val="1"/>
                <c:pt idx="0">
                  <c:v>Mezcla asfáltica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[13]CONSOLIDADO!$C$18:$C$20</c:f>
              <c:strCache>
                <c:ptCount val="3"/>
                <c:pt idx="0">
                  <c:v>ENERO</c:v>
                </c:pt>
                <c:pt idx="1">
                  <c:v>FEBRERO</c:v>
                </c:pt>
                <c:pt idx="2">
                  <c:v>MARZO</c:v>
                </c:pt>
              </c:strCache>
            </c:strRef>
          </c:cat>
          <c:val>
            <c:numRef>
              <c:f>[13]CONSOLIDADO!$L$18:$L$20</c:f>
              <c:numCache>
                <c:formatCode>General</c:formatCode>
                <c:ptCount val="3"/>
                <c:pt idx="0">
                  <c:v>0.82895652173913048</c:v>
                </c:pt>
                <c:pt idx="1">
                  <c:v>0.79415579710144923</c:v>
                </c:pt>
                <c:pt idx="2">
                  <c:v>0.14985507246376811</c:v>
                </c:pt>
              </c:numCache>
            </c:numRef>
          </c:val>
          <c:extLst xmlns:c16r2="http://schemas.microsoft.com/office/drawing/2015/06/chart">
            <c:ext xmlns:c16="http://schemas.microsoft.com/office/drawing/2014/chart" uri="{C3380CC4-5D6E-409C-BE32-E72D297353CC}">
              <c16:uniqueId val="{00000000-B0AC-4312-89FA-F76CF4E370F0}"/>
            </c:ext>
          </c:extLst>
        </c:ser>
        <c:ser>
          <c:idx val="1"/>
          <c:order val="1"/>
          <c:tx>
            <c:strRef>
              <c:f>[13]CONSOLIDADO!$M$1</c:f>
              <c:strCache>
                <c:ptCount val="1"/>
                <c:pt idx="0">
                  <c:v>Mezcla concreto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[13]CONSOLIDADO!$M$18:$M$20</c:f>
              <c:numCache>
                <c:formatCode>General</c:formatCode>
                <c:ptCount val="3"/>
                <c:pt idx="0">
                  <c:v>0.85857142857142854</c:v>
                </c:pt>
                <c:pt idx="1">
                  <c:v>0.80085714285714282</c:v>
                </c:pt>
                <c:pt idx="2">
                  <c:v>0.84114285714285719</c:v>
                </c:pt>
              </c:numCache>
            </c:numRef>
          </c:val>
          <c:extLst xmlns:c16r2="http://schemas.microsoft.com/office/drawing/2015/06/chart">
            <c:ext xmlns:c16="http://schemas.microsoft.com/office/drawing/2014/chart" uri="{C3380CC4-5D6E-409C-BE32-E72D297353CC}">
              <c16:uniqueId val="{00000001-B0AC-4312-89FA-F76CF4E370F0}"/>
            </c:ext>
          </c:extLst>
        </c:ser>
        <c:dLbls>
          <c:showLegendKey val="0"/>
          <c:showVal val="0"/>
          <c:showCatName val="0"/>
          <c:showSerName val="0"/>
          <c:showPercent val="0"/>
          <c:showBubbleSize val="0"/>
        </c:dLbls>
        <c:gapWidth val="219"/>
        <c:axId val="-987389728"/>
        <c:axId val="-987392992"/>
      </c:barChart>
      <c:lineChart>
        <c:grouping val="standard"/>
        <c:varyColors val="0"/>
        <c:ser>
          <c:idx val="2"/>
          <c:order val="2"/>
          <c:tx>
            <c:strRef>
              <c:f>[13]CONSOLIDADO!$N$1</c:f>
              <c:strCache>
                <c:ptCount val="1"/>
              </c:strCache>
            </c:strRef>
          </c:tx>
          <c:spPr>
            <a:ln w="28575" cap="rnd">
              <a:solidFill>
                <a:schemeClr val="accent3"/>
              </a:solidFill>
              <a:round/>
            </a:ln>
            <a:effectLst/>
          </c:spPr>
          <c:marker>
            <c:symbol val="none"/>
          </c:marker>
          <c:val>
            <c:numRef>
              <c:f>[13]CONSOLIDADO!$N$18:$N$20</c:f>
              <c:numCache>
                <c:formatCode>General</c:formatCode>
                <c:ptCount val="3"/>
                <c:pt idx="0">
                  <c:v>0.7</c:v>
                </c:pt>
                <c:pt idx="1">
                  <c:v>0.7</c:v>
                </c:pt>
                <c:pt idx="2">
                  <c:v>0.7</c:v>
                </c:pt>
              </c:numCache>
            </c:numRef>
          </c:val>
          <c:smooth val="0"/>
          <c:extLst xmlns:c16r2="http://schemas.microsoft.com/office/drawing/2015/06/chart">
            <c:ext xmlns:c16="http://schemas.microsoft.com/office/drawing/2014/chart" uri="{C3380CC4-5D6E-409C-BE32-E72D297353CC}">
              <c16:uniqueId val="{00000002-B0AC-4312-89FA-F76CF4E370F0}"/>
            </c:ext>
          </c:extLst>
        </c:ser>
        <c:ser>
          <c:idx val="3"/>
          <c:order val="3"/>
          <c:tx>
            <c:strRef>
              <c:f>[13]CONSOLIDADO!$O$1</c:f>
              <c:strCache>
                <c:ptCount val="1"/>
              </c:strCache>
            </c:strRef>
          </c:tx>
          <c:spPr>
            <a:ln w="28575" cap="rnd">
              <a:solidFill>
                <a:schemeClr val="accent4"/>
              </a:solidFill>
              <a:round/>
            </a:ln>
            <a:effectLst/>
          </c:spPr>
          <c:marker>
            <c:symbol val="none"/>
          </c:marker>
          <c:dLbls>
            <c:dLbl>
              <c:idx val="0"/>
              <c:delete val="1"/>
              <c:extLst xmlns:c16r2="http://schemas.microsoft.com/office/drawing/2015/06/chart">
                <c:ext xmlns:c16="http://schemas.microsoft.com/office/drawing/2014/chart" uri="{C3380CC4-5D6E-409C-BE32-E72D297353CC}">
                  <c16:uniqueId val="{00000003-B0AC-4312-89FA-F76CF4E370F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4-B0AC-4312-89FA-F76CF4E370F0}"/>
                </c:ext>
                <c:ext xmlns:c15="http://schemas.microsoft.com/office/drawing/2012/chart" uri="{CE6537A1-D6FC-4f65-9D91-7224C49458BB}"/>
              </c:extLst>
            </c:dLbl>
            <c:dLbl>
              <c:idx val="2"/>
              <c:layout>
                <c:manualLayout>
                  <c:x val="6.3888888888888787E-2"/>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AC-4312-89FA-F76CF4E370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[13]CONSOLIDADO!$O$18:$O$20</c:f>
              <c:numCache>
                <c:formatCode>General</c:formatCode>
                <c:ptCount val="3"/>
                <c:pt idx="0">
                  <c:v>0.71225646997929604</c:v>
                </c:pt>
                <c:pt idx="1">
                  <c:v>0.71225646997929604</c:v>
                </c:pt>
                <c:pt idx="2">
                  <c:v>0.71225646997929604</c:v>
                </c:pt>
              </c:numCache>
            </c:numRef>
          </c:val>
          <c:smooth val="0"/>
          <c:extLst xmlns:c16r2="http://schemas.microsoft.com/office/drawing/2015/06/chart">
            <c:ext xmlns:c16="http://schemas.microsoft.com/office/drawing/2014/chart" uri="{C3380CC4-5D6E-409C-BE32-E72D297353CC}">
              <c16:uniqueId val="{00000006-B0AC-4312-89FA-F76CF4E370F0}"/>
            </c:ext>
          </c:extLst>
        </c:ser>
        <c:dLbls>
          <c:showLegendKey val="0"/>
          <c:showVal val="0"/>
          <c:showCatName val="0"/>
          <c:showSerName val="0"/>
          <c:showPercent val="0"/>
          <c:showBubbleSize val="0"/>
        </c:dLbls>
        <c:marker val="1"/>
        <c:smooth val="0"/>
        <c:axId val="-987389728"/>
        <c:axId val="-987392992"/>
      </c:lineChart>
      <c:catAx>
        <c:axId val="-98738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1" u="none" strike="noStrike" kern="1200" baseline="0">
                <a:solidFill>
                  <a:schemeClr val="tx1">
                    <a:lumMod val="65000"/>
                    <a:lumOff val="35000"/>
                  </a:schemeClr>
                </a:solidFill>
                <a:latin typeface="+mn-lt"/>
                <a:ea typeface="+mn-ea"/>
                <a:cs typeface="+mn-cs"/>
              </a:defRPr>
            </a:pPr>
            <a:endParaRPr lang="es-CO"/>
          </a:p>
        </c:txPr>
        <c:crossAx val="-987392992"/>
        <c:crosses val="autoZero"/>
        <c:auto val="1"/>
        <c:lblAlgn val="ctr"/>
        <c:lblOffset val="100"/>
        <c:noMultiLvlLbl val="0"/>
      </c:catAx>
      <c:valAx>
        <c:axId val="-987392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8972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 DE CUMPLIMIENTO DE ESPECIFICACIONES TÉCNICAS DE MEZCLA AZFALTICA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'PPMQ-IND_002'!$J$32</c:f>
              <c:strCache>
                <c:ptCount val="1"/>
                <c:pt idx="0">
                  <c:v>% DE CUMPLIMIENTO DE ESPECIFICACIONES TÉCNICAS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1-50E3-4491-B9C6-3645D5BF6CE7}"/>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3-50E3-4491-B9C6-3645D5BF6CE7}"/>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5-50E3-4491-B9C6-3645D5BF6CE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'PPMQ-IND_002'!$C$34:$C$37</c:f>
              <c:strCache>
                <c:ptCount val="4"/>
                <c:pt idx="0">
                  <c:v>Trimestre 1</c:v>
                </c:pt>
                <c:pt idx="1">
                  <c:v>Trimestre 2</c:v>
                </c:pt>
                <c:pt idx="2">
                  <c:v>Trimestre 3</c:v>
                </c:pt>
                <c:pt idx="3">
                  <c:v>Trimestre 4</c:v>
                </c:pt>
              </c:strCache>
            </c:strRef>
          </c:cat>
          <c:val>
            <c:numRef>
              <c:f>'PPMQ-IND_002'!$J$34:$J$37</c:f>
              <c:numCache>
                <c:formatCode>0.0%</c:formatCode>
                <c:ptCount val="4"/>
                <c:pt idx="0" formatCode="0.00%">
                  <c:v>0.98994252873563227</c:v>
                </c:pt>
              </c:numCache>
            </c:numRef>
          </c:val>
          <c:extLst xmlns:c16r2="http://schemas.microsoft.com/office/drawing/2015/06/chart">
            <c:ext xmlns:c16="http://schemas.microsoft.com/office/drawing/2014/chart" uri="{C3380CC4-5D6E-409C-BE32-E72D297353CC}">
              <c16:uniqueId val="{00000006-50E3-4491-B9C6-3645D5BF6CE7}"/>
            </c:ext>
          </c:extLst>
        </c:ser>
        <c:dLbls>
          <c:dLblPos val="outEnd"/>
          <c:showLegendKey val="0"/>
          <c:showVal val="1"/>
          <c:showCatName val="0"/>
          <c:showSerName val="0"/>
          <c:showPercent val="0"/>
          <c:showBubbleSize val="0"/>
        </c:dLbls>
        <c:gapWidth val="219"/>
        <c:overlap val="-27"/>
        <c:axId val="-987389184"/>
        <c:axId val="-987388640"/>
      </c:barChart>
      <c:catAx>
        <c:axId val="-98738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88640"/>
        <c:crosses val="autoZero"/>
        <c:auto val="1"/>
        <c:lblAlgn val="ctr"/>
        <c:lblOffset val="100"/>
        <c:noMultiLvlLbl val="0"/>
      </c:catAx>
      <c:valAx>
        <c:axId val="-9873886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89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disponibilidad</a:t>
            </a:r>
            <a:r>
              <a:rPr lang="es-ES" baseline="0"/>
              <a:t> vehículos (pesados y livianos)</a:t>
            </a:r>
          </a:p>
          <a:p>
            <a:pPr>
              <a:defRPr/>
            </a:pP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'PPMQ-IND-003'!$C$34:$H$35</c:f>
              <c:multiLvlStrCache>
                <c:ptCount val="2"/>
                <c:lvl>
                  <c:pt idx="0">
                    <c:v>Disponible</c:v>
                  </c:pt>
                  <c:pt idx="1">
                    <c:v>En mantto.</c:v>
                  </c:pt>
                </c:lvl>
                <c:lvl>
                  <c:pt idx="0">
                    <c:v>TRIMESTRE 1</c:v>
                  </c:pt>
                </c:lvl>
              </c:multiLvlStrCache>
            </c:multiLvlStrRef>
          </c:cat>
          <c:val>
            <c:numRef>
              <c:f>'PPMQ-IND-003'!$I$34:$I$35</c:f>
              <c:numCache>
                <c:formatCode>0</c:formatCode>
                <c:ptCount val="2"/>
                <c:pt idx="0">
                  <c:v>106</c:v>
                </c:pt>
                <c:pt idx="1">
                  <c:v>10.6</c:v>
                </c:pt>
              </c:numCache>
            </c:numRef>
          </c:val>
          <c:extLst xmlns:c16r2="http://schemas.microsoft.com/office/drawing/2015/06/chart">
            <c:ext xmlns:c16="http://schemas.microsoft.com/office/drawing/2014/chart" uri="{C3380CC4-5D6E-409C-BE32-E72D297353CC}">
              <c16:uniqueId val="{00000000-DB2C-4D11-866F-A9F1EBE6CA60}"/>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'PPMQ-IND-003'!$C$34:$H$35</c:f>
              <c:multiLvlStrCache>
                <c:ptCount val="2"/>
                <c:lvl>
                  <c:pt idx="0">
                    <c:v>Disponible</c:v>
                  </c:pt>
                  <c:pt idx="1">
                    <c:v>En mantto.</c:v>
                  </c:pt>
                </c:lvl>
                <c:lvl>
                  <c:pt idx="0">
                    <c:v>TRIMESTRE 1</c:v>
                  </c:pt>
                </c:lvl>
              </c:multiLvlStrCache>
            </c:multiLvlStrRef>
          </c:cat>
          <c:val>
            <c:numRef>
              <c:f>'PPMQ-IND-003'!$K$34:$K$35</c:f>
              <c:numCache>
                <c:formatCode>0%</c:formatCode>
                <c:ptCount val="2"/>
                <c:pt idx="0">
                  <c:v>0.90909090909090917</c:v>
                </c:pt>
                <c:pt idx="1">
                  <c:v>9.0909090909090912E-2</c:v>
                </c:pt>
              </c:numCache>
            </c:numRef>
          </c:val>
          <c:extLst xmlns:c16r2="http://schemas.microsoft.com/office/drawing/2015/06/chart">
            <c:ext xmlns:c16="http://schemas.microsoft.com/office/drawing/2014/chart" uri="{C3380CC4-5D6E-409C-BE32-E72D297353CC}">
              <c16:uniqueId val="{00000001-DB2C-4D11-866F-A9F1EBE6CA60}"/>
            </c:ext>
          </c:extLst>
        </c:ser>
        <c:dLbls>
          <c:dLblPos val="outEnd"/>
          <c:showLegendKey val="0"/>
          <c:showVal val="1"/>
          <c:showCatName val="0"/>
          <c:showSerName val="0"/>
          <c:showPercent val="0"/>
          <c:showBubbleSize val="0"/>
        </c:dLbls>
        <c:gapWidth val="219"/>
        <c:overlap val="-27"/>
        <c:axId val="-987388096"/>
        <c:axId val="-987387552"/>
      </c:barChart>
      <c:catAx>
        <c:axId val="-98738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87552"/>
        <c:crosses val="autoZero"/>
        <c:auto val="1"/>
        <c:lblAlgn val="ctr"/>
        <c:lblOffset val="100"/>
        <c:noMultiLvlLbl val="0"/>
      </c:catAx>
      <c:valAx>
        <c:axId val="-987387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88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disponibilidad maquinaria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'PPMQ-IND-004'!$C$34:$H$35</c:f>
              <c:multiLvlStrCache>
                <c:ptCount val="2"/>
                <c:lvl>
                  <c:pt idx="0">
                    <c:v>Disponible</c:v>
                  </c:pt>
                  <c:pt idx="1">
                    <c:v>En mantto.</c:v>
                  </c:pt>
                </c:lvl>
                <c:lvl>
                  <c:pt idx="0">
                    <c:v>TRIMESTRE 1</c:v>
                  </c:pt>
                </c:lvl>
              </c:multiLvlStrCache>
            </c:multiLvlStrRef>
          </c:cat>
          <c:val>
            <c:numRef>
              <c:f>'PPMQ-IND-004'!$I$34:$I$35</c:f>
              <c:numCache>
                <c:formatCode>0</c:formatCode>
                <c:ptCount val="2"/>
                <c:pt idx="0">
                  <c:v>48.1</c:v>
                </c:pt>
                <c:pt idx="1">
                  <c:v>6.9</c:v>
                </c:pt>
              </c:numCache>
            </c:numRef>
          </c:val>
          <c:extLst xmlns:c16r2="http://schemas.microsoft.com/office/drawing/2015/06/chart">
            <c:ext xmlns:c16="http://schemas.microsoft.com/office/drawing/2014/chart" uri="{C3380CC4-5D6E-409C-BE32-E72D297353CC}">
              <c16:uniqueId val="{00000000-3284-4D5D-9DE4-2EF7A52FCDE9}"/>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'PPMQ-IND-004'!$C$34:$H$35</c:f>
              <c:multiLvlStrCache>
                <c:ptCount val="2"/>
                <c:lvl>
                  <c:pt idx="0">
                    <c:v>Disponible</c:v>
                  </c:pt>
                  <c:pt idx="1">
                    <c:v>En mantto.</c:v>
                  </c:pt>
                </c:lvl>
                <c:lvl>
                  <c:pt idx="0">
                    <c:v>TRIMESTRE 1</c:v>
                  </c:pt>
                </c:lvl>
              </c:multiLvlStrCache>
            </c:multiLvlStrRef>
          </c:cat>
          <c:val>
            <c:numRef>
              <c:f>'PPMQ-IND-004'!$K$34:$K$35</c:f>
              <c:numCache>
                <c:formatCode>0%</c:formatCode>
                <c:ptCount val="2"/>
                <c:pt idx="0">
                  <c:v>0.87454545454545463</c:v>
                </c:pt>
                <c:pt idx="1">
                  <c:v>0.12545454545454546</c:v>
                </c:pt>
              </c:numCache>
            </c:numRef>
          </c:val>
          <c:extLst xmlns:c16r2="http://schemas.microsoft.com/office/drawing/2015/06/chart">
            <c:ext xmlns:c16="http://schemas.microsoft.com/office/drawing/2014/chart" uri="{C3380CC4-5D6E-409C-BE32-E72D297353CC}">
              <c16:uniqueId val="{00000001-3284-4D5D-9DE4-2EF7A52FCDE9}"/>
            </c:ext>
          </c:extLst>
        </c:ser>
        <c:dLbls>
          <c:dLblPos val="outEnd"/>
          <c:showLegendKey val="0"/>
          <c:showVal val="1"/>
          <c:showCatName val="0"/>
          <c:showSerName val="0"/>
          <c:showPercent val="0"/>
          <c:showBubbleSize val="0"/>
        </c:dLbls>
        <c:gapWidth val="219"/>
        <c:overlap val="-27"/>
        <c:axId val="-987394080"/>
        <c:axId val="-987393536"/>
      </c:barChart>
      <c:catAx>
        <c:axId val="-987394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93536"/>
        <c:crosses val="autoZero"/>
        <c:auto val="1"/>
        <c:lblAlgn val="ctr"/>
        <c:lblOffset val="100"/>
        <c:noMultiLvlLbl val="0"/>
      </c:catAx>
      <c:valAx>
        <c:axId val="-987393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94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disponibilidad</a:t>
            </a:r>
            <a:r>
              <a:rPr lang="es-ES" baseline="0"/>
              <a:t> de equipos</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'PPMQ-IND-005'!$C$34:$H$35</c:f>
              <c:multiLvlStrCache>
                <c:ptCount val="2"/>
                <c:lvl>
                  <c:pt idx="0">
                    <c:v>Disponible</c:v>
                  </c:pt>
                  <c:pt idx="1">
                    <c:v>En mantto.</c:v>
                  </c:pt>
                </c:lvl>
                <c:lvl>
                  <c:pt idx="0">
                    <c:v>TRIMESTRE 1</c:v>
                  </c:pt>
                </c:lvl>
              </c:multiLvlStrCache>
            </c:multiLvlStrRef>
          </c:cat>
          <c:val>
            <c:numRef>
              <c:f>'PPMQ-IND-005'!$I$34:$I$35</c:f>
              <c:numCache>
                <c:formatCode>0</c:formatCode>
                <c:ptCount val="2"/>
                <c:pt idx="0">
                  <c:v>52</c:v>
                </c:pt>
                <c:pt idx="1">
                  <c:v>4</c:v>
                </c:pt>
              </c:numCache>
            </c:numRef>
          </c:val>
          <c:extLst xmlns:c16r2="http://schemas.microsoft.com/office/drawing/2015/06/chart">
            <c:ext xmlns:c16="http://schemas.microsoft.com/office/drawing/2014/chart" uri="{C3380CC4-5D6E-409C-BE32-E72D297353CC}">
              <c16:uniqueId val="{00000000-229E-40CA-9CDE-767DD0AA7D7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'PPMQ-IND-005'!$C$34:$H$35</c:f>
              <c:multiLvlStrCache>
                <c:ptCount val="2"/>
                <c:lvl>
                  <c:pt idx="0">
                    <c:v>Disponible</c:v>
                  </c:pt>
                  <c:pt idx="1">
                    <c:v>En mantto.</c:v>
                  </c:pt>
                </c:lvl>
                <c:lvl>
                  <c:pt idx="0">
                    <c:v>TRIMESTRE 1</c:v>
                  </c:pt>
                </c:lvl>
              </c:multiLvlStrCache>
            </c:multiLvlStrRef>
          </c:cat>
          <c:val>
            <c:numRef>
              <c:f>'PPMQ-IND-005'!$K$34:$K$35</c:f>
              <c:numCache>
                <c:formatCode>0%</c:formatCode>
                <c:ptCount val="2"/>
                <c:pt idx="0">
                  <c:v>0.9285714285714286</c:v>
                </c:pt>
                <c:pt idx="1">
                  <c:v>7.1428571428571425E-2</c:v>
                </c:pt>
              </c:numCache>
            </c:numRef>
          </c:val>
          <c:extLst xmlns:c16r2="http://schemas.microsoft.com/office/drawing/2015/06/chart">
            <c:ext xmlns:c16="http://schemas.microsoft.com/office/drawing/2014/chart" uri="{C3380CC4-5D6E-409C-BE32-E72D297353CC}">
              <c16:uniqueId val="{00000001-229E-40CA-9CDE-767DD0AA7D7E}"/>
            </c:ext>
          </c:extLst>
        </c:ser>
        <c:dLbls>
          <c:dLblPos val="outEnd"/>
          <c:showLegendKey val="0"/>
          <c:showVal val="1"/>
          <c:showCatName val="0"/>
          <c:showSerName val="0"/>
          <c:showPercent val="0"/>
          <c:showBubbleSize val="0"/>
        </c:dLbls>
        <c:gapWidth val="219"/>
        <c:overlap val="-27"/>
        <c:axId val="-987392448"/>
        <c:axId val="-987391904"/>
      </c:barChart>
      <c:catAx>
        <c:axId val="-9873924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91904"/>
        <c:crosses val="autoZero"/>
        <c:auto val="1"/>
        <c:lblAlgn val="ctr"/>
        <c:lblOffset val="100"/>
        <c:noMultiLvlLbl val="0"/>
      </c:catAx>
      <c:valAx>
        <c:axId val="-987391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92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8E8A-4F51-8B16-0A0DA145D8A5}"/>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8E8A-4F51-8B16-0A0DA145D8A5}"/>
            </c:ext>
          </c:extLst>
        </c:ser>
        <c:dLbls>
          <c:showLegendKey val="0"/>
          <c:showVal val="0"/>
          <c:showCatName val="0"/>
          <c:showSerName val="0"/>
          <c:showPercent val="0"/>
          <c:showBubbleSize val="0"/>
        </c:dLbls>
        <c:gapWidth val="150"/>
        <c:axId val="-990179520"/>
        <c:axId val="-99018006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8E8A-4F51-8B16-0A0DA145D8A5}"/>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8E8A-4F51-8B16-0A0DA145D8A5}"/>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8E8A-4F51-8B16-0A0DA145D8A5}"/>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8E8A-4F51-8B16-0A0DA145D8A5}"/>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8E8A-4F51-8B16-0A0DA145D8A5}"/>
            </c:ext>
          </c:extLst>
        </c:ser>
        <c:dLbls>
          <c:showLegendKey val="0"/>
          <c:showVal val="0"/>
          <c:showCatName val="0"/>
          <c:showSerName val="0"/>
          <c:showPercent val="0"/>
          <c:showBubbleSize val="0"/>
        </c:dLbls>
        <c:marker val="1"/>
        <c:smooth val="0"/>
        <c:axId val="-990183328"/>
        <c:axId val="-990178976"/>
      </c:lineChart>
      <c:catAx>
        <c:axId val="-99017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80064"/>
        <c:crosses val="autoZero"/>
        <c:auto val="1"/>
        <c:lblAlgn val="ctr"/>
        <c:lblOffset val="100"/>
        <c:noMultiLvlLbl val="0"/>
      </c:catAx>
      <c:valAx>
        <c:axId val="-99018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79520"/>
        <c:crosses val="autoZero"/>
        <c:crossBetween val="between"/>
      </c:valAx>
      <c:valAx>
        <c:axId val="-99017897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83328"/>
        <c:crosses val="max"/>
        <c:crossBetween val="between"/>
      </c:valAx>
      <c:catAx>
        <c:axId val="-990183328"/>
        <c:scaling>
          <c:orientation val="minMax"/>
        </c:scaling>
        <c:delete val="1"/>
        <c:axPos val="b"/>
        <c:numFmt formatCode="General" sourceLinked="1"/>
        <c:majorTickMark val="out"/>
        <c:minorTickMark val="none"/>
        <c:tickLblPos val="nextTo"/>
        <c:crossAx val="-99017897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DISPONIBILIDAD DE LA PLANTA DE PRODUCCIÓN DE LA UMV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[13]CONSOLIDADO!$L$1</c:f>
              <c:strCache>
                <c:ptCount val="1"/>
                <c:pt idx="0">
                  <c:v>Mezcla asfáltica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[13]CONSOLIDADO!$C$18:$C$20</c:f>
              <c:strCache>
                <c:ptCount val="3"/>
                <c:pt idx="0">
                  <c:v>ENERO</c:v>
                </c:pt>
                <c:pt idx="1">
                  <c:v>FEBRERO</c:v>
                </c:pt>
                <c:pt idx="2">
                  <c:v>MARZO</c:v>
                </c:pt>
              </c:strCache>
            </c:strRef>
          </c:cat>
          <c:val>
            <c:numRef>
              <c:f>[13]CONSOLIDADO!$L$18:$L$20</c:f>
              <c:numCache>
                <c:formatCode>General</c:formatCode>
                <c:ptCount val="3"/>
                <c:pt idx="0">
                  <c:v>0.82895652173913048</c:v>
                </c:pt>
                <c:pt idx="1">
                  <c:v>0.79415579710144923</c:v>
                </c:pt>
                <c:pt idx="2">
                  <c:v>0.14985507246376811</c:v>
                </c:pt>
              </c:numCache>
            </c:numRef>
          </c:val>
          <c:extLst xmlns:c16r2="http://schemas.microsoft.com/office/drawing/2015/06/chart">
            <c:ext xmlns:c16="http://schemas.microsoft.com/office/drawing/2014/chart" uri="{C3380CC4-5D6E-409C-BE32-E72D297353CC}">
              <c16:uniqueId val="{00000000-91A9-4BB0-B78A-FF6B9C47EECA}"/>
            </c:ext>
          </c:extLst>
        </c:ser>
        <c:ser>
          <c:idx val="1"/>
          <c:order val="1"/>
          <c:tx>
            <c:strRef>
              <c:f>[13]CONSOLIDADO!$M$1</c:f>
              <c:strCache>
                <c:ptCount val="1"/>
                <c:pt idx="0">
                  <c:v>Mezcla concreto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[13]CONSOLIDADO!$M$18:$M$20</c:f>
              <c:numCache>
                <c:formatCode>General</c:formatCode>
                <c:ptCount val="3"/>
                <c:pt idx="0">
                  <c:v>0.85857142857142854</c:v>
                </c:pt>
                <c:pt idx="1">
                  <c:v>0.80085714285714282</c:v>
                </c:pt>
                <c:pt idx="2">
                  <c:v>0.84114285714285719</c:v>
                </c:pt>
              </c:numCache>
            </c:numRef>
          </c:val>
          <c:extLst xmlns:c16r2="http://schemas.microsoft.com/office/drawing/2015/06/chart">
            <c:ext xmlns:c16="http://schemas.microsoft.com/office/drawing/2014/chart" uri="{C3380CC4-5D6E-409C-BE32-E72D297353CC}">
              <c16:uniqueId val="{00000001-91A9-4BB0-B78A-FF6B9C47EECA}"/>
            </c:ext>
          </c:extLst>
        </c:ser>
        <c:dLbls>
          <c:showLegendKey val="0"/>
          <c:showVal val="0"/>
          <c:showCatName val="0"/>
          <c:showSerName val="0"/>
          <c:showPercent val="0"/>
          <c:showBubbleSize val="0"/>
        </c:dLbls>
        <c:gapWidth val="219"/>
        <c:axId val="-987391360"/>
        <c:axId val="-987390816"/>
      </c:barChart>
      <c:lineChart>
        <c:grouping val="standard"/>
        <c:varyColors val="0"/>
        <c:ser>
          <c:idx val="2"/>
          <c:order val="2"/>
          <c:tx>
            <c:strRef>
              <c:f>[13]CONSOLIDADO!$N$1</c:f>
              <c:strCache>
                <c:ptCount val="1"/>
              </c:strCache>
            </c:strRef>
          </c:tx>
          <c:spPr>
            <a:ln w="28575" cap="rnd">
              <a:solidFill>
                <a:schemeClr val="accent3"/>
              </a:solidFill>
              <a:round/>
            </a:ln>
            <a:effectLst/>
          </c:spPr>
          <c:marker>
            <c:symbol val="none"/>
          </c:marker>
          <c:val>
            <c:numRef>
              <c:f>[13]CONSOLIDADO!$N$18:$N$20</c:f>
              <c:numCache>
                <c:formatCode>General</c:formatCode>
                <c:ptCount val="3"/>
                <c:pt idx="0">
                  <c:v>0.7</c:v>
                </c:pt>
                <c:pt idx="1">
                  <c:v>0.7</c:v>
                </c:pt>
                <c:pt idx="2">
                  <c:v>0.7</c:v>
                </c:pt>
              </c:numCache>
            </c:numRef>
          </c:val>
          <c:smooth val="0"/>
          <c:extLst xmlns:c16r2="http://schemas.microsoft.com/office/drawing/2015/06/chart">
            <c:ext xmlns:c16="http://schemas.microsoft.com/office/drawing/2014/chart" uri="{C3380CC4-5D6E-409C-BE32-E72D297353CC}">
              <c16:uniqueId val="{00000002-91A9-4BB0-B78A-FF6B9C47EECA}"/>
            </c:ext>
          </c:extLst>
        </c:ser>
        <c:ser>
          <c:idx val="3"/>
          <c:order val="3"/>
          <c:tx>
            <c:strRef>
              <c:f>[13]CONSOLIDADO!$O$1</c:f>
              <c:strCache>
                <c:ptCount val="1"/>
              </c:strCache>
            </c:strRef>
          </c:tx>
          <c:spPr>
            <a:ln w="28575" cap="rnd">
              <a:solidFill>
                <a:schemeClr val="accent4"/>
              </a:solidFill>
              <a:round/>
            </a:ln>
            <a:effectLst/>
          </c:spPr>
          <c:marker>
            <c:symbol val="none"/>
          </c:marker>
          <c:dLbls>
            <c:dLbl>
              <c:idx val="0"/>
              <c:delete val="1"/>
              <c:extLst xmlns:c16r2="http://schemas.microsoft.com/office/drawing/2015/06/chart">
                <c:ext xmlns:c16="http://schemas.microsoft.com/office/drawing/2014/chart" uri="{C3380CC4-5D6E-409C-BE32-E72D297353CC}">
                  <c16:uniqueId val="{00000003-91A9-4BB0-B78A-FF6B9C47EECA}"/>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4-91A9-4BB0-B78A-FF6B9C47EECA}"/>
                </c:ext>
                <c:ext xmlns:c15="http://schemas.microsoft.com/office/drawing/2012/chart" uri="{CE6537A1-D6FC-4f65-9D91-7224C49458BB}"/>
              </c:extLst>
            </c:dLbl>
            <c:dLbl>
              <c:idx val="2"/>
              <c:layout>
                <c:manualLayout>
                  <c:x val="6.3888888888888787E-2"/>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1A9-4BB0-B78A-FF6B9C47EEC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[13]CONSOLIDADO!$O$18:$O$20</c:f>
              <c:numCache>
                <c:formatCode>General</c:formatCode>
                <c:ptCount val="3"/>
                <c:pt idx="0">
                  <c:v>0.71225646997929604</c:v>
                </c:pt>
                <c:pt idx="1">
                  <c:v>0.71225646997929604</c:v>
                </c:pt>
                <c:pt idx="2">
                  <c:v>0.71225646997929604</c:v>
                </c:pt>
              </c:numCache>
            </c:numRef>
          </c:val>
          <c:smooth val="0"/>
          <c:extLst xmlns:c16r2="http://schemas.microsoft.com/office/drawing/2015/06/chart">
            <c:ext xmlns:c16="http://schemas.microsoft.com/office/drawing/2014/chart" uri="{C3380CC4-5D6E-409C-BE32-E72D297353CC}">
              <c16:uniqueId val="{00000006-91A9-4BB0-B78A-FF6B9C47EECA}"/>
            </c:ext>
          </c:extLst>
        </c:ser>
        <c:dLbls>
          <c:showLegendKey val="0"/>
          <c:showVal val="0"/>
          <c:showCatName val="0"/>
          <c:showSerName val="0"/>
          <c:showPercent val="0"/>
          <c:showBubbleSize val="0"/>
        </c:dLbls>
        <c:marker val="1"/>
        <c:smooth val="0"/>
        <c:axId val="-987391360"/>
        <c:axId val="-987390816"/>
      </c:lineChart>
      <c:catAx>
        <c:axId val="-98739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1" u="none" strike="noStrike" kern="1200" baseline="0">
                <a:solidFill>
                  <a:schemeClr val="tx1">
                    <a:lumMod val="65000"/>
                    <a:lumOff val="35000"/>
                  </a:schemeClr>
                </a:solidFill>
                <a:latin typeface="+mn-lt"/>
                <a:ea typeface="+mn-ea"/>
                <a:cs typeface="+mn-cs"/>
              </a:defRPr>
            </a:pPr>
            <a:endParaRPr lang="es-CO"/>
          </a:p>
        </c:txPr>
        <c:crossAx val="-987390816"/>
        <c:crosses val="autoZero"/>
        <c:auto val="1"/>
        <c:lblAlgn val="ctr"/>
        <c:lblOffset val="100"/>
        <c:noMultiLvlLbl val="0"/>
      </c:catAx>
      <c:valAx>
        <c:axId val="-987390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3913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'[15]IMVI-IND-001'!$C$33</c:f>
              <c:strCache>
                <c:ptCount val="1"/>
                <c:pt idx="0">
                  <c:v>0</c:v>
                </c:pt>
              </c:strCache>
            </c:strRef>
          </c:tx>
          <c:spPr>
            <a:solidFill>
              <a:schemeClr val="accent1"/>
            </a:solidFill>
            <a:ln>
              <a:noFill/>
            </a:ln>
            <a:effectLst/>
          </c:spPr>
          <c:invertIfNegative val="0"/>
          <c:cat>
            <c:strRef>
              <c:f>'[15]IMVI-IND-001'!$D$32:$I$32</c:f>
              <c:strCache>
                <c:ptCount val="6"/>
                <c:pt idx="0">
                  <c:v>0</c:v>
                </c:pt>
                <c:pt idx="1">
                  <c:v>0</c:v>
                </c:pt>
                <c:pt idx="2">
                  <c:v>0</c:v>
                </c:pt>
                <c:pt idx="3">
                  <c:v>0</c:v>
                </c:pt>
                <c:pt idx="4">
                  <c:v># Km carril de impacto intervenido</c:v>
                </c:pt>
                <c:pt idx="5">
                  <c:v># Km carril de impacto programados </c:v>
                </c:pt>
              </c:strCache>
            </c:strRef>
          </c:cat>
          <c:val>
            <c:numRef>
              <c:f>'[15]IMVI-IND-001'!$D$33:$I$33</c:f>
              <c:numCache>
                <c:formatCode>General</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CDB-46C2-82BF-AC72371A3504}"/>
            </c:ext>
          </c:extLst>
        </c:ser>
        <c:ser>
          <c:idx val="1"/>
          <c:order val="1"/>
          <c:tx>
            <c:strRef>
              <c:f>'[15]IMVI-IND-001'!$C$34</c:f>
              <c:strCache>
                <c:ptCount val="1"/>
                <c:pt idx="0">
                  <c:v>Enero</c:v>
                </c:pt>
              </c:strCache>
            </c:strRef>
          </c:tx>
          <c:spPr>
            <a:solidFill>
              <a:schemeClr val="accent6">
                <a:lumMod val="75000"/>
              </a:schemeClr>
            </a:solidFill>
            <a:ln>
              <a:noFill/>
            </a:ln>
            <a:effectLst/>
          </c:spPr>
          <c:invertIfNegative val="0"/>
          <c:cat>
            <c:strRef>
              <c:f>'[15]IMVI-IND-001'!$D$32:$I$32</c:f>
              <c:strCache>
                <c:ptCount val="6"/>
                <c:pt idx="0">
                  <c:v>0</c:v>
                </c:pt>
                <c:pt idx="1">
                  <c:v>0</c:v>
                </c:pt>
                <c:pt idx="2">
                  <c:v>0</c:v>
                </c:pt>
                <c:pt idx="3">
                  <c:v>0</c:v>
                </c:pt>
                <c:pt idx="4">
                  <c:v># Km carril de impacto intervenido</c:v>
                </c:pt>
                <c:pt idx="5">
                  <c:v># Km carril de impacto programados </c:v>
                </c:pt>
              </c:strCache>
            </c:strRef>
          </c:cat>
          <c:val>
            <c:numRef>
              <c:f>'[15]IMVI-IND-001'!$D$34:$I$34</c:f>
              <c:numCache>
                <c:formatCode>General</c:formatCode>
                <c:ptCount val="6"/>
                <c:pt idx="0">
                  <c:v>0</c:v>
                </c:pt>
                <c:pt idx="1">
                  <c:v>0</c:v>
                </c:pt>
                <c:pt idx="2">
                  <c:v>0</c:v>
                </c:pt>
                <c:pt idx="3">
                  <c:v>0</c:v>
                </c:pt>
                <c:pt idx="4">
                  <c:v>19.02</c:v>
                </c:pt>
                <c:pt idx="5">
                  <c:v>22.272200000000002</c:v>
                </c:pt>
              </c:numCache>
            </c:numRef>
          </c:val>
          <c:extLst xmlns:c16r2="http://schemas.microsoft.com/office/drawing/2015/06/chart">
            <c:ext xmlns:c16="http://schemas.microsoft.com/office/drawing/2014/chart" uri="{C3380CC4-5D6E-409C-BE32-E72D297353CC}">
              <c16:uniqueId val="{00000001-BCDB-46C2-82BF-AC72371A3504}"/>
            </c:ext>
          </c:extLst>
        </c:ser>
        <c:ser>
          <c:idx val="2"/>
          <c:order val="2"/>
          <c:tx>
            <c:strRef>
              <c:f>'[15]IMVI-IND-001'!$C$35</c:f>
              <c:strCache>
                <c:ptCount val="1"/>
                <c:pt idx="0">
                  <c:v>Febrero</c:v>
                </c:pt>
              </c:strCache>
            </c:strRef>
          </c:tx>
          <c:spPr>
            <a:solidFill>
              <a:schemeClr val="accent3"/>
            </a:solidFill>
            <a:ln>
              <a:noFill/>
            </a:ln>
            <a:effectLst/>
          </c:spPr>
          <c:invertIfNegative val="0"/>
          <c:cat>
            <c:strRef>
              <c:f>'[15]IMVI-IND-001'!$D$32:$I$32</c:f>
              <c:strCache>
                <c:ptCount val="6"/>
                <c:pt idx="0">
                  <c:v>0</c:v>
                </c:pt>
                <c:pt idx="1">
                  <c:v>0</c:v>
                </c:pt>
                <c:pt idx="2">
                  <c:v>0</c:v>
                </c:pt>
                <c:pt idx="3">
                  <c:v>0</c:v>
                </c:pt>
                <c:pt idx="4">
                  <c:v># Km carril de impacto intervenido</c:v>
                </c:pt>
                <c:pt idx="5">
                  <c:v># Km carril de impacto programados </c:v>
                </c:pt>
              </c:strCache>
            </c:strRef>
          </c:cat>
          <c:val>
            <c:numRef>
              <c:f>'[15]IMVI-IND-001'!$D$35:$I$35</c:f>
              <c:numCache>
                <c:formatCode>General</c:formatCode>
                <c:ptCount val="6"/>
                <c:pt idx="0">
                  <c:v>0</c:v>
                </c:pt>
                <c:pt idx="1">
                  <c:v>0</c:v>
                </c:pt>
                <c:pt idx="2">
                  <c:v>0</c:v>
                </c:pt>
                <c:pt idx="3">
                  <c:v>0</c:v>
                </c:pt>
                <c:pt idx="4">
                  <c:v>22.03</c:v>
                </c:pt>
                <c:pt idx="5">
                  <c:v>30.912199999999999</c:v>
                </c:pt>
              </c:numCache>
            </c:numRef>
          </c:val>
          <c:extLst xmlns:c16r2="http://schemas.microsoft.com/office/drawing/2015/06/chart">
            <c:ext xmlns:c16="http://schemas.microsoft.com/office/drawing/2014/chart" uri="{C3380CC4-5D6E-409C-BE32-E72D297353CC}">
              <c16:uniqueId val="{00000002-BCDB-46C2-82BF-AC72371A3504}"/>
            </c:ext>
          </c:extLst>
        </c:ser>
        <c:ser>
          <c:idx val="3"/>
          <c:order val="3"/>
          <c:tx>
            <c:strRef>
              <c:f>'[15]IMVI-IND-001'!$C$36</c:f>
              <c:strCache>
                <c:ptCount val="1"/>
                <c:pt idx="0">
                  <c:v>Marzo</c:v>
                </c:pt>
              </c:strCache>
            </c:strRef>
          </c:tx>
          <c:spPr>
            <a:solidFill>
              <a:srgbClr val="00B0F0"/>
            </a:solidFill>
            <a:ln>
              <a:noFill/>
            </a:ln>
            <a:effectLst/>
          </c:spPr>
          <c:invertIfNegative val="0"/>
          <c:cat>
            <c:strRef>
              <c:f>'[15]IMVI-IND-001'!$D$32:$I$32</c:f>
              <c:strCache>
                <c:ptCount val="6"/>
                <c:pt idx="0">
                  <c:v>0</c:v>
                </c:pt>
                <c:pt idx="1">
                  <c:v>0</c:v>
                </c:pt>
                <c:pt idx="2">
                  <c:v>0</c:v>
                </c:pt>
                <c:pt idx="3">
                  <c:v>0</c:v>
                </c:pt>
                <c:pt idx="4">
                  <c:v># Km carril de impacto intervenido</c:v>
                </c:pt>
                <c:pt idx="5">
                  <c:v># Km carril de impacto programados </c:v>
                </c:pt>
              </c:strCache>
            </c:strRef>
          </c:cat>
          <c:val>
            <c:numRef>
              <c:f>'[15]IMVI-IND-001'!$D$36:$I$36</c:f>
              <c:numCache>
                <c:formatCode>General</c:formatCode>
                <c:ptCount val="6"/>
                <c:pt idx="0">
                  <c:v>0</c:v>
                </c:pt>
                <c:pt idx="1">
                  <c:v>0</c:v>
                </c:pt>
                <c:pt idx="2">
                  <c:v>0</c:v>
                </c:pt>
                <c:pt idx="3">
                  <c:v>0</c:v>
                </c:pt>
                <c:pt idx="4">
                  <c:v>17.11</c:v>
                </c:pt>
                <c:pt idx="5">
                  <c:v>30.912199999999999</c:v>
                </c:pt>
              </c:numCache>
            </c:numRef>
          </c:val>
          <c:extLst xmlns:c16r2="http://schemas.microsoft.com/office/drawing/2015/06/chart">
            <c:ext xmlns:c16="http://schemas.microsoft.com/office/drawing/2014/chart" uri="{C3380CC4-5D6E-409C-BE32-E72D297353CC}">
              <c16:uniqueId val="{00000003-BCDB-46C2-82BF-AC72371A3504}"/>
            </c:ext>
          </c:extLst>
        </c:ser>
        <c:dLbls>
          <c:showLegendKey val="0"/>
          <c:showVal val="0"/>
          <c:showCatName val="0"/>
          <c:showSerName val="0"/>
          <c:showPercent val="0"/>
          <c:showBubbleSize val="0"/>
        </c:dLbls>
        <c:gapWidth val="219"/>
        <c:overlap val="-27"/>
        <c:axId val="-986235856"/>
        <c:axId val="-986238032"/>
      </c:barChart>
      <c:catAx>
        <c:axId val="-98623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6238032"/>
        <c:crosses val="autoZero"/>
        <c:auto val="1"/>
        <c:lblAlgn val="ctr"/>
        <c:lblOffset val="100"/>
        <c:noMultiLvlLbl val="0"/>
      </c:catAx>
      <c:valAx>
        <c:axId val="-986238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6235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'[16]GSIT-IND-001'!$H$32</c:f>
              <c:strCache>
                <c:ptCount val="1"/>
                <c:pt idx="0">
                  <c:v>CIRI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'[16]GSIT-IND-001'!$C$34:$C$46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f>'[16]GSIT-IND-001'!$H$34:$H$46</c:f>
              <c:numCache>
                <c:formatCode>General</c:formatCode>
                <c:ptCount val="13"/>
                <c:pt idx="0">
                  <c:v>103</c:v>
                </c:pt>
                <c:pt idx="1">
                  <c:v>0</c:v>
                </c:pt>
                <c:pt idx="2">
                  <c:v>0</c:v>
                </c:pt>
                <c:pt idx="3">
                  <c:v>0</c:v>
                </c:pt>
                <c:pt idx="4">
                  <c:v>0</c:v>
                </c:pt>
                <c:pt idx="5">
                  <c:v>0</c:v>
                </c:pt>
                <c:pt idx="6">
                  <c:v>0</c:v>
                </c:pt>
                <c:pt idx="7">
                  <c:v>0</c:v>
                </c:pt>
                <c:pt idx="8">
                  <c:v>0</c:v>
                </c:pt>
                <c:pt idx="9">
                  <c:v>0</c:v>
                </c:pt>
                <c:pt idx="10">
                  <c:v>0</c:v>
                </c:pt>
                <c:pt idx="11">
                  <c:v>0</c:v>
                </c:pt>
                <c:pt idx="12">
                  <c:v>103</c:v>
                </c:pt>
              </c:numCache>
            </c:numRef>
          </c:val>
          <c:extLst xmlns:c16r2="http://schemas.microsoft.com/office/drawing/2015/06/chart">
            <c:ext xmlns:c16="http://schemas.microsoft.com/office/drawing/2014/chart" uri="{C3380CC4-5D6E-409C-BE32-E72D297353CC}">
              <c16:uniqueId val="{00000000-0065-4511-8185-696FA0A5903E}"/>
            </c:ext>
          </c:extLst>
        </c:ser>
        <c:ser>
          <c:idx val="1"/>
          <c:order val="1"/>
          <c:tx>
            <c:strRef>
              <c:f>'[16]GSIT-IND-001'!$I$32</c:f>
              <c:strCache>
                <c:ptCount val="1"/>
                <c:pt idx="0">
                  <c:v>TIRI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'[16]GSIT-IND-001'!$C$34:$C$46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f>'[16]GSIT-IND-001'!$I$34:$I$46</c:f>
              <c:numCache>
                <c:formatCode>General</c:formatCode>
                <c:ptCount val="13"/>
                <c:pt idx="0">
                  <c:v>461</c:v>
                </c:pt>
                <c:pt idx="1">
                  <c:v>0</c:v>
                </c:pt>
                <c:pt idx="2">
                  <c:v>0</c:v>
                </c:pt>
                <c:pt idx="3">
                  <c:v>0</c:v>
                </c:pt>
                <c:pt idx="4">
                  <c:v>0</c:v>
                </c:pt>
                <c:pt idx="5">
                  <c:v>0</c:v>
                </c:pt>
                <c:pt idx="6">
                  <c:v>0</c:v>
                </c:pt>
                <c:pt idx="7">
                  <c:v>0</c:v>
                </c:pt>
                <c:pt idx="8">
                  <c:v>0</c:v>
                </c:pt>
                <c:pt idx="9">
                  <c:v>0</c:v>
                </c:pt>
                <c:pt idx="10">
                  <c:v>0</c:v>
                </c:pt>
                <c:pt idx="11">
                  <c:v>0</c:v>
                </c:pt>
                <c:pt idx="12">
                  <c:v>461</c:v>
                </c:pt>
              </c:numCache>
            </c:numRef>
          </c:val>
          <c:extLst xmlns:c16r2="http://schemas.microsoft.com/office/drawing/2015/06/chart">
            <c:ext xmlns:c16="http://schemas.microsoft.com/office/drawing/2014/chart" uri="{C3380CC4-5D6E-409C-BE32-E72D297353CC}">
              <c16:uniqueId val="{00000001-0065-4511-8185-696FA0A5903E}"/>
            </c:ext>
          </c:extLst>
        </c:ser>
        <c:ser>
          <c:idx val="2"/>
          <c:order val="2"/>
          <c:tx>
            <c:strRef>
              <c:f>'[16]GSIT-IND-001'!$J$32</c:f>
              <c:strCache>
                <c:ptCount val="1"/>
                <c:pt idx="0">
                  <c:v>RESULTADO</c:v>
                </c:pt>
              </c:strCache>
            </c:strRef>
          </c:tx>
          <c:spPr>
            <a:solidFill>
              <a:schemeClr val="accent3"/>
            </a:solidFill>
            <a:ln>
              <a:noFill/>
            </a:ln>
            <a:effectLst/>
          </c:spPr>
          <c:invertIfNegative val="0"/>
          <c:cat>
            <c:strRef>
              <c:f>'[16]GSIT-IND-001'!$C$34:$C$46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f>'[16]GSIT-IND-001'!$J$34:$J$46</c:f>
              <c:numCache>
                <c:formatCode>General</c:formatCode>
                <c:ptCount val="13"/>
                <c:pt idx="0">
                  <c:v>0.22342733188720174</c:v>
                </c:pt>
                <c:pt idx="1">
                  <c:v>0</c:v>
                </c:pt>
                <c:pt idx="2">
                  <c:v>0</c:v>
                </c:pt>
                <c:pt idx="3">
                  <c:v>0</c:v>
                </c:pt>
                <c:pt idx="4">
                  <c:v>0</c:v>
                </c:pt>
                <c:pt idx="5">
                  <c:v>0</c:v>
                </c:pt>
                <c:pt idx="6">
                  <c:v>0</c:v>
                </c:pt>
                <c:pt idx="7">
                  <c:v>0</c:v>
                </c:pt>
                <c:pt idx="8">
                  <c:v>0</c:v>
                </c:pt>
                <c:pt idx="9">
                  <c:v>0</c:v>
                </c:pt>
                <c:pt idx="10">
                  <c:v>0</c:v>
                </c:pt>
                <c:pt idx="11">
                  <c:v>0</c:v>
                </c:pt>
                <c:pt idx="12">
                  <c:v>0.22342733188720174</c:v>
                </c:pt>
              </c:numCache>
            </c:numRef>
          </c:val>
          <c:extLst xmlns:c16r2="http://schemas.microsoft.com/office/drawing/2015/06/chart">
            <c:ext xmlns:c16="http://schemas.microsoft.com/office/drawing/2014/chart" uri="{C3380CC4-5D6E-409C-BE32-E72D297353CC}">
              <c16:uniqueId val="{00000002-0065-4511-8185-696FA0A5903E}"/>
            </c:ext>
          </c:extLst>
        </c:ser>
        <c:dLbls>
          <c:showLegendKey val="0"/>
          <c:showVal val="0"/>
          <c:showCatName val="0"/>
          <c:showSerName val="0"/>
          <c:showPercent val="0"/>
          <c:showBubbleSize val="0"/>
        </c:dLbls>
        <c:gapWidth val="150"/>
        <c:axId val="-986239120"/>
        <c:axId val="-986236944"/>
      </c:barChart>
      <c:catAx>
        <c:axId val="-98623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6236944"/>
        <c:crosses val="autoZero"/>
        <c:auto val="1"/>
        <c:lblAlgn val="ctr"/>
        <c:lblOffset val="100"/>
        <c:noMultiLvlLbl val="0"/>
      </c:catAx>
      <c:valAx>
        <c:axId val="-986236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62391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'[17]GSIT-IND-002'!$H$32</c:f>
              <c:strCache>
                <c:ptCount val="1"/>
                <c:pt idx="0">
                  <c:v>CIRP</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'[17]GSIT-IND-002'!$C$33:$C$46</c:f>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f>'[17]GSIT-IND-002'!$H$33:$H$46</c:f>
              <c:numCache>
                <c:formatCode>General</c:formatCode>
                <c:ptCount val="14"/>
                <c:pt idx="0">
                  <c:v>0</c:v>
                </c:pt>
                <c:pt idx="1">
                  <c:v>1</c:v>
                </c:pt>
                <c:pt idx="2">
                  <c:v>0</c:v>
                </c:pt>
                <c:pt idx="3">
                  <c:v>0</c:v>
                </c:pt>
                <c:pt idx="4">
                  <c:v>0</c:v>
                </c:pt>
                <c:pt idx="5">
                  <c:v>0</c:v>
                </c:pt>
                <c:pt idx="6">
                  <c:v>0</c:v>
                </c:pt>
                <c:pt idx="7">
                  <c:v>0</c:v>
                </c:pt>
                <c:pt idx="8">
                  <c:v>0</c:v>
                </c:pt>
                <c:pt idx="9">
                  <c:v>0</c:v>
                </c:pt>
                <c:pt idx="10">
                  <c:v>0</c:v>
                </c:pt>
                <c:pt idx="11">
                  <c:v>0</c:v>
                </c:pt>
                <c:pt idx="12">
                  <c:v>0</c:v>
                </c:pt>
                <c:pt idx="13">
                  <c:v>1</c:v>
                </c:pt>
              </c:numCache>
            </c:numRef>
          </c:val>
          <c:extLst xmlns:c16r2="http://schemas.microsoft.com/office/drawing/2015/06/chart">
            <c:ext xmlns:c16="http://schemas.microsoft.com/office/drawing/2014/chart" uri="{C3380CC4-5D6E-409C-BE32-E72D297353CC}">
              <c16:uniqueId val="{00000000-CA57-4FF5-A11C-C64DF66966D9}"/>
            </c:ext>
          </c:extLst>
        </c:ser>
        <c:ser>
          <c:idx val="5"/>
          <c:order val="5"/>
          <c:tx>
            <c:strRef>
              <c:f>'[17]GSIT-IND-002'!$I$32</c:f>
              <c:strCache>
                <c:ptCount val="1"/>
                <c:pt idx="0">
                  <c:v>TIRP</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'[17]GSIT-IND-002'!$C$33:$C$46</c:f>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f>'[17]GSIT-IND-002'!$I$33:$I$46</c:f>
              <c:numCache>
                <c:formatCode>General</c:formatCode>
                <c:ptCount val="14"/>
                <c:pt idx="0">
                  <c:v>0</c:v>
                </c:pt>
                <c:pt idx="1">
                  <c:v>8</c:v>
                </c:pt>
                <c:pt idx="2">
                  <c:v>0</c:v>
                </c:pt>
                <c:pt idx="3">
                  <c:v>0</c:v>
                </c:pt>
                <c:pt idx="4">
                  <c:v>0</c:v>
                </c:pt>
                <c:pt idx="5">
                  <c:v>0</c:v>
                </c:pt>
                <c:pt idx="6">
                  <c:v>0</c:v>
                </c:pt>
                <c:pt idx="7">
                  <c:v>0</c:v>
                </c:pt>
                <c:pt idx="8">
                  <c:v>0</c:v>
                </c:pt>
                <c:pt idx="9">
                  <c:v>0</c:v>
                </c:pt>
                <c:pt idx="10">
                  <c:v>0</c:v>
                </c:pt>
                <c:pt idx="11">
                  <c:v>0</c:v>
                </c:pt>
                <c:pt idx="12">
                  <c:v>0</c:v>
                </c:pt>
                <c:pt idx="13">
                  <c:v>8</c:v>
                </c:pt>
              </c:numCache>
            </c:numRef>
          </c:val>
          <c:extLst xmlns:c16r2="http://schemas.microsoft.com/office/drawing/2015/06/chart">
            <c:ext xmlns:c16="http://schemas.microsoft.com/office/drawing/2014/chart" uri="{C3380CC4-5D6E-409C-BE32-E72D297353CC}">
              <c16:uniqueId val="{00000001-CA57-4FF5-A11C-C64DF66966D9}"/>
            </c:ext>
          </c:extLst>
        </c:ser>
        <c:dLbls>
          <c:showLegendKey val="0"/>
          <c:showVal val="0"/>
          <c:showCatName val="0"/>
          <c:showSerName val="0"/>
          <c:showPercent val="0"/>
          <c:showBubbleSize val="0"/>
        </c:dLbls>
        <c:gapWidth val="150"/>
        <c:axId val="-986233680"/>
        <c:axId val="-98623966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'[17]GSIT-IND-002'!$D$32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'[17]GSIT-IND-002'!$C$33:$C$46</c15:sqref>
                        </c15:formulaRef>
                      </c:ext>
                    </c:extLst>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extLst xmlns:c16r2="http://schemas.microsoft.com/office/drawing/2015/06/chart">
                      <c:ext uri="{02D57815-91ED-43cb-92C2-25804820EDAC}">
                        <c15:formulaRef>
                          <c15:sqref>'[17]GSIT-IND-002'!$D$33:$D$46</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3-CA57-4FF5-A11C-C64DF66966D9}"/>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'[17]GSIT-IND-002'!$E$32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'[17]GSIT-IND-002'!$C$33:$C$46</c15:sqref>
                        </c15:formulaRef>
                      </c:ext>
                    </c:extLst>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'[17]GSIT-IND-002'!$E$33:$E$46</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xmlns:c15="http://schemas.microsoft.com/office/drawing/2012/chart">
                  <c:ext xmlns:c16="http://schemas.microsoft.com/office/drawing/2014/chart" uri="{C3380CC4-5D6E-409C-BE32-E72D297353CC}">
                    <c16:uniqueId val="{00000004-CA57-4FF5-A11C-C64DF66966D9}"/>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'[17]GSIT-IND-002'!$F$32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'[17]GSIT-IND-002'!$C$33:$C$46</c15:sqref>
                        </c15:formulaRef>
                      </c:ext>
                    </c:extLst>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'[17]GSIT-IND-002'!$F$33:$F$46</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xmlns:c15="http://schemas.microsoft.com/office/drawing/2012/chart">
                  <c:ext xmlns:c16="http://schemas.microsoft.com/office/drawing/2014/chart" uri="{C3380CC4-5D6E-409C-BE32-E72D297353CC}">
                    <c16:uniqueId val="{00000005-CA57-4FF5-A11C-C64DF66966D9}"/>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'[17]GSIT-IND-002'!$G$32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'[17]GSIT-IND-002'!$C$33:$C$46</c15:sqref>
                        </c15:formulaRef>
                      </c:ext>
                    </c:extLst>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'[17]GSIT-IND-002'!$G$33:$G$46</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xmlns:c15="http://schemas.microsoft.com/office/drawing/2012/chart">
                  <c:ext xmlns:c16="http://schemas.microsoft.com/office/drawing/2014/chart" uri="{C3380CC4-5D6E-409C-BE32-E72D297353CC}">
                    <c16:uniqueId val="{00000006-CA57-4FF5-A11C-C64DF66966D9}"/>
                  </c:ext>
                </c:extLst>
              </c15:ser>
            </c15:filteredBarSeries>
          </c:ext>
        </c:extLst>
      </c:barChart>
      <c:lineChart>
        <c:grouping val="standard"/>
        <c:varyColors val="0"/>
        <c:ser>
          <c:idx val="6"/>
          <c:order val="6"/>
          <c:tx>
            <c:strRef>
              <c:f>'[17]GSIT-IND-002'!$J$32</c:f>
              <c:strCache>
                <c:ptCount val="1"/>
                <c:pt idx="0">
                  <c:v>RESULTADO</c:v>
                </c:pt>
              </c:strCache>
            </c:strRef>
          </c:tx>
          <c:spPr>
            <a:ln w="28575" cap="rnd">
              <a:solidFill>
                <a:schemeClr val="accent1">
                  <a:lumMod val="60000"/>
                </a:schemeClr>
              </a:solidFill>
              <a:round/>
            </a:ln>
            <a:effectLst/>
          </c:spPr>
          <c:marker>
            <c:symbol val="none"/>
          </c:marker>
          <c:cat>
            <c:strRef>
              <c:f>'[17]GSIT-IND-002'!$C$33:$C$46</c:f>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f>'[17]GSIT-IND-002'!$J$33:$J$46</c:f>
              <c:numCache>
                <c:formatCode>General</c:formatCode>
                <c:ptCount val="14"/>
                <c:pt idx="0">
                  <c:v>0</c:v>
                </c:pt>
                <c:pt idx="1">
                  <c:v>0.125</c:v>
                </c:pt>
                <c:pt idx="2">
                  <c:v>0</c:v>
                </c:pt>
                <c:pt idx="3">
                  <c:v>0</c:v>
                </c:pt>
                <c:pt idx="4">
                  <c:v>0</c:v>
                </c:pt>
                <c:pt idx="5">
                  <c:v>0</c:v>
                </c:pt>
                <c:pt idx="6">
                  <c:v>0</c:v>
                </c:pt>
                <c:pt idx="7">
                  <c:v>0</c:v>
                </c:pt>
                <c:pt idx="8">
                  <c:v>0</c:v>
                </c:pt>
                <c:pt idx="9">
                  <c:v>0</c:v>
                </c:pt>
                <c:pt idx="10">
                  <c:v>0</c:v>
                </c:pt>
                <c:pt idx="11">
                  <c:v>0</c:v>
                </c:pt>
                <c:pt idx="12">
                  <c:v>0</c:v>
                </c:pt>
                <c:pt idx="13">
                  <c:v>0.125</c:v>
                </c:pt>
              </c:numCache>
            </c:numRef>
          </c:val>
          <c:smooth val="0"/>
          <c:extLst xmlns:c16r2="http://schemas.microsoft.com/office/drawing/2015/06/chart">
            <c:ext xmlns:c16="http://schemas.microsoft.com/office/drawing/2014/chart" uri="{C3380CC4-5D6E-409C-BE32-E72D297353CC}">
              <c16:uniqueId val="{00000002-CA57-4FF5-A11C-C64DF66966D9}"/>
            </c:ext>
          </c:extLst>
        </c:ser>
        <c:dLbls>
          <c:showLegendKey val="0"/>
          <c:showVal val="0"/>
          <c:showCatName val="0"/>
          <c:showSerName val="0"/>
          <c:showPercent val="0"/>
          <c:showBubbleSize val="0"/>
        </c:dLbls>
        <c:marker val="1"/>
        <c:smooth val="0"/>
        <c:axId val="-986232592"/>
        <c:axId val="-986234768"/>
      </c:lineChart>
      <c:catAx>
        <c:axId val="-98623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6239664"/>
        <c:crosses val="autoZero"/>
        <c:auto val="1"/>
        <c:lblAlgn val="ctr"/>
        <c:lblOffset val="100"/>
        <c:noMultiLvlLbl val="0"/>
      </c:catAx>
      <c:valAx>
        <c:axId val="-986239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6233680"/>
        <c:crosses val="autoZero"/>
        <c:crossBetween val="between"/>
      </c:valAx>
      <c:valAx>
        <c:axId val="-98623476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6232592"/>
        <c:crosses val="max"/>
        <c:crossBetween val="between"/>
      </c:valAx>
      <c:catAx>
        <c:axId val="-986232592"/>
        <c:scaling>
          <c:orientation val="minMax"/>
        </c:scaling>
        <c:delete val="1"/>
        <c:axPos val="b"/>
        <c:numFmt formatCode="General" sourceLinked="1"/>
        <c:majorTickMark val="none"/>
        <c:minorTickMark val="none"/>
        <c:tickLblPos val="nextTo"/>
        <c:crossAx val="-986234768"/>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aseline="0"/>
              <a:t>OPORTUNIDAD EN LA ATENCIÓN DE SOLICITUDES DE ENTREGA DE RECURSOS FÍSICOS  </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3527062230546212E-2"/>
          <c:y val="0.1838075203490499"/>
          <c:w val="0.90153041579640647"/>
          <c:h val="0.43673665357325464"/>
        </c:manualLayout>
      </c:layout>
      <c:barChart>
        <c:barDir val="col"/>
        <c:grouping val="clustered"/>
        <c:varyColors val="0"/>
        <c:ser>
          <c:idx val="4"/>
          <c:order val="4"/>
          <c:tx>
            <c:strRef>
              <c:f>'[18]GREF-IND-001'!$H$32</c:f>
              <c:strCache>
                <c:ptCount val="1"/>
                <c:pt idx="0">
                  <c:v>Sumatoria días hábiles empleados para atender requerimientos en el periodo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'[18]GREF-IND-001'!$C$33:$C$37</c:f>
              <c:strCache>
                <c:ptCount val="5"/>
                <c:pt idx="0">
                  <c:v>0</c:v>
                </c:pt>
                <c:pt idx="1">
                  <c:v>TRIMESTRE 1</c:v>
                </c:pt>
                <c:pt idx="2">
                  <c:v>TRIMESTRE 2</c:v>
                </c:pt>
                <c:pt idx="3">
                  <c:v>TRIMESTRE 3</c:v>
                </c:pt>
                <c:pt idx="4">
                  <c:v>TRIMESTRE 4</c:v>
                </c:pt>
              </c:strCache>
            </c:strRef>
          </c:cat>
          <c:val>
            <c:numRef>
              <c:f>'[18]GREF-IND-001'!$H$33:$H$37</c:f>
              <c:numCache>
                <c:formatCode>General</c:formatCode>
                <c:ptCount val="5"/>
                <c:pt idx="0">
                  <c:v>0</c:v>
                </c:pt>
                <c:pt idx="1">
                  <c:v>1036.5</c:v>
                </c:pt>
                <c:pt idx="2">
                  <c:v>0</c:v>
                </c:pt>
                <c:pt idx="3">
                  <c:v>0</c:v>
                </c:pt>
                <c:pt idx="4">
                  <c:v>0</c:v>
                </c:pt>
              </c:numCache>
            </c:numRef>
          </c:val>
          <c:extLst xmlns:c16r2="http://schemas.microsoft.com/office/drawing/2015/06/chart">
            <c:ext xmlns:c16="http://schemas.microsoft.com/office/drawing/2014/chart" uri="{C3380CC4-5D6E-409C-BE32-E72D297353CC}">
              <c16:uniqueId val="{00000000-DC8B-475A-80E3-EC29A74E7622}"/>
            </c:ext>
          </c:extLst>
        </c:ser>
        <c:ser>
          <c:idx val="5"/>
          <c:order val="5"/>
          <c:tx>
            <c:strRef>
              <c:f>'[18]GREF-IND-001'!$I$32</c:f>
              <c:strCache>
                <c:ptCount val="1"/>
                <c:pt idx="0">
                  <c:v>No. de solicitudes recibidas en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'[18]GREF-IND-001'!$C$33:$C$37</c:f>
              <c:strCache>
                <c:ptCount val="5"/>
                <c:pt idx="0">
                  <c:v>0</c:v>
                </c:pt>
                <c:pt idx="1">
                  <c:v>TRIMESTRE 1</c:v>
                </c:pt>
                <c:pt idx="2">
                  <c:v>TRIMESTRE 2</c:v>
                </c:pt>
                <c:pt idx="3">
                  <c:v>TRIMESTRE 3</c:v>
                </c:pt>
                <c:pt idx="4">
                  <c:v>TRIMESTRE 4</c:v>
                </c:pt>
              </c:strCache>
            </c:strRef>
          </c:cat>
          <c:val>
            <c:numRef>
              <c:f>'[18]GREF-IND-001'!$I$33:$I$37</c:f>
              <c:numCache>
                <c:formatCode>General</c:formatCode>
                <c:ptCount val="5"/>
                <c:pt idx="0">
                  <c:v>0</c:v>
                </c:pt>
                <c:pt idx="1">
                  <c:v>691</c:v>
                </c:pt>
                <c:pt idx="2">
                  <c:v>0</c:v>
                </c:pt>
                <c:pt idx="3">
                  <c:v>0</c:v>
                </c:pt>
                <c:pt idx="4">
                  <c:v>0</c:v>
                </c:pt>
              </c:numCache>
            </c:numRef>
          </c:val>
          <c:extLst xmlns:c16r2="http://schemas.microsoft.com/office/drawing/2015/06/chart">
            <c:ext xmlns:c16="http://schemas.microsoft.com/office/drawing/2014/chart" uri="{C3380CC4-5D6E-409C-BE32-E72D297353CC}">
              <c16:uniqueId val="{00000001-DC8B-475A-80E3-EC29A74E7622}"/>
            </c:ext>
          </c:extLst>
        </c:ser>
        <c:ser>
          <c:idx val="6"/>
          <c:order val="6"/>
          <c:tx>
            <c:strRef>
              <c:f>'[18]GREF-IND-001'!$J$32</c:f>
              <c:strCache>
                <c:ptCount val="1"/>
                <c:pt idx="0">
                  <c:v>RESULTADO</c:v>
                </c:pt>
              </c:strCache>
            </c:strRef>
          </c:tx>
          <c:spPr>
            <a:solidFill>
              <a:schemeClr val="accent1">
                <a:lumMod val="60000"/>
              </a:schemeClr>
            </a:solidFill>
            <a:ln>
              <a:noFill/>
            </a:ln>
            <a:effectLst/>
          </c:spPr>
          <c:invertIfNegative val="0"/>
          <c:cat>
            <c:strRef>
              <c:f>'[18]GREF-IND-001'!$C$33:$C$37</c:f>
              <c:strCache>
                <c:ptCount val="5"/>
                <c:pt idx="0">
                  <c:v>0</c:v>
                </c:pt>
                <c:pt idx="1">
                  <c:v>TRIMESTRE 1</c:v>
                </c:pt>
                <c:pt idx="2">
                  <c:v>TRIMESTRE 2</c:v>
                </c:pt>
                <c:pt idx="3">
                  <c:v>TRIMESTRE 3</c:v>
                </c:pt>
                <c:pt idx="4">
                  <c:v>TRIMESTRE 4</c:v>
                </c:pt>
              </c:strCache>
            </c:strRef>
          </c:cat>
          <c:val>
            <c:numRef>
              <c:f>'[18]GREF-IND-001'!$J$33:$J$37</c:f>
              <c:numCache>
                <c:formatCode>General</c:formatCode>
                <c:ptCount val="5"/>
                <c:pt idx="0">
                  <c:v>0</c:v>
                </c:pt>
                <c:pt idx="1">
                  <c:v>1.5</c:v>
                </c:pt>
                <c:pt idx="2">
                  <c:v>0</c:v>
                </c:pt>
                <c:pt idx="3">
                  <c:v>0</c:v>
                </c:pt>
                <c:pt idx="4">
                  <c:v>0</c:v>
                </c:pt>
              </c:numCache>
            </c:numRef>
          </c:val>
          <c:extLst xmlns:c16r2="http://schemas.microsoft.com/office/drawing/2015/06/chart">
            <c:ext xmlns:c16="http://schemas.microsoft.com/office/drawing/2014/chart" uri="{C3380CC4-5D6E-409C-BE32-E72D297353CC}">
              <c16:uniqueId val="{00000002-DC8B-475A-80E3-EC29A74E7622}"/>
            </c:ext>
          </c:extLst>
        </c:ser>
        <c:dLbls>
          <c:showLegendKey val="0"/>
          <c:showVal val="0"/>
          <c:showCatName val="0"/>
          <c:showSerName val="0"/>
          <c:showPercent val="0"/>
          <c:showBubbleSize val="0"/>
        </c:dLbls>
        <c:gapWidth val="219"/>
        <c:axId val="-989549872"/>
        <c:axId val="-98955259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'[18]GREF-IND-001'!$D$32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'[18]GREF-IND-001'!$C$33:$C$37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'[18]GREF-IND-001'!$D$33:$D$37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DC8B-475A-80E3-EC29A74E7622}"/>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'[18]GREF-IND-001'!$E$32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'[18]GREF-IND-001'!$C$33:$C$37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'[18]GREF-IND-001'!$E$33:$E$37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DC8B-475A-80E3-EC29A74E7622}"/>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'[18]GREF-IND-001'!$F$32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'[18]GREF-IND-001'!$C$33:$C$37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'[18]GREF-IND-001'!$F$33:$F$37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DC8B-475A-80E3-EC29A74E7622}"/>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'[18]GREF-IND-001'!$G$32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'[18]GREF-IND-001'!$C$33:$C$37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'[18]GREF-IND-001'!$G$33:$G$37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DC8B-475A-80E3-EC29A74E7622}"/>
                  </c:ext>
                </c:extLst>
              </c15:ser>
            </c15:filteredBarSeries>
          </c:ext>
        </c:extLst>
      </c:barChart>
      <c:catAx>
        <c:axId val="-98954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989552592"/>
        <c:crosses val="autoZero"/>
        <c:auto val="1"/>
        <c:lblAlgn val="ctr"/>
        <c:lblOffset val="100"/>
        <c:noMultiLvlLbl val="0"/>
      </c:catAx>
      <c:valAx>
        <c:axId val="-989552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549872"/>
        <c:crosses val="autoZero"/>
        <c:crossBetween val="between"/>
      </c:valAx>
      <c:spPr>
        <a:noFill/>
        <a:ln>
          <a:noFill/>
        </a:ln>
        <a:effectLst/>
      </c:spPr>
    </c:plotArea>
    <c:legend>
      <c:legendPos val="b"/>
      <c:layout>
        <c:manualLayout>
          <c:xMode val="edge"/>
          <c:yMode val="edge"/>
          <c:x val="7.5809546222662394E-2"/>
          <c:y val="0.8732784467051955"/>
          <c:w val="0.89999993424621494"/>
          <c:h val="9.062802178807413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'[19]CON-IND-002'!$H$32</c:f>
              <c:strCache>
                <c:ptCount val="1"/>
                <c:pt idx="0">
                  <c:v>Número de procesos contractuales iniciados en el periodo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'[19]CON-IND-002'!$C$33:$C$37</c:f>
              <c:strCache>
                <c:ptCount val="5"/>
                <c:pt idx="0">
                  <c:v>0</c:v>
                </c:pt>
                <c:pt idx="1">
                  <c:v>TRIMESTRE 1</c:v>
                </c:pt>
                <c:pt idx="2">
                  <c:v>TRIMESTRE 2</c:v>
                </c:pt>
                <c:pt idx="3">
                  <c:v>TRIMESTRE 3</c:v>
                </c:pt>
                <c:pt idx="4">
                  <c:v>TRIMESTRE 4</c:v>
                </c:pt>
              </c:strCache>
            </c:strRef>
          </c:cat>
          <c:val>
            <c:numRef>
              <c:f>'[19]CON-IND-002'!$H$33:$H$37</c:f>
              <c:numCache>
                <c:formatCode>General</c:formatCode>
                <c:ptCount val="5"/>
                <c:pt idx="0">
                  <c:v>0</c:v>
                </c:pt>
                <c:pt idx="1">
                  <c:v>19</c:v>
                </c:pt>
                <c:pt idx="2">
                  <c:v>0</c:v>
                </c:pt>
                <c:pt idx="3">
                  <c:v>0</c:v>
                </c:pt>
                <c:pt idx="4">
                  <c:v>0</c:v>
                </c:pt>
              </c:numCache>
            </c:numRef>
          </c:val>
          <c:extLst xmlns:c16r2="http://schemas.microsoft.com/office/drawing/2015/06/chart">
            <c:ext xmlns:c16="http://schemas.microsoft.com/office/drawing/2014/chart" uri="{C3380CC4-5D6E-409C-BE32-E72D297353CC}">
              <c16:uniqueId val="{00000000-53E5-4F59-9042-5484C82E8149}"/>
            </c:ext>
          </c:extLst>
        </c:ser>
        <c:ser>
          <c:idx val="5"/>
          <c:order val="5"/>
          <c:tx>
            <c:strRef>
              <c:f>'[19]CON-IND-002'!$I$32</c:f>
              <c:strCache>
                <c:ptCount val="1"/>
                <c:pt idx="0">
                  <c:v>Número de procesos contractuales programados en el Plan de Adquisiciones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'[19]CON-IND-002'!$C$33:$C$37</c:f>
              <c:strCache>
                <c:ptCount val="5"/>
                <c:pt idx="0">
                  <c:v>0</c:v>
                </c:pt>
                <c:pt idx="1">
                  <c:v>TRIMESTRE 1</c:v>
                </c:pt>
                <c:pt idx="2">
                  <c:v>TRIMESTRE 2</c:v>
                </c:pt>
                <c:pt idx="3">
                  <c:v>TRIMESTRE 3</c:v>
                </c:pt>
                <c:pt idx="4">
                  <c:v>TRIMESTRE 4</c:v>
                </c:pt>
              </c:strCache>
            </c:strRef>
          </c:cat>
          <c:val>
            <c:numRef>
              <c:f>'[19]CON-IND-002'!$I$33:$I$37</c:f>
              <c:numCache>
                <c:formatCode>General</c:formatCode>
                <c:ptCount val="5"/>
                <c:pt idx="0">
                  <c:v>0</c:v>
                </c:pt>
                <c:pt idx="1">
                  <c:v>30</c:v>
                </c:pt>
                <c:pt idx="2">
                  <c:v>0</c:v>
                </c:pt>
                <c:pt idx="3">
                  <c:v>0</c:v>
                </c:pt>
                <c:pt idx="4">
                  <c:v>0</c:v>
                </c:pt>
              </c:numCache>
            </c:numRef>
          </c:val>
          <c:extLst xmlns:c16r2="http://schemas.microsoft.com/office/drawing/2015/06/chart">
            <c:ext xmlns:c16="http://schemas.microsoft.com/office/drawing/2014/chart" uri="{C3380CC4-5D6E-409C-BE32-E72D297353CC}">
              <c16:uniqueId val="{00000001-53E5-4F59-9042-5484C82E8149}"/>
            </c:ext>
          </c:extLst>
        </c:ser>
        <c:dLbls>
          <c:showLegendKey val="0"/>
          <c:showVal val="0"/>
          <c:showCatName val="0"/>
          <c:showSerName val="0"/>
          <c:showPercent val="0"/>
          <c:showBubbleSize val="0"/>
        </c:dLbls>
        <c:gapWidth val="219"/>
        <c:overlap val="-27"/>
        <c:axId val="-989555856"/>
        <c:axId val="-9895493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'[19]CON-IND-002'!$D$32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'[19]CON-IND-002'!$D$33:$D$37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53E5-4F59-9042-5484C82E8149}"/>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'[19]CON-IND-002'!$E$32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'[19]CON-IND-002'!$E$33:$E$37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3-53E5-4F59-9042-5484C82E8149}"/>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'[19]CON-IND-002'!$F$32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'[19]CON-IND-002'!$F$33:$F$37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53E5-4F59-9042-5484C82E8149}"/>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'[19]CON-IND-002'!$G$32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'[19]CON-IND-002'!$G$33:$G$37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53E5-4F59-9042-5484C82E8149}"/>
                  </c:ext>
                </c:extLst>
              </c15:ser>
            </c15:filteredBarSeries>
          </c:ext>
        </c:extLst>
      </c:barChart>
      <c:lineChart>
        <c:grouping val="standard"/>
        <c:varyColors val="0"/>
        <c:dLbls>
          <c:showLegendKey val="0"/>
          <c:showVal val="0"/>
          <c:showCatName val="0"/>
          <c:showSerName val="0"/>
          <c:showPercent val="0"/>
          <c:showBubbleSize val="0"/>
        </c:dLbls>
        <c:marker val="1"/>
        <c:smooth val="0"/>
        <c:axId val="-989554224"/>
        <c:axId val="-989555312"/>
        <c:extLst xmlns:c16r2="http://schemas.microsoft.com/office/drawing/2015/06/chart">
          <c:ext xmlns:c15="http://schemas.microsoft.com/office/drawing/2012/chart" uri="{02D57815-91ED-43cb-92C2-25804820EDAC}">
            <c15:filteredLineSeries>
              <c15:ser>
                <c:idx val="6"/>
                <c:order val="6"/>
                <c:tx>
                  <c:strRef>
                    <c:extLst xmlns:c16r2="http://schemas.microsoft.com/office/drawing/2015/06/chart">
                      <c:ext uri="{02D57815-91ED-43cb-92C2-25804820EDAC}">
                        <c15:formulaRef>
                          <c15:sqref>'[19]CON-IND-002'!$J$32</c15:sqref>
                        </c15:formulaRef>
                      </c:ext>
                    </c:extLst>
                    <c:strCache>
                      <c:ptCount val="1"/>
                      <c:pt idx="0">
                        <c:v>RESULTADO</c:v>
                      </c:pt>
                    </c:strCache>
                  </c:strRef>
                </c:tx>
                <c:spPr>
                  <a:ln w="28575" cap="rnd">
                    <a:solidFill>
                      <a:schemeClr val="accent1">
                        <a:lumMod val="60000"/>
                      </a:schemeClr>
                    </a:solidFill>
                    <a:round/>
                  </a:ln>
                  <a:effectLst/>
                </c:spPr>
                <c:marker>
                  <c:symbol val="none"/>
                </c:marker>
                <c:cat>
                  <c:strRef>
                    <c:extLst xmlns:c16r2="http://schemas.microsoft.com/office/drawing/2015/06/chart">
                      <c:ex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'[19]CON-IND-002'!$J$33:$J$37</c15:sqref>
                        </c15:formulaRef>
                      </c:ext>
                    </c:extLst>
                    <c:numCache>
                      <c:formatCode>General</c:formatCode>
                      <c:ptCount val="5"/>
                      <c:pt idx="0">
                        <c:v>0</c:v>
                      </c:pt>
                      <c:pt idx="1">
                        <c:v>0.3666666666666667</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6-53E5-4F59-9042-5484C82E8149}"/>
                  </c:ext>
                </c:extLst>
              </c15:ser>
            </c15:filteredLineSeries>
          </c:ext>
        </c:extLst>
      </c:lineChart>
      <c:catAx>
        <c:axId val="-98955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549328"/>
        <c:crosses val="autoZero"/>
        <c:auto val="1"/>
        <c:lblAlgn val="ctr"/>
        <c:lblOffset val="100"/>
        <c:noMultiLvlLbl val="0"/>
      </c:catAx>
      <c:valAx>
        <c:axId val="-989549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555856"/>
        <c:crosses val="autoZero"/>
        <c:crossBetween val="between"/>
      </c:valAx>
      <c:valAx>
        <c:axId val="-989555312"/>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554224"/>
        <c:crosses val="max"/>
        <c:crossBetween val="between"/>
      </c:valAx>
      <c:catAx>
        <c:axId val="-989554224"/>
        <c:scaling>
          <c:orientation val="minMax"/>
        </c:scaling>
        <c:delete val="1"/>
        <c:axPos val="b"/>
        <c:numFmt formatCode="General" sourceLinked="1"/>
        <c:majorTickMark val="none"/>
        <c:minorTickMark val="none"/>
        <c:tickLblPos val="nextTo"/>
        <c:crossAx val="-9895553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'[20]GEFI-IND-002'!$H$32</c:f>
              <c:strCache>
                <c:ptCount val="1"/>
                <c:pt idx="0">
                  <c:v>VALOR COMPROMISOS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'[20]GEFI-IND-002'!$C$33:$C$46</c15:sqref>
                  </c15:fullRef>
                </c:ext>
              </c:extLst>
              <c:f>'[20]GEFI-IND-002'!$C$34:$C$46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'[20]GEFI-IND-002'!$H$33:$H$46</c15:sqref>
                  </c15:fullRef>
                </c:ext>
              </c:extLst>
              <c:f>'[20]GEFI-IND-002'!$H$34:$H$46</c:f>
              <c:numCache>
                <c:formatCode>General</c:formatCode>
                <c:ptCount val="13"/>
                <c:pt idx="0">
                  <c:v>52995980619</c:v>
                </c:pt>
                <c:pt idx="1">
                  <c:v>0</c:v>
                </c:pt>
                <c:pt idx="2">
                  <c:v>0</c:v>
                </c:pt>
                <c:pt idx="3">
                  <c:v>0</c:v>
                </c:pt>
                <c:pt idx="4">
                  <c:v>0</c:v>
                </c:pt>
                <c:pt idx="5">
                  <c:v>0</c:v>
                </c:pt>
                <c:pt idx="6">
                  <c:v>0</c:v>
                </c:pt>
                <c:pt idx="7">
                  <c:v>0</c:v>
                </c:pt>
                <c:pt idx="8">
                  <c:v>0</c:v>
                </c:pt>
                <c:pt idx="9">
                  <c:v>0</c:v>
                </c:pt>
                <c:pt idx="10">
                  <c:v>0</c:v>
                </c:pt>
                <c:pt idx="11">
                  <c:v>0</c:v>
                </c:pt>
                <c:pt idx="12">
                  <c:v>52995980619</c:v>
                </c:pt>
              </c:numCache>
            </c:numRef>
          </c:val>
          <c:extLst xmlns:c16r2="http://schemas.microsoft.com/office/drawing/2015/06/chart">
            <c:ext xmlns:c16="http://schemas.microsoft.com/office/drawing/2014/chart" uri="{C3380CC4-5D6E-409C-BE32-E72D297353CC}">
              <c16:uniqueId val="{00000000-D97D-4C9A-A8C5-4B5077DABF93}"/>
            </c:ext>
          </c:extLst>
        </c:ser>
        <c:ser>
          <c:idx val="5"/>
          <c:order val="5"/>
          <c:tx>
            <c:strRef>
              <c:f>'[20]GEFI-IND-002'!$I$32</c:f>
              <c:strCache>
                <c:ptCount val="1"/>
                <c:pt idx="0">
                  <c:v>VALOR TOTAL PRESUPUESTO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'[20]GEFI-IND-002'!$C$33:$C$46</c15:sqref>
                  </c15:fullRef>
                </c:ext>
              </c:extLst>
              <c:f>'[20]GEFI-IND-002'!$C$34:$C$46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'[20]GEFI-IND-002'!$I$33:$I$46</c15:sqref>
                  </c15:fullRef>
                </c:ext>
              </c:extLst>
              <c:f>'[20]GEFI-IND-002'!$I$34:$I$46</c:f>
              <c:numCache>
                <c:formatCode>General</c:formatCode>
                <c:ptCount val="13"/>
                <c:pt idx="0">
                  <c:v>158050004000</c:v>
                </c:pt>
                <c:pt idx="1">
                  <c:v>0</c:v>
                </c:pt>
                <c:pt idx="2">
                  <c:v>0</c:v>
                </c:pt>
                <c:pt idx="3">
                  <c:v>0</c:v>
                </c:pt>
                <c:pt idx="4">
                  <c:v>0</c:v>
                </c:pt>
                <c:pt idx="5">
                  <c:v>0</c:v>
                </c:pt>
                <c:pt idx="6">
                  <c:v>0</c:v>
                </c:pt>
                <c:pt idx="7">
                  <c:v>0</c:v>
                </c:pt>
                <c:pt idx="8">
                  <c:v>0</c:v>
                </c:pt>
                <c:pt idx="9">
                  <c:v>0</c:v>
                </c:pt>
                <c:pt idx="10">
                  <c:v>0</c:v>
                </c:pt>
                <c:pt idx="11">
                  <c:v>0</c:v>
                </c:pt>
                <c:pt idx="12">
                  <c:v>158050004000</c:v>
                </c:pt>
              </c:numCache>
            </c:numRef>
          </c:val>
          <c:extLst xmlns:c16r2="http://schemas.microsoft.com/office/drawing/2015/06/chart">
            <c:ext xmlns:c16="http://schemas.microsoft.com/office/drawing/2014/chart" uri="{C3380CC4-5D6E-409C-BE32-E72D297353CC}">
              <c16:uniqueId val="{00000001-D97D-4C9A-A8C5-4B5077DABF93}"/>
            </c:ext>
          </c:extLst>
        </c:ser>
        <c:dLbls>
          <c:showLegendKey val="0"/>
          <c:showVal val="0"/>
          <c:showCatName val="0"/>
          <c:showSerName val="0"/>
          <c:showPercent val="0"/>
          <c:showBubbleSize val="0"/>
        </c:dLbls>
        <c:gapWidth val="219"/>
        <c:overlap val="-27"/>
        <c:axId val="-989553136"/>
        <c:axId val="-98955204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'[20]GEFI-IND-002'!$D$32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'[20]GEFI-IND-002'!$C$33:$C$46</c15:sqref>
                        </c15:fullRef>
                        <c15:formulaRef>
                          <c15:sqref>'[20]GEFI-IND-002'!$C$34:$C$46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uri="{02D57815-91ED-43cb-92C2-25804820EDAC}">
                        <c15:fullRef>
                          <c15:sqref>'[20]GEFI-IND-002'!$D$33:$D$46</c15:sqref>
                        </c15:fullRef>
                        <c15:formulaRef>
                          <c15:sqref>'[20]GEFI-IND-002'!$D$34:$D$46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D97D-4C9A-A8C5-4B5077DABF93}"/>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'[20]GEFI-IND-002'!$E$32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'[20]GEFI-IND-002'!$C$33:$C$46</c15:sqref>
                        </c15:fullRef>
                        <c15:formulaRef>
                          <c15:sqref>'[20]GEFI-IND-002'!$C$34:$C$46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'[20]GEFI-IND-002'!$E$33:$E$46</c15:sqref>
                        </c15:fullRef>
                        <c15:formulaRef>
                          <c15:sqref>'[20]GEFI-IND-002'!$E$34:$E$46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D97D-4C9A-A8C5-4B5077DABF93}"/>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'[20]GEFI-IND-002'!$F$32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'[20]GEFI-IND-002'!$C$33:$C$46</c15:sqref>
                        </c15:fullRef>
                        <c15:formulaRef>
                          <c15:sqref>'[20]GEFI-IND-002'!$C$34:$C$46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'[20]GEFI-IND-002'!$F$33:$F$46</c15:sqref>
                        </c15:fullRef>
                        <c15:formulaRef>
                          <c15:sqref>'[20]GEFI-IND-002'!$F$34:$F$46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D97D-4C9A-A8C5-4B5077DABF93}"/>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'[20]GEFI-IND-002'!$G$32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'[20]GEFI-IND-002'!$C$33:$C$46</c15:sqref>
                        </c15:fullRef>
                        <c15:formulaRef>
                          <c15:sqref>'[20]GEFI-IND-002'!$C$34:$C$46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'[20]GEFI-IND-002'!$G$33:$G$46</c15:sqref>
                        </c15:fullRef>
                        <c15:formulaRef>
                          <c15:sqref>'[20]GEFI-IND-002'!$G$34:$G$46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D97D-4C9A-A8C5-4B5077DABF93}"/>
                  </c:ext>
                </c:extLst>
              </c15:ser>
            </c15:filteredBarSeries>
          </c:ext>
        </c:extLst>
      </c:barChart>
      <c:lineChart>
        <c:grouping val="standard"/>
        <c:varyColors val="0"/>
        <c:ser>
          <c:idx val="6"/>
          <c:order val="6"/>
          <c:tx>
            <c:strRef>
              <c:f>'[20]GEFI-IND-002'!$J$32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'[20]GEFI-IND-002'!$C$33:$C$46</c15:sqref>
                  </c15:fullRef>
                </c:ext>
              </c:extLst>
              <c:f>'[20]GEFI-IND-002'!$C$34:$C$46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'[20]GEFI-IND-002'!$J$33:$J$46</c15:sqref>
                  </c15:fullRef>
                </c:ext>
              </c:extLst>
              <c:f>'[20]GEFI-IND-002'!$J$34:$J$46</c:f>
              <c:numCache>
                <c:formatCode>General</c:formatCode>
                <c:ptCount val="13"/>
                <c:pt idx="0">
                  <c:v>0.33531147913795689</c:v>
                </c:pt>
                <c:pt idx="1">
                  <c:v>0</c:v>
                </c:pt>
                <c:pt idx="2">
                  <c:v>0</c:v>
                </c:pt>
                <c:pt idx="3">
                  <c:v>0</c:v>
                </c:pt>
                <c:pt idx="4">
                  <c:v>0</c:v>
                </c:pt>
                <c:pt idx="5">
                  <c:v>0</c:v>
                </c:pt>
                <c:pt idx="6">
                  <c:v>0</c:v>
                </c:pt>
                <c:pt idx="7">
                  <c:v>0</c:v>
                </c:pt>
                <c:pt idx="8">
                  <c:v>0</c:v>
                </c:pt>
                <c:pt idx="9">
                  <c:v>0</c:v>
                </c:pt>
                <c:pt idx="10">
                  <c:v>0</c:v>
                </c:pt>
                <c:pt idx="11">
                  <c:v>0</c:v>
                </c:pt>
                <c:pt idx="12">
                  <c:v>0.33531147913795689</c:v>
                </c:pt>
              </c:numCache>
            </c:numRef>
          </c:val>
          <c:smooth val="0"/>
          <c:extLst xmlns:c16r2="http://schemas.microsoft.com/office/drawing/2015/06/chart">
            <c:ext xmlns:c16="http://schemas.microsoft.com/office/drawing/2014/chart" uri="{C3380CC4-5D6E-409C-BE32-E72D297353CC}">
              <c16:uniqueId val="{00000002-D97D-4C9A-A8C5-4B5077DABF93}"/>
            </c:ext>
          </c:extLst>
        </c:ser>
        <c:dLbls>
          <c:showLegendKey val="0"/>
          <c:showVal val="0"/>
          <c:showCatName val="0"/>
          <c:showSerName val="0"/>
          <c:showPercent val="0"/>
          <c:showBubbleSize val="0"/>
        </c:dLbls>
        <c:marker val="1"/>
        <c:smooth val="0"/>
        <c:axId val="-989550960"/>
        <c:axId val="-989551504"/>
      </c:lineChart>
      <c:catAx>
        <c:axId val="-98955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552048"/>
        <c:crosses val="autoZero"/>
        <c:auto val="1"/>
        <c:lblAlgn val="ctr"/>
        <c:lblOffset val="100"/>
        <c:noMultiLvlLbl val="0"/>
      </c:catAx>
      <c:valAx>
        <c:axId val="-989552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553136"/>
        <c:crosses val="autoZero"/>
        <c:crossBetween val="between"/>
      </c:valAx>
      <c:valAx>
        <c:axId val="-989551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550960"/>
        <c:crosses val="max"/>
        <c:crossBetween val="between"/>
      </c:valAx>
      <c:catAx>
        <c:axId val="-989550960"/>
        <c:scaling>
          <c:orientation val="minMax"/>
        </c:scaling>
        <c:delete val="1"/>
        <c:axPos val="b"/>
        <c:numFmt formatCode="General" sourceLinked="1"/>
        <c:majorTickMark val="out"/>
        <c:minorTickMark val="none"/>
        <c:tickLblPos val="nextTo"/>
        <c:crossAx val="-9895515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'[20]GEFI-IND-003'!$H$32</c:f>
              <c:strCache>
                <c:ptCount val="1"/>
                <c:pt idx="0">
                  <c:v>EJECUCIÓN DE PAGOS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'[20]GEFI-IND-003'!$C$33:$C$48</c15:sqref>
                  </c15:fullRef>
                </c:ext>
              </c:extLst>
              <c:f>'[20]GEFI-IND-003'!$C$34:$C$48</c:f>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'[20]GEFI-IND-003'!$H$33:$H$48</c15:sqref>
                  </c15:fullRef>
                </c:ext>
              </c:extLst>
              <c:f>'[20]GEFI-IND-003'!$H$34:$H$48</c:f>
              <c:numCache>
                <c:formatCode>General</c:formatCode>
                <c:ptCount val="15"/>
                <c:pt idx="0">
                  <c:v>4827653179</c:v>
                </c:pt>
                <c:pt idx="1">
                  <c:v>0</c:v>
                </c:pt>
                <c:pt idx="2">
                  <c:v>0</c:v>
                </c:pt>
                <c:pt idx="3">
                  <c:v>0</c:v>
                </c:pt>
                <c:pt idx="4">
                  <c:v>0</c:v>
                </c:pt>
                <c:pt idx="5">
                  <c:v>0</c:v>
                </c:pt>
                <c:pt idx="6">
                  <c:v>0</c:v>
                </c:pt>
                <c:pt idx="7">
                  <c:v>0</c:v>
                </c:pt>
                <c:pt idx="8">
                  <c:v>0</c:v>
                </c:pt>
                <c:pt idx="9">
                  <c:v>0</c:v>
                </c:pt>
                <c:pt idx="10">
                  <c:v>0</c:v>
                </c:pt>
                <c:pt idx="11">
                  <c:v>0</c:v>
                </c:pt>
                <c:pt idx="12">
                  <c:v>0</c:v>
                </c:pt>
                <c:pt idx="13">
                  <c:v>0</c:v>
                </c:pt>
                <c:pt idx="14">
                  <c:v>4827653179</c:v>
                </c:pt>
              </c:numCache>
            </c:numRef>
          </c:val>
          <c:extLst xmlns:c16r2="http://schemas.microsoft.com/office/drawing/2015/06/chart">
            <c:ext xmlns:c16="http://schemas.microsoft.com/office/drawing/2014/chart" uri="{C3380CC4-5D6E-409C-BE32-E72D297353CC}">
              <c16:uniqueId val="{00000000-2CC3-43DD-B8AE-43C30AAC1805}"/>
            </c:ext>
          </c:extLst>
        </c:ser>
        <c:ser>
          <c:idx val="5"/>
          <c:order val="5"/>
          <c:tx>
            <c:strRef>
              <c:f>'[20]GEFI-IND-003'!$I$32</c:f>
              <c:strCache>
                <c:ptCount val="1"/>
                <c:pt idx="0">
                  <c:v>VALOR PAC PROGRAMADO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'[20]GEFI-IND-003'!$C$33:$C$48</c15:sqref>
                  </c15:fullRef>
                </c:ext>
              </c:extLst>
              <c:f>'[20]GEFI-IND-003'!$C$34:$C$48</c:f>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'[20]GEFI-IND-003'!$I$33:$I$48</c15:sqref>
                  </c15:fullRef>
                </c:ext>
              </c:extLst>
              <c:f>'[20]GEFI-IND-003'!$I$34:$I$48</c:f>
              <c:numCache>
                <c:formatCode>General</c:formatCode>
                <c:ptCount val="15"/>
                <c:pt idx="0">
                  <c:v>5355912804</c:v>
                </c:pt>
                <c:pt idx="1">
                  <c:v>0</c:v>
                </c:pt>
                <c:pt idx="2">
                  <c:v>0</c:v>
                </c:pt>
                <c:pt idx="3">
                  <c:v>0</c:v>
                </c:pt>
                <c:pt idx="4">
                  <c:v>0</c:v>
                </c:pt>
                <c:pt idx="5">
                  <c:v>0</c:v>
                </c:pt>
                <c:pt idx="6">
                  <c:v>0</c:v>
                </c:pt>
                <c:pt idx="7">
                  <c:v>0</c:v>
                </c:pt>
                <c:pt idx="8">
                  <c:v>0</c:v>
                </c:pt>
                <c:pt idx="9">
                  <c:v>0</c:v>
                </c:pt>
                <c:pt idx="10">
                  <c:v>0</c:v>
                </c:pt>
                <c:pt idx="11">
                  <c:v>0</c:v>
                </c:pt>
                <c:pt idx="12">
                  <c:v>0</c:v>
                </c:pt>
                <c:pt idx="13">
                  <c:v>0</c:v>
                </c:pt>
                <c:pt idx="14">
                  <c:v>5355912804</c:v>
                </c:pt>
              </c:numCache>
            </c:numRef>
          </c:val>
          <c:extLst xmlns:c16r2="http://schemas.microsoft.com/office/drawing/2015/06/chart">
            <c:ext xmlns:c16="http://schemas.microsoft.com/office/drawing/2014/chart" uri="{C3380CC4-5D6E-409C-BE32-E72D297353CC}">
              <c16:uniqueId val="{00000001-2CC3-43DD-B8AE-43C30AAC1805}"/>
            </c:ext>
          </c:extLst>
        </c:ser>
        <c:dLbls>
          <c:showLegendKey val="0"/>
          <c:showVal val="0"/>
          <c:showCatName val="0"/>
          <c:showSerName val="0"/>
          <c:showPercent val="0"/>
          <c:showBubbleSize val="0"/>
        </c:dLbls>
        <c:gapWidth val="219"/>
        <c:overlap val="-27"/>
        <c:axId val="-983153568"/>
        <c:axId val="-98315302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'[20]GEFI-IND-003'!$D$32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'[20]GEFI-IND-003'!$C$33:$C$48</c15:sqref>
                        </c15:fullRef>
                        <c15:formulaRef>
                          <c15:sqref>'[20]GEFI-IND-003'!$C$34:$C$48</c15:sqref>
                        </c15:formulaRef>
                      </c:ext>
                    </c:extLst>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uri="{02D57815-91ED-43cb-92C2-25804820EDAC}">
                        <c15:fullRef>
                          <c15:sqref>'[20]GEFI-IND-003'!$D$33:$D$48</c15:sqref>
                        </c15:fullRef>
                        <c15:formulaRef>
                          <c15:sqref>'[20]GEFI-IND-003'!$D$34:$D$48</c15:sqref>
                        </c15:formulaRef>
                      </c:ext>
                    </c:extLst>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3-2CC3-43DD-B8AE-43C30AAC1805}"/>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'[20]GEFI-IND-003'!$E$32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'[20]GEFI-IND-003'!$C$33:$C$48</c15:sqref>
                        </c15:fullRef>
                        <c15:formulaRef>
                          <c15:sqref>'[20]GEFI-IND-003'!$C$34:$C$48</c15:sqref>
                        </c15:formulaRef>
                      </c:ext>
                    </c:extLst>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'[20]GEFI-IND-003'!$E$33:$E$48</c15:sqref>
                        </c15:fullRef>
                        <c15:formulaRef>
                          <c15:sqref>'[20]GEFI-IND-003'!$E$34:$E$48</c15:sqref>
                        </c15:formulaRef>
                      </c:ext>
                    </c:extLst>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xmlns:c15="http://schemas.microsoft.com/office/drawing/2012/chart">
                  <c:ext xmlns:c16="http://schemas.microsoft.com/office/drawing/2014/chart" uri="{C3380CC4-5D6E-409C-BE32-E72D297353CC}">
                    <c16:uniqueId val="{00000004-2CC3-43DD-B8AE-43C30AAC1805}"/>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'[20]GEFI-IND-003'!$F$32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'[20]GEFI-IND-003'!$C$33:$C$48</c15:sqref>
                        </c15:fullRef>
                        <c15:formulaRef>
                          <c15:sqref>'[20]GEFI-IND-003'!$C$34:$C$48</c15:sqref>
                        </c15:formulaRef>
                      </c:ext>
                    </c:extLst>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'[20]GEFI-IND-003'!$F$33:$F$48</c15:sqref>
                        </c15:fullRef>
                        <c15:formulaRef>
                          <c15:sqref>'[20]GEFI-IND-003'!$F$34:$F$48</c15:sqref>
                        </c15:formulaRef>
                      </c:ext>
                    </c:extLst>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xmlns:c15="http://schemas.microsoft.com/office/drawing/2012/chart">
                  <c:ext xmlns:c16="http://schemas.microsoft.com/office/drawing/2014/chart" uri="{C3380CC4-5D6E-409C-BE32-E72D297353CC}">
                    <c16:uniqueId val="{00000005-2CC3-43DD-B8AE-43C30AAC1805}"/>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'[20]GEFI-IND-003'!$G$32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'[20]GEFI-IND-003'!$C$33:$C$48</c15:sqref>
                        </c15:fullRef>
                        <c15:formulaRef>
                          <c15:sqref>'[20]GEFI-IND-003'!$C$34:$C$48</c15:sqref>
                        </c15:formulaRef>
                      </c:ext>
                    </c:extLst>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'[20]GEFI-IND-003'!$G$33:$G$48</c15:sqref>
                        </c15:fullRef>
                        <c15:formulaRef>
                          <c15:sqref>'[20]GEFI-IND-003'!$G$34:$G$48</c15:sqref>
                        </c15:formulaRef>
                      </c:ext>
                    </c:extLst>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xmlns:c15="http://schemas.microsoft.com/office/drawing/2012/chart">
                  <c:ext xmlns:c16="http://schemas.microsoft.com/office/drawing/2014/chart" uri="{C3380CC4-5D6E-409C-BE32-E72D297353CC}">
                    <c16:uniqueId val="{00000006-2CC3-43DD-B8AE-43C30AAC1805}"/>
                  </c:ext>
                </c:extLst>
              </c15:ser>
            </c15:filteredBarSeries>
          </c:ext>
        </c:extLst>
      </c:barChart>
      <c:lineChart>
        <c:grouping val="standard"/>
        <c:varyColors val="0"/>
        <c:ser>
          <c:idx val="6"/>
          <c:order val="6"/>
          <c:tx>
            <c:strRef>
              <c:f>'[20]GEFI-IND-003'!$J$32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'[20]GEFI-IND-003'!$C$33:$C$48</c15:sqref>
                  </c15:fullRef>
                </c:ext>
              </c:extLst>
              <c:f>'[20]GEFI-IND-003'!$C$34:$C$48</c:f>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'[20]GEFI-IND-003'!$J$33:$J$48</c15:sqref>
                  </c15:fullRef>
                </c:ext>
              </c:extLst>
              <c:f>'[20]GEFI-IND-003'!$J$34:$J$48</c:f>
              <c:numCache>
                <c:formatCode>General</c:formatCode>
                <c:ptCount val="15"/>
                <c:pt idx="0">
                  <c:v>0.90136888998538667</c:v>
                </c:pt>
                <c:pt idx="1">
                  <c:v>0</c:v>
                </c:pt>
                <c:pt idx="2">
                  <c:v>0</c:v>
                </c:pt>
                <c:pt idx="3">
                  <c:v>0</c:v>
                </c:pt>
                <c:pt idx="4">
                  <c:v>0</c:v>
                </c:pt>
                <c:pt idx="5">
                  <c:v>0</c:v>
                </c:pt>
                <c:pt idx="6">
                  <c:v>0</c:v>
                </c:pt>
                <c:pt idx="7">
                  <c:v>0</c:v>
                </c:pt>
                <c:pt idx="8">
                  <c:v>0</c:v>
                </c:pt>
                <c:pt idx="9">
                  <c:v>0</c:v>
                </c:pt>
                <c:pt idx="10">
                  <c:v>0</c:v>
                </c:pt>
                <c:pt idx="11">
                  <c:v>0</c:v>
                </c:pt>
                <c:pt idx="12">
                  <c:v>0</c:v>
                </c:pt>
                <c:pt idx="13">
                  <c:v>0</c:v>
                </c:pt>
                <c:pt idx="14">
                  <c:v>0.90136888998538667</c:v>
                </c:pt>
              </c:numCache>
            </c:numRef>
          </c:val>
          <c:smooth val="0"/>
          <c:extLst xmlns:c16r2="http://schemas.microsoft.com/office/drawing/2015/06/chart">
            <c:ext xmlns:c16="http://schemas.microsoft.com/office/drawing/2014/chart" uri="{C3380CC4-5D6E-409C-BE32-E72D297353CC}">
              <c16:uniqueId val="{00000002-2CC3-43DD-B8AE-43C30AAC1805}"/>
            </c:ext>
          </c:extLst>
        </c:ser>
        <c:dLbls>
          <c:showLegendKey val="0"/>
          <c:showVal val="0"/>
          <c:showCatName val="0"/>
          <c:showSerName val="0"/>
          <c:showPercent val="0"/>
          <c:showBubbleSize val="0"/>
        </c:dLbls>
        <c:marker val="1"/>
        <c:smooth val="0"/>
        <c:axId val="-983152480"/>
        <c:axId val="-983151936"/>
      </c:lineChart>
      <c:catAx>
        <c:axId val="-98315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3153024"/>
        <c:crosses val="autoZero"/>
        <c:auto val="1"/>
        <c:lblAlgn val="ctr"/>
        <c:lblOffset val="100"/>
        <c:noMultiLvlLbl val="0"/>
      </c:catAx>
      <c:valAx>
        <c:axId val="-983153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3153568"/>
        <c:crosses val="autoZero"/>
        <c:crossBetween val="between"/>
      </c:valAx>
      <c:valAx>
        <c:axId val="-9831519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3152480"/>
        <c:crosses val="max"/>
        <c:crossBetween val="between"/>
      </c:valAx>
      <c:catAx>
        <c:axId val="-983152480"/>
        <c:scaling>
          <c:orientation val="minMax"/>
        </c:scaling>
        <c:delete val="1"/>
        <c:axPos val="b"/>
        <c:numFmt formatCode="General" sourceLinked="1"/>
        <c:majorTickMark val="out"/>
        <c:minorTickMark val="none"/>
        <c:tickLblPos val="nextTo"/>
        <c:crossAx val="-9831519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'[20]GEFI-IND-004'!$H$32</c:f>
              <c:strCache>
                <c:ptCount val="1"/>
                <c:pt idx="0">
                  <c:v>EJECUCIÓN PASIVOS EXIGIBLES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'[20]GEFI-IND-004'!$C$33:$C$46</c15:sqref>
                  </c15:fullRef>
                </c:ext>
              </c:extLst>
              <c:f>'[20]GEFI-IND-004'!$C$34:$C$46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'[20]GEFI-IND-004'!$H$33:$H$46</c15:sqref>
                  </c15:fullRef>
                </c:ext>
              </c:extLst>
              <c:f>'[20]GEFI-IND-004'!$H$34:$H$46</c:f>
              <c:numCache>
                <c:formatCode>General</c:formatCode>
                <c:ptCount val="13"/>
                <c:pt idx="0">
                  <c:v>2569840513</c:v>
                </c:pt>
                <c:pt idx="1">
                  <c:v>0</c:v>
                </c:pt>
                <c:pt idx="2">
                  <c:v>0</c:v>
                </c:pt>
                <c:pt idx="3">
                  <c:v>0</c:v>
                </c:pt>
                <c:pt idx="4">
                  <c:v>0</c:v>
                </c:pt>
                <c:pt idx="5">
                  <c:v>0</c:v>
                </c:pt>
                <c:pt idx="6">
                  <c:v>0</c:v>
                </c:pt>
                <c:pt idx="7">
                  <c:v>0</c:v>
                </c:pt>
                <c:pt idx="8">
                  <c:v>0</c:v>
                </c:pt>
                <c:pt idx="9">
                  <c:v>0</c:v>
                </c:pt>
                <c:pt idx="10">
                  <c:v>0</c:v>
                </c:pt>
                <c:pt idx="11">
                  <c:v>0</c:v>
                </c:pt>
                <c:pt idx="12">
                  <c:v>2569840513</c:v>
                </c:pt>
              </c:numCache>
            </c:numRef>
          </c:val>
          <c:extLst xmlns:c16r2="http://schemas.microsoft.com/office/drawing/2015/06/chart">
            <c:ext xmlns:c16="http://schemas.microsoft.com/office/drawing/2014/chart" uri="{C3380CC4-5D6E-409C-BE32-E72D297353CC}">
              <c16:uniqueId val="{00000000-8A79-4160-9346-003D986AC077}"/>
            </c:ext>
          </c:extLst>
        </c:ser>
        <c:ser>
          <c:idx val="5"/>
          <c:order val="5"/>
          <c:tx>
            <c:strRef>
              <c:f>'[20]GEFI-IND-004'!$I$32</c:f>
              <c:strCache>
                <c:ptCount val="1"/>
                <c:pt idx="0">
                  <c:v>PRESUPUESTO PASIVOS EXIGIBLES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'[20]GEFI-IND-004'!$C$33:$C$46</c15:sqref>
                  </c15:fullRef>
                </c:ext>
              </c:extLst>
              <c:f>'[20]GEFI-IND-004'!$C$34:$C$46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'[20]GEFI-IND-004'!$I$33:$I$46</c15:sqref>
                  </c15:fullRef>
                </c:ext>
              </c:extLst>
              <c:f>'[20]GEFI-IND-004'!$I$34:$I$46</c:f>
              <c:numCache>
                <c:formatCode>General</c:formatCode>
                <c:ptCount val="13"/>
                <c:pt idx="0">
                  <c:v>15753584392</c:v>
                </c:pt>
                <c:pt idx="1">
                  <c:v>0</c:v>
                </c:pt>
                <c:pt idx="2">
                  <c:v>0</c:v>
                </c:pt>
                <c:pt idx="3">
                  <c:v>0</c:v>
                </c:pt>
                <c:pt idx="4">
                  <c:v>0</c:v>
                </c:pt>
                <c:pt idx="5">
                  <c:v>0</c:v>
                </c:pt>
                <c:pt idx="6">
                  <c:v>0</c:v>
                </c:pt>
                <c:pt idx="7">
                  <c:v>0</c:v>
                </c:pt>
                <c:pt idx="8">
                  <c:v>0</c:v>
                </c:pt>
                <c:pt idx="9">
                  <c:v>0</c:v>
                </c:pt>
                <c:pt idx="10">
                  <c:v>0</c:v>
                </c:pt>
                <c:pt idx="11">
                  <c:v>0</c:v>
                </c:pt>
                <c:pt idx="12">
                  <c:v>15753584392</c:v>
                </c:pt>
              </c:numCache>
            </c:numRef>
          </c:val>
          <c:extLst xmlns:c16r2="http://schemas.microsoft.com/office/drawing/2015/06/chart">
            <c:ext xmlns:c16="http://schemas.microsoft.com/office/drawing/2014/chart" uri="{C3380CC4-5D6E-409C-BE32-E72D297353CC}">
              <c16:uniqueId val="{00000001-8A79-4160-9346-003D986AC077}"/>
            </c:ext>
          </c:extLst>
        </c:ser>
        <c:dLbls>
          <c:showLegendKey val="0"/>
          <c:showVal val="0"/>
          <c:showCatName val="0"/>
          <c:showSerName val="0"/>
          <c:showPercent val="0"/>
          <c:showBubbleSize val="0"/>
        </c:dLbls>
        <c:gapWidth val="219"/>
        <c:overlap val="-27"/>
        <c:axId val="-983155744"/>
        <c:axId val="-98315520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'[20]GEFI-IND-004'!$D$32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'[20]GEFI-IND-004'!$C$33:$C$46</c15:sqref>
                        </c15:fullRef>
                        <c15:formulaRef>
                          <c15:sqref>'[20]GEFI-IND-004'!$C$34:$C$46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uri="{02D57815-91ED-43cb-92C2-25804820EDAC}">
                        <c15:fullRef>
                          <c15:sqref>'[20]GEFI-IND-004'!$D$33:$D$46</c15:sqref>
                        </c15:fullRef>
                        <c15:formulaRef>
                          <c15:sqref>'[20]GEFI-IND-004'!$D$34:$D$46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8A79-4160-9346-003D986AC077}"/>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'[20]GEFI-IND-004'!$E$32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'[20]GEFI-IND-004'!$C$33:$C$46</c15:sqref>
                        </c15:fullRef>
                        <c15:formulaRef>
                          <c15:sqref>'[20]GEFI-IND-004'!$C$34:$C$46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'[20]GEFI-IND-004'!$E$33:$E$46</c15:sqref>
                        </c15:fullRef>
                        <c15:formulaRef>
                          <c15:sqref>'[20]GEFI-IND-004'!$E$34:$E$46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8A79-4160-9346-003D986AC077}"/>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'[20]GEFI-IND-004'!$F$32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'[20]GEFI-IND-004'!$C$33:$C$46</c15:sqref>
                        </c15:fullRef>
                        <c15:formulaRef>
                          <c15:sqref>'[20]GEFI-IND-004'!$C$34:$C$46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'[20]GEFI-IND-004'!$F$33:$F$46</c15:sqref>
                        </c15:fullRef>
                        <c15:formulaRef>
                          <c15:sqref>'[20]GEFI-IND-004'!$F$34:$F$46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8A79-4160-9346-003D986AC077}"/>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'[20]GEFI-IND-004'!$G$32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'[20]GEFI-IND-004'!$C$33:$C$46</c15:sqref>
                        </c15:fullRef>
                        <c15:formulaRef>
                          <c15:sqref>'[20]GEFI-IND-004'!$C$34:$C$46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'[20]GEFI-IND-004'!$G$33:$G$46</c15:sqref>
                        </c15:fullRef>
                        <c15:formulaRef>
                          <c15:sqref>'[20]GEFI-IND-004'!$G$34:$G$46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8A79-4160-9346-003D986AC077}"/>
                  </c:ext>
                </c:extLst>
              </c15:ser>
            </c15:filteredBarSeries>
          </c:ext>
        </c:extLst>
      </c:barChart>
      <c:lineChart>
        <c:grouping val="standard"/>
        <c:varyColors val="0"/>
        <c:ser>
          <c:idx val="6"/>
          <c:order val="6"/>
          <c:tx>
            <c:strRef>
              <c:f>'[20]GEFI-IND-004'!$J$32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'[20]GEFI-IND-004'!$C$33:$C$46</c15:sqref>
                  </c15:fullRef>
                </c:ext>
              </c:extLst>
              <c:f>'[20]GEFI-IND-004'!$C$34:$C$46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'[20]GEFI-IND-004'!$J$33:$J$46</c15:sqref>
                  </c15:fullRef>
                </c:ext>
              </c:extLst>
              <c:f>'[20]GEFI-IND-004'!$J$34:$J$46</c:f>
              <c:numCache>
                <c:formatCode>General</c:formatCode>
                <c:ptCount val="13"/>
                <c:pt idx="0">
                  <c:v>0.1631273524205081</c:v>
                </c:pt>
                <c:pt idx="1">
                  <c:v>0</c:v>
                </c:pt>
                <c:pt idx="2">
                  <c:v>0</c:v>
                </c:pt>
                <c:pt idx="3">
                  <c:v>0</c:v>
                </c:pt>
                <c:pt idx="4">
                  <c:v>0</c:v>
                </c:pt>
                <c:pt idx="5">
                  <c:v>0</c:v>
                </c:pt>
                <c:pt idx="6">
                  <c:v>0</c:v>
                </c:pt>
                <c:pt idx="7">
                  <c:v>0</c:v>
                </c:pt>
                <c:pt idx="8">
                  <c:v>0</c:v>
                </c:pt>
                <c:pt idx="9">
                  <c:v>0</c:v>
                </c:pt>
                <c:pt idx="10">
                  <c:v>0</c:v>
                </c:pt>
                <c:pt idx="11">
                  <c:v>0</c:v>
                </c:pt>
                <c:pt idx="12">
                  <c:v>0.1631273524205081</c:v>
                </c:pt>
              </c:numCache>
            </c:numRef>
          </c:val>
          <c:smooth val="0"/>
          <c:extLst xmlns:c16r2="http://schemas.microsoft.com/office/drawing/2015/06/chart">
            <c:ext xmlns:c16="http://schemas.microsoft.com/office/drawing/2014/chart" uri="{C3380CC4-5D6E-409C-BE32-E72D297353CC}">
              <c16:uniqueId val="{00000002-8A79-4160-9346-003D986AC077}"/>
            </c:ext>
          </c:extLst>
        </c:ser>
        <c:dLbls>
          <c:showLegendKey val="0"/>
          <c:showVal val="0"/>
          <c:showCatName val="0"/>
          <c:showSerName val="0"/>
          <c:showPercent val="0"/>
          <c:showBubbleSize val="0"/>
        </c:dLbls>
        <c:marker val="1"/>
        <c:smooth val="0"/>
        <c:axId val="-983150304"/>
        <c:axId val="-983150848"/>
      </c:lineChart>
      <c:catAx>
        <c:axId val="-98315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3155200"/>
        <c:crosses val="autoZero"/>
        <c:auto val="1"/>
        <c:lblAlgn val="ctr"/>
        <c:lblOffset val="100"/>
        <c:noMultiLvlLbl val="0"/>
      </c:catAx>
      <c:valAx>
        <c:axId val="-983155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3155744"/>
        <c:crosses val="autoZero"/>
        <c:crossBetween val="between"/>
      </c:valAx>
      <c:valAx>
        <c:axId val="-98315084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3150304"/>
        <c:crosses val="max"/>
        <c:crossBetween val="between"/>
      </c:valAx>
      <c:catAx>
        <c:axId val="-983150304"/>
        <c:scaling>
          <c:orientation val="minMax"/>
        </c:scaling>
        <c:delete val="1"/>
        <c:axPos val="b"/>
        <c:numFmt formatCode="General" sourceLinked="1"/>
        <c:majorTickMark val="out"/>
        <c:minorTickMark val="none"/>
        <c:tickLblPos val="nextTo"/>
        <c:crossAx val="-983150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'[20]GEFI-IND-005'!$H$32</c:f>
              <c:strCache>
                <c:ptCount val="1"/>
                <c:pt idx="0">
                  <c:v>EJECUCIÓN RESERVAS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'[20]GEFI-IND-005'!$C$33:$C$46</c15:sqref>
                  </c15:fullRef>
                </c:ext>
              </c:extLst>
              <c:f>'[20]GEFI-IND-005'!$C$34:$C$46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'[20]GEFI-IND-005'!$H$33:$H$46</c15:sqref>
                  </c15:fullRef>
                </c:ext>
              </c:extLst>
              <c:f>'[20]GEFI-IND-005'!$H$34:$H$46</c:f>
              <c:numCache>
                <c:formatCode>General</c:formatCode>
                <c:ptCount val="13"/>
                <c:pt idx="0">
                  <c:v>22362610969</c:v>
                </c:pt>
                <c:pt idx="1">
                  <c:v>0</c:v>
                </c:pt>
                <c:pt idx="2">
                  <c:v>0</c:v>
                </c:pt>
                <c:pt idx="3">
                  <c:v>0</c:v>
                </c:pt>
                <c:pt idx="4">
                  <c:v>0</c:v>
                </c:pt>
                <c:pt idx="5">
                  <c:v>0</c:v>
                </c:pt>
                <c:pt idx="6">
                  <c:v>0</c:v>
                </c:pt>
                <c:pt idx="7">
                  <c:v>0</c:v>
                </c:pt>
                <c:pt idx="8">
                  <c:v>0</c:v>
                </c:pt>
                <c:pt idx="9">
                  <c:v>0</c:v>
                </c:pt>
                <c:pt idx="10">
                  <c:v>0</c:v>
                </c:pt>
                <c:pt idx="11">
                  <c:v>0</c:v>
                </c:pt>
                <c:pt idx="12">
                  <c:v>22362610969</c:v>
                </c:pt>
              </c:numCache>
            </c:numRef>
          </c:val>
          <c:extLst xmlns:c16r2="http://schemas.microsoft.com/office/drawing/2015/06/chart">
            <c:ext xmlns:c16="http://schemas.microsoft.com/office/drawing/2014/chart" uri="{C3380CC4-5D6E-409C-BE32-E72D297353CC}">
              <c16:uniqueId val="{00000000-42F6-4D8E-8378-2F27AE53B3E7}"/>
            </c:ext>
          </c:extLst>
        </c:ser>
        <c:ser>
          <c:idx val="5"/>
          <c:order val="5"/>
          <c:tx>
            <c:strRef>
              <c:f>'[20]GEFI-IND-005'!$I$32</c:f>
              <c:strCache>
                <c:ptCount val="1"/>
                <c:pt idx="0">
                  <c:v>PRESUPUESTO RESERVAS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'[20]GEFI-IND-005'!$C$33:$C$46</c15:sqref>
                  </c15:fullRef>
                </c:ext>
              </c:extLst>
              <c:f>'[20]GEFI-IND-005'!$C$34:$C$46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'[20]GEFI-IND-005'!$I$33:$I$46</c15:sqref>
                  </c15:fullRef>
                </c:ext>
              </c:extLst>
              <c:f>'[20]GEFI-IND-005'!$I$34:$I$46</c:f>
              <c:numCache>
                <c:formatCode>General</c:formatCode>
                <c:ptCount val="13"/>
                <c:pt idx="0">
                  <c:v>62146076556</c:v>
                </c:pt>
                <c:pt idx="1">
                  <c:v>0</c:v>
                </c:pt>
                <c:pt idx="2">
                  <c:v>0</c:v>
                </c:pt>
                <c:pt idx="3">
                  <c:v>0</c:v>
                </c:pt>
                <c:pt idx="4">
                  <c:v>0</c:v>
                </c:pt>
                <c:pt idx="5">
                  <c:v>0</c:v>
                </c:pt>
                <c:pt idx="6">
                  <c:v>0</c:v>
                </c:pt>
                <c:pt idx="7">
                  <c:v>0</c:v>
                </c:pt>
                <c:pt idx="8">
                  <c:v>0</c:v>
                </c:pt>
                <c:pt idx="9">
                  <c:v>0</c:v>
                </c:pt>
                <c:pt idx="10">
                  <c:v>0</c:v>
                </c:pt>
                <c:pt idx="11">
                  <c:v>0</c:v>
                </c:pt>
                <c:pt idx="12">
                  <c:v>62146076556</c:v>
                </c:pt>
              </c:numCache>
            </c:numRef>
          </c:val>
          <c:extLst xmlns:c16r2="http://schemas.microsoft.com/office/drawing/2015/06/chart">
            <c:ext xmlns:c16="http://schemas.microsoft.com/office/drawing/2014/chart" uri="{C3380CC4-5D6E-409C-BE32-E72D297353CC}">
              <c16:uniqueId val="{00000001-42F6-4D8E-8378-2F27AE53B3E7}"/>
            </c:ext>
          </c:extLst>
        </c:ser>
        <c:dLbls>
          <c:showLegendKey val="0"/>
          <c:showVal val="0"/>
          <c:showCatName val="0"/>
          <c:showSerName val="0"/>
          <c:showPercent val="0"/>
          <c:showBubbleSize val="0"/>
        </c:dLbls>
        <c:gapWidth val="219"/>
        <c:overlap val="-27"/>
        <c:axId val="-983156288"/>
        <c:axId val="-9831546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'[20]GEFI-IND-005'!$D$32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'[20]GEFI-IND-005'!$C$33:$C$46</c15:sqref>
                        </c15:fullRef>
                        <c15:formulaRef>
                          <c15:sqref>'[20]GEFI-IND-005'!$C$34:$C$46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uri="{02D57815-91ED-43cb-92C2-25804820EDAC}">
                        <c15:fullRef>
                          <c15:sqref>'[20]GEFI-IND-005'!$D$33:$D$46</c15:sqref>
                        </c15:fullRef>
                        <c15:formulaRef>
                          <c15:sqref>'[20]GEFI-IND-005'!$D$34:$D$46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42F6-4D8E-8378-2F27AE53B3E7}"/>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'[20]GEFI-IND-005'!$E$32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'[20]GEFI-IND-005'!$C$33:$C$46</c15:sqref>
                        </c15:fullRef>
                        <c15:formulaRef>
                          <c15:sqref>'[20]GEFI-IND-005'!$C$34:$C$46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'[20]GEFI-IND-005'!$E$33:$E$46</c15:sqref>
                        </c15:fullRef>
                        <c15:formulaRef>
                          <c15:sqref>'[20]GEFI-IND-005'!$E$34:$E$46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42F6-4D8E-8378-2F27AE53B3E7}"/>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'[20]GEFI-IND-005'!$F$32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'[20]GEFI-IND-005'!$C$33:$C$46</c15:sqref>
                        </c15:fullRef>
                        <c15:formulaRef>
                          <c15:sqref>'[20]GEFI-IND-005'!$C$34:$C$46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'[20]GEFI-IND-005'!$F$33:$F$46</c15:sqref>
                        </c15:fullRef>
                        <c15:formulaRef>
                          <c15:sqref>'[20]GEFI-IND-005'!$F$34:$F$46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42F6-4D8E-8378-2F27AE53B3E7}"/>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'[20]GEFI-IND-005'!$G$32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'[20]GEFI-IND-005'!$C$33:$C$46</c15:sqref>
                        </c15:fullRef>
                        <c15:formulaRef>
                          <c15:sqref>'[20]GEFI-IND-005'!$C$34:$C$46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'[20]GEFI-IND-005'!$G$33:$G$46</c15:sqref>
                        </c15:fullRef>
                        <c15:formulaRef>
                          <c15:sqref>'[20]GEFI-IND-005'!$G$34:$G$46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42F6-4D8E-8378-2F27AE53B3E7}"/>
                  </c:ext>
                </c:extLst>
              </c15:ser>
            </c15:filteredBarSeries>
          </c:ext>
        </c:extLst>
      </c:barChart>
      <c:lineChart>
        <c:grouping val="standard"/>
        <c:varyColors val="0"/>
        <c:ser>
          <c:idx val="6"/>
          <c:order val="6"/>
          <c:tx>
            <c:strRef>
              <c:f>'[20]GEFI-IND-005'!$J$32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'[20]GEFI-IND-005'!$C$33:$C$46</c15:sqref>
                  </c15:fullRef>
                </c:ext>
              </c:extLst>
              <c:f>'[20]GEFI-IND-005'!$C$34:$C$46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'[20]GEFI-IND-005'!$J$33:$J$46</c15:sqref>
                  </c15:fullRef>
                </c:ext>
              </c:extLst>
              <c:f>'[20]GEFI-IND-005'!$J$34:$J$46</c:f>
              <c:numCache>
                <c:formatCode>General</c:formatCode>
                <c:ptCount val="13"/>
                <c:pt idx="0">
                  <c:v>0.35983946547050305</c:v>
                </c:pt>
                <c:pt idx="1">
                  <c:v>0</c:v>
                </c:pt>
                <c:pt idx="2">
                  <c:v>0</c:v>
                </c:pt>
                <c:pt idx="3">
                  <c:v>0</c:v>
                </c:pt>
                <c:pt idx="4">
                  <c:v>0</c:v>
                </c:pt>
                <c:pt idx="5">
                  <c:v>0</c:v>
                </c:pt>
                <c:pt idx="6">
                  <c:v>0</c:v>
                </c:pt>
                <c:pt idx="7">
                  <c:v>0</c:v>
                </c:pt>
                <c:pt idx="8">
                  <c:v>0</c:v>
                </c:pt>
                <c:pt idx="9">
                  <c:v>0</c:v>
                </c:pt>
                <c:pt idx="10">
                  <c:v>0</c:v>
                </c:pt>
                <c:pt idx="11">
                  <c:v>0</c:v>
                </c:pt>
                <c:pt idx="12">
                  <c:v>0.35983946547050305</c:v>
                </c:pt>
              </c:numCache>
            </c:numRef>
          </c:val>
          <c:smooth val="0"/>
          <c:extLst xmlns:c16r2="http://schemas.microsoft.com/office/drawing/2015/06/chart">
            <c:ext xmlns:c16="http://schemas.microsoft.com/office/drawing/2014/chart" uri="{C3380CC4-5D6E-409C-BE32-E72D297353CC}">
              <c16:uniqueId val="{00000002-42F6-4D8E-8378-2F27AE53B3E7}"/>
            </c:ext>
          </c:extLst>
        </c:ser>
        <c:dLbls>
          <c:showLegendKey val="0"/>
          <c:showVal val="0"/>
          <c:showCatName val="0"/>
          <c:showSerName val="0"/>
          <c:showPercent val="0"/>
          <c:showBubbleSize val="0"/>
        </c:dLbls>
        <c:marker val="1"/>
        <c:smooth val="0"/>
        <c:axId val="-982508864"/>
        <c:axId val="-983157376"/>
      </c:lineChart>
      <c:catAx>
        <c:axId val="-98315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3154656"/>
        <c:crosses val="autoZero"/>
        <c:auto val="1"/>
        <c:lblAlgn val="ctr"/>
        <c:lblOffset val="100"/>
        <c:noMultiLvlLbl val="0"/>
      </c:catAx>
      <c:valAx>
        <c:axId val="-983154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3156288"/>
        <c:crosses val="autoZero"/>
        <c:crossBetween val="between"/>
      </c:valAx>
      <c:valAx>
        <c:axId val="-98315737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508864"/>
        <c:crosses val="max"/>
        <c:crossBetween val="between"/>
      </c:valAx>
      <c:catAx>
        <c:axId val="-982508864"/>
        <c:scaling>
          <c:orientation val="minMax"/>
        </c:scaling>
        <c:delete val="1"/>
        <c:axPos val="b"/>
        <c:numFmt formatCode="General" sourceLinked="1"/>
        <c:majorTickMark val="out"/>
        <c:minorTickMark val="none"/>
        <c:tickLblPos val="nextTo"/>
        <c:crossAx val="-983157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'[4]PES-FM-001'!$H$32:$H$33</c:f>
              <c:strCache>
                <c:ptCount val="1"/>
                <c:pt idx="0">
                  <c:v>VARIABLE 1 0</c:v>
                </c:pt>
              </c:strCache>
            </c:strRef>
          </c:tx>
          <c:spPr>
            <a:solidFill>
              <a:schemeClr val="accent1"/>
            </a:solidFill>
            <a:ln>
              <a:noFill/>
            </a:ln>
            <a:effectLst/>
          </c:spPr>
          <c:invertIfNegative val="0"/>
          <c:cat>
            <c:multiLvlStrRef>
              <c:f>'[4]PES-FM-001'!$C$34:$G$37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I</c:v>
                  </c:pt>
                  <c:pt idx="1">
                    <c:v>Trimestre II</c:v>
                  </c:pt>
                  <c:pt idx="2">
                    <c:v>Trimestre III</c:v>
                  </c:pt>
                  <c:pt idx="3">
                    <c:v>Trimestre IV</c:v>
                  </c:pt>
                </c:lvl>
              </c:multiLvlStrCache>
            </c:multiLvlStrRef>
          </c:cat>
          <c:val>
            <c:numRef>
              <c:f>'[4]PES-FM-001'!$H$34:$H$37</c:f>
              <c:numCache>
                <c:formatCode>General</c:formatCode>
                <c:ptCount val="4"/>
                <c:pt idx="0">
                  <c:v>49</c:v>
                </c:pt>
                <c:pt idx="1">
                  <c:v>0</c:v>
                </c:pt>
                <c:pt idx="2">
                  <c:v>0</c:v>
                </c:pt>
                <c:pt idx="3">
                  <c:v>0</c:v>
                </c:pt>
              </c:numCache>
            </c:numRef>
          </c:val>
          <c:extLst xmlns:c16r2="http://schemas.microsoft.com/office/drawing/2015/06/chart">
            <c:ext xmlns:c16="http://schemas.microsoft.com/office/drawing/2014/chart" uri="{C3380CC4-5D6E-409C-BE32-E72D297353CC}">
              <c16:uniqueId val="{00000000-FDD4-432F-934A-006E70E32E50}"/>
            </c:ext>
          </c:extLst>
        </c:ser>
        <c:ser>
          <c:idx val="1"/>
          <c:order val="1"/>
          <c:tx>
            <c:strRef>
              <c:f>'[4]PES-FM-001'!$I$32:$I$33</c:f>
              <c:strCache>
                <c:ptCount val="1"/>
                <c:pt idx="0">
                  <c:v>VARIABLE 2 0</c:v>
                </c:pt>
              </c:strCache>
            </c:strRef>
          </c:tx>
          <c:spPr>
            <a:solidFill>
              <a:schemeClr val="accent2"/>
            </a:solidFill>
            <a:ln>
              <a:noFill/>
            </a:ln>
            <a:effectLst/>
          </c:spPr>
          <c:invertIfNegative val="0"/>
          <c:cat>
            <c:multiLvlStrRef>
              <c:f>'[4]PES-FM-001'!$C$34:$G$37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I</c:v>
                  </c:pt>
                  <c:pt idx="1">
                    <c:v>Trimestre II</c:v>
                  </c:pt>
                  <c:pt idx="2">
                    <c:v>Trimestre III</c:v>
                  </c:pt>
                  <c:pt idx="3">
                    <c:v>Trimestre IV</c:v>
                  </c:pt>
                </c:lvl>
              </c:multiLvlStrCache>
            </c:multiLvlStrRef>
          </c:cat>
          <c:val>
            <c:numRef>
              <c:f>'[4]PES-FM-001'!$I$34:$I$37</c:f>
              <c:numCache>
                <c:formatCode>General</c:formatCode>
                <c:ptCount val="4"/>
                <c:pt idx="0">
                  <c:v>150</c:v>
                </c:pt>
                <c:pt idx="1">
                  <c:v>150</c:v>
                </c:pt>
                <c:pt idx="2">
                  <c:v>150</c:v>
                </c:pt>
                <c:pt idx="3">
                  <c:v>150</c:v>
                </c:pt>
              </c:numCache>
            </c:numRef>
          </c:val>
          <c:extLst xmlns:c16r2="http://schemas.microsoft.com/office/drawing/2015/06/chart">
            <c:ext xmlns:c16="http://schemas.microsoft.com/office/drawing/2014/chart" uri="{C3380CC4-5D6E-409C-BE32-E72D297353CC}">
              <c16:uniqueId val="{00000001-FDD4-432F-934A-006E70E32E50}"/>
            </c:ext>
          </c:extLst>
        </c:ser>
        <c:dLbls>
          <c:showLegendKey val="0"/>
          <c:showVal val="0"/>
          <c:showCatName val="0"/>
          <c:showSerName val="0"/>
          <c:showPercent val="0"/>
          <c:showBubbleSize val="0"/>
        </c:dLbls>
        <c:gapWidth val="219"/>
        <c:overlap val="-27"/>
        <c:axId val="-990177888"/>
        <c:axId val="-990182240"/>
      </c:barChart>
      <c:lineChart>
        <c:grouping val="stacked"/>
        <c:varyColors val="0"/>
        <c:ser>
          <c:idx val="2"/>
          <c:order val="2"/>
          <c:tx>
            <c:strRef>
              <c:f>'[4]PES-FM-001'!$J$32:$J$33</c:f>
              <c:strCache>
                <c:ptCount val="1"/>
                <c:pt idx="0">
                  <c:v>RESULTADO 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'[4]PES-FM-001'!$J$34:$J$37</c:f>
              <c:numCache>
                <c:formatCode>General</c:formatCode>
                <c:ptCount val="4"/>
                <c:pt idx="0">
                  <c:v>0.32666666666666666</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2-FDD4-432F-934A-006E70E32E50}"/>
            </c:ext>
          </c:extLst>
        </c:ser>
        <c:dLbls>
          <c:showLegendKey val="0"/>
          <c:showVal val="0"/>
          <c:showCatName val="0"/>
          <c:showSerName val="0"/>
          <c:showPercent val="0"/>
          <c:showBubbleSize val="0"/>
        </c:dLbls>
        <c:marker val="1"/>
        <c:smooth val="0"/>
        <c:axId val="-990183872"/>
        <c:axId val="-990184416"/>
      </c:lineChart>
      <c:catAx>
        <c:axId val="-99017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82240"/>
        <c:crosses val="autoZero"/>
        <c:auto val="1"/>
        <c:lblAlgn val="ctr"/>
        <c:lblOffset val="100"/>
        <c:noMultiLvlLbl val="0"/>
      </c:catAx>
      <c:valAx>
        <c:axId val="-990182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77888"/>
        <c:crosses val="autoZero"/>
        <c:crossBetween val="between"/>
      </c:valAx>
      <c:valAx>
        <c:axId val="-9901844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83872"/>
        <c:crosses val="max"/>
        <c:crossBetween val="between"/>
      </c:valAx>
      <c:catAx>
        <c:axId val="-990183872"/>
        <c:scaling>
          <c:orientation val="minMax"/>
        </c:scaling>
        <c:delete val="1"/>
        <c:axPos val="b"/>
        <c:majorTickMark val="out"/>
        <c:minorTickMark val="none"/>
        <c:tickLblPos val="nextTo"/>
        <c:crossAx val="-990184416"/>
        <c:crosses val="autoZero"/>
        <c:auto val="1"/>
        <c:lblAlgn val="ctr"/>
        <c:lblOffset val="100"/>
        <c:noMultiLvlLbl val="0"/>
      </c:cat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PLAN DE INSPECCIÓN DE ENSAYOS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'[21]01'!$H$32:$H$33</c:f>
              <c:strCache>
                <c:ptCount val="1"/>
                <c:pt idx="0">
                  <c:v>N° TOTAL DE ENSAYOS REALIZADOS A LAS MATERIAS PRIMAS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'[21]01'!$C$34:$G$39</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'[21]01'!$H$34:$H$39</c:f>
              <c:numCache>
                <c:formatCode>General</c:formatCode>
                <c:ptCount val="6"/>
                <c:pt idx="0">
                  <c:v>1443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E3A-4F01-AACB-E974C338591E}"/>
            </c:ext>
          </c:extLst>
        </c:ser>
        <c:ser>
          <c:idx val="5"/>
          <c:order val="1"/>
          <c:tx>
            <c:strRef>
              <c:f>'[21]01'!$I$32:$I$33</c:f>
              <c:strCache>
                <c:ptCount val="1"/>
                <c:pt idx="0">
                  <c:v>N° TOTAL DE ENSAYOS REQUERIDOS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'[21]01'!$C$34:$G$39</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'[21]01'!$I$34:$I$39</c:f>
              <c:numCache>
                <c:formatCode>General</c:formatCode>
                <c:ptCount val="6"/>
                <c:pt idx="0">
                  <c:v>1451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4E3A-4F01-AACB-E974C338591E}"/>
            </c:ext>
          </c:extLst>
        </c:ser>
        <c:dLbls>
          <c:showLegendKey val="0"/>
          <c:showVal val="0"/>
          <c:showCatName val="0"/>
          <c:showSerName val="0"/>
          <c:showPercent val="0"/>
          <c:showBubbleSize val="0"/>
        </c:dLbls>
        <c:gapWidth val="150"/>
        <c:axId val="-982506144"/>
        <c:axId val="-982507776"/>
        <c:extLst xmlns:c16r2="http://schemas.microsoft.com/office/drawing/2015/06/chart"/>
      </c:barChart>
      <c:lineChart>
        <c:grouping val="standard"/>
        <c:varyColors val="0"/>
        <c:ser>
          <c:idx val="6"/>
          <c:order val="2"/>
          <c:tx>
            <c:strRef>
              <c:f>'[21]01'!$J$32:$J$33</c:f>
              <c:strCache>
                <c:ptCount val="1"/>
                <c:pt idx="0">
                  <c:v>% DE ENSAYOS REALIZADOS DE ACUERDO A LAS SOLICITUDES DE SERVICIOS 0</c:v>
                </c:pt>
              </c:strCache>
            </c:strRef>
          </c:tx>
          <c:spPr>
            <a:ln w="28575" cap="rnd">
              <a:solidFill>
                <a:schemeClr val="accent1">
                  <a:lumMod val="60000"/>
                </a:schemeClr>
              </a:solidFill>
              <a:round/>
            </a:ln>
            <a:effectLst/>
          </c:spPr>
          <c:marker>
            <c:symbol val="none"/>
          </c:marker>
          <c:cat>
            <c:multiLvlStrRef>
              <c:f>'[21]01'!$C$34:$G$39</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'[21]01'!$J$34:$J$39</c:f>
              <c:numCache>
                <c:formatCode>General</c:formatCode>
                <c:ptCount val="6"/>
                <c:pt idx="0">
                  <c:v>0.99448656099241906</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2-4E3A-4F01-AACB-E974C338591E}"/>
            </c:ext>
          </c:extLst>
        </c:ser>
        <c:dLbls>
          <c:showLegendKey val="0"/>
          <c:showVal val="0"/>
          <c:showCatName val="0"/>
          <c:showSerName val="0"/>
          <c:showPercent val="0"/>
          <c:showBubbleSize val="0"/>
        </c:dLbls>
        <c:marker val="1"/>
        <c:smooth val="0"/>
        <c:axId val="-982502880"/>
        <c:axId val="-982508320"/>
      </c:lineChart>
      <c:catAx>
        <c:axId val="-98250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507776"/>
        <c:crosses val="autoZero"/>
        <c:auto val="1"/>
        <c:lblAlgn val="ctr"/>
        <c:lblOffset val="100"/>
        <c:noMultiLvlLbl val="0"/>
      </c:catAx>
      <c:valAx>
        <c:axId val="-98250777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506144"/>
        <c:crosses val="autoZero"/>
        <c:crossBetween val="between"/>
      </c:valAx>
      <c:valAx>
        <c:axId val="-98250832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502880"/>
        <c:crosses val="max"/>
        <c:crossBetween val="between"/>
      </c:valAx>
      <c:catAx>
        <c:axId val="-982502880"/>
        <c:scaling>
          <c:orientation val="minMax"/>
        </c:scaling>
        <c:delete val="1"/>
        <c:axPos val="b"/>
        <c:numFmt formatCode="General" sourceLinked="1"/>
        <c:majorTickMark val="out"/>
        <c:minorTickMark val="none"/>
        <c:tickLblPos val="nextTo"/>
        <c:crossAx val="-982508320"/>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PLAN DE INSPECCIÓN DE ENSAYOS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'[22]02'!$H$32:$H$33</c:f>
              <c:strCache>
                <c:ptCount val="1"/>
                <c:pt idx="0">
                  <c:v>N° TOTAL DE ENSAYOS REALIZADOS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'[22]02'!$H$34:$H$39</c:f>
              <c:numCache>
                <c:formatCode>General</c:formatCode>
                <c:ptCount val="6"/>
                <c:pt idx="0">
                  <c:v>5483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99E-461C-95EE-89779D11AE66}"/>
            </c:ext>
          </c:extLst>
        </c:ser>
        <c:ser>
          <c:idx val="5"/>
          <c:order val="1"/>
          <c:tx>
            <c:strRef>
              <c:f>'[22]02'!$I$32:$I$33</c:f>
              <c:strCache>
                <c:ptCount val="1"/>
                <c:pt idx="0">
                  <c:v>N° TOTAL DE ENSAYOS SOLICITADOS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'[22]02'!$I$34:$I$39</c:f>
              <c:numCache>
                <c:formatCode>General</c:formatCode>
                <c:ptCount val="6"/>
                <c:pt idx="0">
                  <c:v>5642</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D99E-461C-95EE-89779D11AE66}"/>
            </c:ext>
          </c:extLst>
        </c:ser>
        <c:dLbls>
          <c:showLegendKey val="0"/>
          <c:showVal val="0"/>
          <c:showCatName val="0"/>
          <c:showSerName val="0"/>
          <c:showPercent val="0"/>
          <c:showBubbleSize val="0"/>
        </c:dLbls>
        <c:gapWidth val="150"/>
        <c:axId val="-982506688"/>
        <c:axId val="-982505600"/>
        <c:extLst xmlns:c16r2="http://schemas.microsoft.com/office/drawing/2015/06/chart"/>
      </c:barChart>
      <c:lineChart>
        <c:grouping val="standard"/>
        <c:varyColors val="0"/>
        <c:ser>
          <c:idx val="6"/>
          <c:order val="2"/>
          <c:tx>
            <c:strRef>
              <c:f>'[22]02'!$J$32:$J$33</c:f>
              <c:strCache>
                <c:ptCount val="1"/>
                <c:pt idx="0">
                  <c:v>% DE ENSAYOS REALIZADOS DE ACUERDO A LAS SOLICITUDES DE SERVICIO 0</c:v>
                </c:pt>
              </c:strCache>
            </c:strRef>
          </c:tx>
          <c:spPr>
            <a:ln w="28575" cap="rnd">
              <a:solidFill>
                <a:schemeClr val="accent1">
                  <a:lumMod val="60000"/>
                </a:schemeClr>
              </a:solidFill>
              <a:round/>
            </a:ln>
            <a:effectLst/>
          </c:spPr>
          <c:marker>
            <c:symbol val="none"/>
          </c:marker>
          <c:cat>
            <c:multiLvlStrRef>
              <c:f>'[22]02'!$C$34:$G$39</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'[22]02'!$J$34:$J$39</c:f>
              <c:numCache>
                <c:formatCode>General</c:formatCode>
                <c:ptCount val="6"/>
                <c:pt idx="0">
                  <c:v>0.97181850407656856</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2-D99E-461C-95EE-89779D11AE66}"/>
            </c:ext>
          </c:extLst>
        </c:ser>
        <c:dLbls>
          <c:showLegendKey val="0"/>
          <c:showVal val="0"/>
          <c:showCatName val="0"/>
          <c:showSerName val="0"/>
          <c:showPercent val="0"/>
          <c:showBubbleSize val="0"/>
        </c:dLbls>
        <c:marker val="1"/>
        <c:smooth val="0"/>
        <c:axId val="-982503968"/>
        <c:axId val="-982504512"/>
      </c:lineChart>
      <c:catAx>
        <c:axId val="-98250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505600"/>
        <c:crosses val="autoZero"/>
        <c:auto val="1"/>
        <c:lblAlgn val="ctr"/>
        <c:lblOffset val="100"/>
        <c:noMultiLvlLbl val="0"/>
      </c:catAx>
      <c:valAx>
        <c:axId val="-982505600"/>
        <c:scaling>
          <c:orientation val="minMax"/>
          <c:min val="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506688"/>
        <c:crosses val="autoZero"/>
        <c:crossBetween val="between"/>
      </c:valAx>
      <c:valAx>
        <c:axId val="-9825045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503968"/>
        <c:crosses val="max"/>
        <c:crossBetween val="between"/>
      </c:valAx>
      <c:catAx>
        <c:axId val="-982503968"/>
        <c:scaling>
          <c:orientation val="minMax"/>
        </c:scaling>
        <c:delete val="1"/>
        <c:axPos val="b"/>
        <c:numFmt formatCode="General" sourceLinked="1"/>
        <c:majorTickMark val="out"/>
        <c:minorTickMark val="none"/>
        <c:tickLblPos val="nextTo"/>
        <c:crossAx val="-98250451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LOS APIQUES EJECUTADOS VS LO PROGRAMADO</a:t>
            </a:r>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'[23]03'!$H$32:$H$33</c:f>
              <c:strCache>
                <c:ptCount val="1"/>
                <c:pt idx="0">
                  <c:v>N° TOTAL DE DE INFORMES DE APIQUES ENTREGADOS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'[23]03'!$H$34:$H$37</c:f>
              <c:numCache>
                <c:formatCode>General</c:formatCode>
                <c:ptCount val="4"/>
                <c:pt idx="0">
                  <c:v>976</c:v>
                </c:pt>
                <c:pt idx="1">
                  <c:v>0</c:v>
                </c:pt>
                <c:pt idx="2">
                  <c:v>0</c:v>
                </c:pt>
                <c:pt idx="3">
                  <c:v>0</c:v>
                </c:pt>
              </c:numCache>
            </c:numRef>
          </c:val>
          <c:extLst xmlns:c16r2="http://schemas.microsoft.com/office/drawing/2015/06/chart">
            <c:ext xmlns:c16="http://schemas.microsoft.com/office/drawing/2014/chart" uri="{C3380CC4-5D6E-409C-BE32-E72D297353CC}">
              <c16:uniqueId val="{00000000-3A42-4E0A-8C09-C502E985921B}"/>
            </c:ext>
          </c:extLst>
        </c:ser>
        <c:ser>
          <c:idx val="5"/>
          <c:order val="1"/>
          <c:tx>
            <c:strRef>
              <c:f>'[23]03'!$I$32:$I$33</c:f>
              <c:strCache>
                <c:ptCount val="1"/>
                <c:pt idx="0">
                  <c:v>N° TOTAL  DE APIQUES SOLICITADOS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'[23]03'!$I$34:$I$37</c:f>
              <c:numCache>
                <c:formatCode>General</c:formatCode>
                <c:ptCount val="4"/>
                <c:pt idx="0">
                  <c:v>976</c:v>
                </c:pt>
                <c:pt idx="1">
                  <c:v>0</c:v>
                </c:pt>
                <c:pt idx="2">
                  <c:v>0</c:v>
                </c:pt>
                <c:pt idx="3">
                  <c:v>0</c:v>
                </c:pt>
              </c:numCache>
            </c:numRef>
          </c:val>
          <c:extLst xmlns:c16r2="http://schemas.microsoft.com/office/drawing/2015/06/chart">
            <c:ext xmlns:c16="http://schemas.microsoft.com/office/drawing/2014/chart" uri="{C3380CC4-5D6E-409C-BE32-E72D297353CC}">
              <c16:uniqueId val="{00000001-3A42-4E0A-8C09-C502E985921B}"/>
            </c:ext>
          </c:extLst>
        </c:ser>
        <c:dLbls>
          <c:showLegendKey val="0"/>
          <c:showVal val="0"/>
          <c:showCatName val="0"/>
          <c:showSerName val="0"/>
          <c:showPercent val="0"/>
          <c:showBubbleSize val="0"/>
        </c:dLbls>
        <c:gapWidth val="150"/>
        <c:axId val="-982509952"/>
        <c:axId val="-982509408"/>
        <c:extLst xmlns:c16r2="http://schemas.microsoft.com/office/drawing/2015/06/chart"/>
      </c:barChart>
      <c:lineChart>
        <c:grouping val="standard"/>
        <c:varyColors val="0"/>
        <c:ser>
          <c:idx val="6"/>
          <c:order val="2"/>
          <c:tx>
            <c:strRef>
              <c:f>'[23]03'!$J$32:$J$33</c:f>
              <c:strCache>
                <c:ptCount val="1"/>
                <c:pt idx="0">
                  <c:v>% DE CUMPLIMIENTO DE LO EJECUTADOS VS LO SOLICITADO 0</c:v>
                </c:pt>
              </c:strCache>
            </c:strRef>
          </c:tx>
          <c:spPr>
            <a:ln w="28575" cap="rnd">
              <a:solidFill>
                <a:schemeClr val="accent1">
                  <a:lumMod val="60000"/>
                </a:schemeClr>
              </a:solidFill>
              <a:round/>
            </a:ln>
            <a:effectLst/>
          </c:spPr>
          <c:marker>
            <c:symbol val="none"/>
          </c:marker>
          <c:cat>
            <c:multiLvlStrRef>
              <c:f>'[23]03'!$C$34:$G$37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'[23]03'!$J$34:$J$37</c:f>
              <c:numCache>
                <c:formatCode>General</c:formatCode>
                <c:ptCount val="4"/>
                <c:pt idx="0">
                  <c:v>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2-3A42-4E0A-8C09-C502E985921B}"/>
            </c:ext>
          </c:extLst>
        </c:ser>
        <c:dLbls>
          <c:showLegendKey val="0"/>
          <c:showVal val="0"/>
          <c:showCatName val="0"/>
          <c:showSerName val="0"/>
          <c:showPercent val="0"/>
          <c:showBubbleSize val="0"/>
        </c:dLbls>
        <c:marker val="1"/>
        <c:smooth val="0"/>
        <c:axId val="-982197152"/>
        <c:axId val="-982190080"/>
      </c:lineChart>
      <c:catAx>
        <c:axId val="-98250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509408"/>
        <c:crosses val="autoZero"/>
        <c:auto val="1"/>
        <c:lblAlgn val="ctr"/>
        <c:lblOffset val="100"/>
        <c:noMultiLvlLbl val="0"/>
      </c:catAx>
      <c:valAx>
        <c:axId val="-982509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509952"/>
        <c:crosses val="autoZero"/>
        <c:crossBetween val="between"/>
      </c:valAx>
      <c:valAx>
        <c:axId val="-98219008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7152"/>
        <c:crosses val="max"/>
        <c:crossBetween val="between"/>
      </c:valAx>
      <c:catAx>
        <c:axId val="-982197152"/>
        <c:scaling>
          <c:orientation val="minMax"/>
        </c:scaling>
        <c:delete val="1"/>
        <c:axPos val="b"/>
        <c:numFmt formatCode="General" sourceLinked="1"/>
        <c:majorTickMark val="out"/>
        <c:minorTickMark val="none"/>
        <c:tickLblPos val="nextTo"/>
        <c:crossAx val="-982190080"/>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 CALIDAD DE LA EJECUCION DE LOS METODOS DE ENSAYO</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'[24]04'!$H$32:$H$33</c:f>
              <c:strCache>
                <c:ptCount val="1"/>
                <c:pt idx="0">
                  <c:v>NUMERO DE METODOS DE ENSAYOS QUE CUMPLIERON CON LA PRECISION DE LA NORMA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'[24]04'!$H$34:$H$35</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0-B6E5-485A-8824-44BDEC213A4F}"/>
            </c:ext>
          </c:extLst>
        </c:ser>
        <c:ser>
          <c:idx val="5"/>
          <c:order val="1"/>
          <c:tx>
            <c:strRef>
              <c:f>'[24]04'!$I$32:$I$33</c:f>
              <c:strCache>
                <c:ptCount val="1"/>
                <c:pt idx="0">
                  <c:v>0 0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'[24]04'!$I$34:$I$35</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1-B6E5-485A-8824-44BDEC213A4F}"/>
            </c:ext>
          </c:extLst>
        </c:ser>
        <c:dLbls>
          <c:showLegendKey val="0"/>
          <c:showVal val="0"/>
          <c:showCatName val="0"/>
          <c:showSerName val="0"/>
          <c:showPercent val="0"/>
          <c:showBubbleSize val="0"/>
        </c:dLbls>
        <c:gapWidth val="150"/>
        <c:axId val="-982199328"/>
        <c:axId val="-982194976"/>
        <c:extLst xmlns:c16r2="http://schemas.microsoft.com/office/drawing/2015/06/chart"/>
      </c:barChart>
      <c:lineChart>
        <c:grouping val="standard"/>
        <c:varyColors val="0"/>
        <c:ser>
          <c:idx val="6"/>
          <c:order val="2"/>
          <c:tx>
            <c:strRef>
              <c:f>'[24]04'!$J$32:$J$33</c:f>
              <c:strCache>
                <c:ptCount val="1"/>
                <c:pt idx="0">
                  <c:v>NUMERO DE  METODOS DE ENSAYO VERIFICADOS 0</c:v>
                </c:pt>
              </c:strCache>
            </c:strRef>
          </c:tx>
          <c:spPr>
            <a:ln w="28575" cap="rnd">
              <a:solidFill>
                <a:schemeClr val="accent1">
                  <a:lumMod val="60000"/>
                </a:schemeClr>
              </a:solidFill>
              <a:round/>
            </a:ln>
            <a:effectLst/>
          </c:spPr>
          <c:marker>
            <c:symbol val="none"/>
          </c:marker>
          <c:cat>
            <c:multiLvlStrRef>
              <c:f>'[24]04'!$C$34:$G$35</c:f>
              <c:multiLvlStrCache>
                <c:ptCount val="2"/>
                <c:lvl>
                  <c:pt idx="0">
                    <c:v>0</c:v>
                  </c:pt>
                  <c:pt idx="1">
                    <c:v>0</c:v>
                  </c:pt>
                </c:lvl>
                <c:lvl>
                  <c:pt idx="0">
                    <c:v>0</c:v>
                  </c:pt>
                  <c:pt idx="1">
                    <c:v>0</c:v>
                  </c:pt>
                </c:lvl>
                <c:lvl>
                  <c:pt idx="0">
                    <c:v>0</c:v>
                  </c:pt>
                  <c:pt idx="1">
                    <c:v>0</c:v>
                  </c:pt>
                </c:lvl>
                <c:lvl>
                  <c:pt idx="0">
                    <c:v>0</c:v>
                  </c:pt>
                  <c:pt idx="1">
                    <c:v>0</c:v>
                  </c:pt>
                </c:lvl>
                <c:lvl>
                  <c:pt idx="0">
                    <c:v>SEMESTRE 1</c:v>
                  </c:pt>
                  <c:pt idx="1">
                    <c:v>SEMESTRE 2</c:v>
                  </c:pt>
                </c:lvl>
              </c:multiLvlStrCache>
            </c:multiLvlStrRef>
          </c:cat>
          <c:val>
            <c:numRef>
              <c:f>'[24]04'!$J$34:$J$35</c:f>
              <c:numCache>
                <c:formatCode>General</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2-B6E5-485A-8824-44BDEC213A4F}"/>
            </c:ext>
          </c:extLst>
        </c:ser>
        <c:dLbls>
          <c:showLegendKey val="0"/>
          <c:showVal val="0"/>
          <c:showCatName val="0"/>
          <c:showSerName val="0"/>
          <c:showPercent val="0"/>
          <c:showBubbleSize val="0"/>
        </c:dLbls>
        <c:marker val="1"/>
        <c:smooth val="0"/>
        <c:axId val="-982188992"/>
        <c:axId val="-982195520"/>
      </c:lineChart>
      <c:catAx>
        <c:axId val="-98219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4976"/>
        <c:crosses val="autoZero"/>
        <c:auto val="1"/>
        <c:lblAlgn val="ctr"/>
        <c:lblOffset val="100"/>
        <c:noMultiLvlLbl val="0"/>
      </c:catAx>
      <c:valAx>
        <c:axId val="-982194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9328"/>
        <c:crosses val="autoZero"/>
        <c:crossBetween val="between"/>
      </c:valAx>
      <c:valAx>
        <c:axId val="-98219552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88992"/>
        <c:crosses val="max"/>
        <c:crossBetween val="between"/>
      </c:valAx>
      <c:catAx>
        <c:axId val="-982188992"/>
        <c:scaling>
          <c:orientation val="minMax"/>
        </c:scaling>
        <c:delete val="1"/>
        <c:axPos val="b"/>
        <c:numFmt formatCode="General" sourceLinked="1"/>
        <c:majorTickMark val="out"/>
        <c:minorTickMark val="none"/>
        <c:tickLblPos val="nextTo"/>
        <c:crossAx val="-982195520"/>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Cumplimiento</a:t>
            </a:r>
            <a:r>
              <a:rPr lang="en-US" baseline="0"/>
              <a:t> PIC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'[25]GTHU-IND-003'!$H$32</c:f>
              <c:strCache>
                <c:ptCount val="1"/>
                <c:pt idx="0">
                  <c:v>Actividades ejecutadas </c:v>
                </c:pt>
              </c:strCache>
            </c:strRef>
          </c:tx>
          <c:spPr>
            <a:solidFill>
              <a:schemeClr val="accent5"/>
            </a:solidFill>
            <a:ln>
              <a:noFill/>
            </a:ln>
            <a:effectLst/>
          </c:spPr>
          <c:invertIfNegative val="0"/>
          <c:cat>
            <c:strRef>
              <c:f>'[25]GTHU-IND-003'!$C$33:$C$37</c:f>
              <c:strCache>
                <c:ptCount val="5"/>
                <c:pt idx="0">
                  <c:v>0</c:v>
                </c:pt>
                <c:pt idx="1">
                  <c:v>TRIMESTRE 1</c:v>
                </c:pt>
                <c:pt idx="2">
                  <c:v>TRIMESTRE 2</c:v>
                </c:pt>
                <c:pt idx="3">
                  <c:v>TRIMESTRE 3</c:v>
                </c:pt>
                <c:pt idx="4">
                  <c:v>TRIMESTRE 4</c:v>
                </c:pt>
              </c:strCache>
            </c:strRef>
          </c:cat>
          <c:val>
            <c:numRef>
              <c:f>'[25]GTHU-IND-003'!$H$33:$H$37</c:f>
              <c:numCache>
                <c:formatCode>General</c:formatCode>
                <c:ptCount val="5"/>
                <c:pt idx="0">
                  <c:v>0</c:v>
                </c:pt>
                <c:pt idx="1">
                  <c:v>1</c:v>
                </c:pt>
                <c:pt idx="2">
                  <c:v>0</c:v>
                </c:pt>
                <c:pt idx="3">
                  <c:v>0</c:v>
                </c:pt>
                <c:pt idx="4">
                  <c:v>0</c:v>
                </c:pt>
              </c:numCache>
            </c:numRef>
          </c:val>
          <c:extLst xmlns:c16r2="http://schemas.microsoft.com/office/drawing/2015/06/chart">
            <c:ext xmlns:c16="http://schemas.microsoft.com/office/drawing/2014/chart" uri="{C3380CC4-5D6E-409C-BE32-E72D297353CC}">
              <c16:uniqueId val="{00000000-7F2F-4AC8-8BC1-3BAD6FF1A832}"/>
            </c:ext>
          </c:extLst>
        </c:ser>
        <c:ser>
          <c:idx val="5"/>
          <c:order val="5"/>
          <c:tx>
            <c:strRef>
              <c:f>'[25]GTHU-IND-003'!$I$32</c:f>
              <c:strCache>
                <c:ptCount val="1"/>
                <c:pt idx="0">
                  <c:v>Actividades programadas</c:v>
                </c:pt>
              </c:strCache>
            </c:strRef>
          </c:tx>
          <c:spPr>
            <a:solidFill>
              <a:schemeClr val="accent6"/>
            </a:solidFill>
            <a:ln>
              <a:noFill/>
            </a:ln>
            <a:effectLst/>
          </c:spPr>
          <c:invertIfNegative val="0"/>
          <c:cat>
            <c:strRef>
              <c:f>'[25]GTHU-IND-003'!$C$33:$C$37</c:f>
              <c:strCache>
                <c:ptCount val="5"/>
                <c:pt idx="0">
                  <c:v>0</c:v>
                </c:pt>
                <c:pt idx="1">
                  <c:v>TRIMESTRE 1</c:v>
                </c:pt>
                <c:pt idx="2">
                  <c:v>TRIMESTRE 2</c:v>
                </c:pt>
                <c:pt idx="3">
                  <c:v>TRIMESTRE 3</c:v>
                </c:pt>
                <c:pt idx="4">
                  <c:v>TRIMESTRE 4</c:v>
                </c:pt>
              </c:strCache>
            </c:strRef>
          </c:cat>
          <c:val>
            <c:numRef>
              <c:f>'[25]GTHU-IND-003'!$I$33:$I$37</c:f>
              <c:numCache>
                <c:formatCode>General</c:formatCode>
                <c:ptCount val="5"/>
                <c:pt idx="0">
                  <c:v>0</c:v>
                </c:pt>
                <c:pt idx="1">
                  <c:v>1</c:v>
                </c:pt>
                <c:pt idx="2">
                  <c:v>0</c:v>
                </c:pt>
                <c:pt idx="3">
                  <c:v>0</c:v>
                </c:pt>
                <c:pt idx="4">
                  <c:v>0</c:v>
                </c:pt>
              </c:numCache>
            </c:numRef>
          </c:val>
          <c:extLst xmlns:c16r2="http://schemas.microsoft.com/office/drawing/2015/06/chart">
            <c:ext xmlns:c16="http://schemas.microsoft.com/office/drawing/2014/chart" uri="{C3380CC4-5D6E-409C-BE32-E72D297353CC}">
              <c16:uniqueId val="{00000001-7F2F-4AC8-8BC1-3BAD6FF1A832}"/>
            </c:ext>
          </c:extLst>
        </c:ser>
        <c:dLbls>
          <c:showLegendKey val="0"/>
          <c:showVal val="0"/>
          <c:showCatName val="0"/>
          <c:showSerName val="0"/>
          <c:showPercent val="0"/>
          <c:showBubbleSize val="0"/>
        </c:dLbls>
        <c:gapWidth val="219"/>
        <c:overlap val="-27"/>
        <c:axId val="-982196608"/>
        <c:axId val="-98218681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'[25]GTHU-IND-003'!$D$32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'[25]GTHU-IND-003'!$C$33:$C$37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'[25]GTHU-IND-003'!$D$33:$D$37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7F2F-4AC8-8BC1-3BAD6FF1A832}"/>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'[25]GTHU-IND-003'!$E$32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'[25]GTHU-IND-003'!$C$33:$C$37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'[25]GTHU-IND-003'!$E$33:$E$37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7F2F-4AC8-8BC1-3BAD6FF1A832}"/>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'[25]GTHU-IND-003'!$F$32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'[25]GTHU-IND-003'!$C$33:$C$37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'[25]GTHU-IND-003'!$F$33:$F$37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7F2F-4AC8-8BC1-3BAD6FF1A832}"/>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'[25]GTHU-IND-003'!$G$32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'[25]GTHU-IND-003'!$C$33:$C$37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'[25]GTHU-IND-003'!$G$33:$G$37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7F2F-4AC8-8BC1-3BAD6FF1A832}"/>
                  </c:ext>
                </c:extLst>
              </c15:ser>
            </c15:filteredBarSeries>
          </c:ext>
        </c:extLst>
      </c:barChart>
      <c:lineChart>
        <c:grouping val="standard"/>
        <c:varyColors val="0"/>
        <c:ser>
          <c:idx val="6"/>
          <c:order val="6"/>
          <c:tx>
            <c:strRef>
              <c:f>'[25]GTHU-IND-003'!$J$32</c:f>
              <c:strCache>
                <c:ptCount val="1"/>
                <c:pt idx="0">
                  <c:v>RESULTADO</c:v>
                </c:pt>
              </c:strCache>
            </c:strRef>
          </c:tx>
          <c:spPr>
            <a:ln w="28575" cap="rnd">
              <a:solidFill>
                <a:schemeClr val="accent1">
                  <a:lumMod val="60000"/>
                </a:schemeClr>
              </a:solidFill>
              <a:round/>
            </a:ln>
            <a:effectLst/>
          </c:spPr>
          <c:marker>
            <c:symbol val="none"/>
          </c:marker>
          <c:cat>
            <c:strRef>
              <c:f>'[25]GTHU-IND-003'!$C$33:$C$37</c:f>
              <c:strCache>
                <c:ptCount val="5"/>
                <c:pt idx="0">
                  <c:v>0</c:v>
                </c:pt>
                <c:pt idx="1">
                  <c:v>TRIMESTRE 1</c:v>
                </c:pt>
                <c:pt idx="2">
                  <c:v>TRIMESTRE 2</c:v>
                </c:pt>
                <c:pt idx="3">
                  <c:v>TRIMESTRE 3</c:v>
                </c:pt>
                <c:pt idx="4">
                  <c:v>TRIMESTRE 4</c:v>
                </c:pt>
              </c:strCache>
            </c:strRef>
          </c:cat>
          <c:val>
            <c:numRef>
              <c:f>'[25]GTHU-IND-003'!$J$33:$J$37</c:f>
              <c:numCache>
                <c:formatCode>General</c:formatCode>
                <c:ptCount val="5"/>
                <c:pt idx="0">
                  <c:v>0</c:v>
                </c:pt>
                <c:pt idx="1">
                  <c:v>1</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7F2F-4AC8-8BC1-3BAD6FF1A832}"/>
            </c:ext>
          </c:extLst>
        </c:ser>
        <c:dLbls>
          <c:showLegendKey val="0"/>
          <c:showVal val="0"/>
          <c:showCatName val="0"/>
          <c:showSerName val="0"/>
          <c:showPercent val="0"/>
          <c:showBubbleSize val="0"/>
        </c:dLbls>
        <c:marker val="1"/>
        <c:smooth val="0"/>
        <c:axId val="-982186272"/>
        <c:axId val="-982193888"/>
      </c:lineChart>
      <c:catAx>
        <c:axId val="-98219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86816"/>
        <c:crosses val="autoZero"/>
        <c:auto val="1"/>
        <c:lblAlgn val="ctr"/>
        <c:lblOffset val="100"/>
        <c:noMultiLvlLbl val="0"/>
      </c:catAx>
      <c:valAx>
        <c:axId val="-9821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6608"/>
        <c:crosses val="autoZero"/>
        <c:crossBetween val="between"/>
      </c:valAx>
      <c:valAx>
        <c:axId val="-9821938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86272"/>
        <c:crosses val="max"/>
        <c:crossBetween val="between"/>
      </c:valAx>
      <c:catAx>
        <c:axId val="-982186272"/>
        <c:scaling>
          <c:orientation val="minMax"/>
        </c:scaling>
        <c:delete val="1"/>
        <c:axPos val="b"/>
        <c:numFmt formatCode="General" sourceLinked="1"/>
        <c:majorTickMark val="out"/>
        <c:minorTickMark val="none"/>
        <c:tickLblPos val="nextTo"/>
        <c:crossAx val="-98219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a:t>
            </a:r>
            <a:r>
              <a:rPr lang="es-CO" baseline="0"/>
              <a:t> Plan de Seguridad y Salud en el Trabajo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'[25]GTHU-IND-004'!$H$32</c:f>
              <c:strCache>
                <c:ptCount val="1"/>
                <c:pt idx="0">
                  <c:v>Actividades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'[25]GTHU-IND-004'!$C$33:$C$37</c:f>
              <c:strCache>
                <c:ptCount val="5"/>
                <c:pt idx="0">
                  <c:v>0</c:v>
                </c:pt>
                <c:pt idx="1">
                  <c:v>TRIMESTRE 1</c:v>
                </c:pt>
                <c:pt idx="2">
                  <c:v>TRIMESTRE 2</c:v>
                </c:pt>
                <c:pt idx="3">
                  <c:v>TRIMESTRE 3</c:v>
                </c:pt>
                <c:pt idx="4">
                  <c:v>TRIMESTRE 4</c:v>
                </c:pt>
              </c:strCache>
            </c:strRef>
          </c:cat>
          <c:val>
            <c:numRef>
              <c:f>'[25]GTHU-IND-004'!$H$33:$H$37</c:f>
              <c:numCache>
                <c:formatCode>General</c:formatCode>
                <c:ptCount val="5"/>
                <c:pt idx="0">
                  <c:v>0</c:v>
                </c:pt>
                <c:pt idx="1">
                  <c:v>21</c:v>
                </c:pt>
                <c:pt idx="2">
                  <c:v>0</c:v>
                </c:pt>
                <c:pt idx="3">
                  <c:v>0</c:v>
                </c:pt>
                <c:pt idx="4">
                  <c:v>0</c:v>
                </c:pt>
              </c:numCache>
            </c:numRef>
          </c:val>
          <c:extLst xmlns:c16r2="http://schemas.microsoft.com/office/drawing/2015/06/chart">
            <c:ext xmlns:c16="http://schemas.microsoft.com/office/drawing/2014/chart" uri="{C3380CC4-5D6E-409C-BE32-E72D297353CC}">
              <c16:uniqueId val="{00000000-EC6C-46C8-8957-C9E2DF04FF9B}"/>
            </c:ext>
          </c:extLst>
        </c:ser>
        <c:ser>
          <c:idx val="5"/>
          <c:order val="5"/>
          <c:tx>
            <c:strRef>
              <c:f>'[25]GTHU-IND-004'!$I$32</c:f>
              <c:strCache>
                <c:ptCount val="1"/>
                <c:pt idx="0">
                  <c:v>Actividades programadas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'[25]GTHU-IND-004'!$C$33:$C$37</c:f>
              <c:strCache>
                <c:ptCount val="5"/>
                <c:pt idx="0">
                  <c:v>0</c:v>
                </c:pt>
                <c:pt idx="1">
                  <c:v>TRIMESTRE 1</c:v>
                </c:pt>
                <c:pt idx="2">
                  <c:v>TRIMESTRE 2</c:v>
                </c:pt>
                <c:pt idx="3">
                  <c:v>TRIMESTRE 3</c:v>
                </c:pt>
                <c:pt idx="4">
                  <c:v>TRIMESTRE 4</c:v>
                </c:pt>
              </c:strCache>
            </c:strRef>
          </c:cat>
          <c:val>
            <c:numRef>
              <c:f>'[25]GTHU-IND-004'!$I$33:$I$37</c:f>
              <c:numCache>
                <c:formatCode>General</c:formatCode>
                <c:ptCount val="5"/>
                <c:pt idx="0">
                  <c:v>0</c:v>
                </c:pt>
                <c:pt idx="1">
                  <c:v>22</c:v>
                </c:pt>
                <c:pt idx="2">
                  <c:v>0</c:v>
                </c:pt>
                <c:pt idx="3">
                  <c:v>0</c:v>
                </c:pt>
                <c:pt idx="4">
                  <c:v>0</c:v>
                </c:pt>
              </c:numCache>
            </c:numRef>
          </c:val>
          <c:extLst xmlns:c16r2="http://schemas.microsoft.com/office/drawing/2015/06/chart">
            <c:ext xmlns:c16="http://schemas.microsoft.com/office/drawing/2014/chart" uri="{C3380CC4-5D6E-409C-BE32-E72D297353CC}">
              <c16:uniqueId val="{00000001-EC6C-46C8-8957-C9E2DF04FF9B}"/>
            </c:ext>
          </c:extLst>
        </c:ser>
        <c:dLbls>
          <c:showLegendKey val="0"/>
          <c:showVal val="0"/>
          <c:showCatName val="0"/>
          <c:showSerName val="0"/>
          <c:showPercent val="0"/>
          <c:showBubbleSize val="0"/>
        </c:dLbls>
        <c:gapWidth val="219"/>
        <c:overlap val="-27"/>
        <c:axId val="-982192800"/>
        <c:axId val="-9821933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'[25]GTHU-IND-004'!$D$32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'[25]GTHU-IND-004'!$C$33:$C$37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'[25]GTHU-IND-004'!$D$33:$D$37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EC6C-46C8-8957-C9E2DF04FF9B}"/>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'[25]GTHU-IND-004'!$E$32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'[25]GTHU-IND-004'!$C$33:$C$37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'[25]GTHU-IND-004'!$E$33:$E$37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EC6C-46C8-8957-C9E2DF04FF9B}"/>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'[25]GTHU-IND-004'!$F$32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'[25]GTHU-IND-004'!$C$33:$C$37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'[25]GTHU-IND-004'!$F$33:$F$37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EC6C-46C8-8957-C9E2DF04FF9B}"/>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'[25]GTHU-IND-004'!$G$32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'[25]GTHU-IND-004'!$C$33:$C$37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'[25]GTHU-IND-004'!$G$33:$G$37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EC6C-46C8-8957-C9E2DF04FF9B}"/>
                  </c:ext>
                </c:extLst>
              </c15:ser>
            </c15:filteredBarSeries>
          </c:ext>
        </c:extLst>
      </c:barChart>
      <c:lineChart>
        <c:grouping val="standard"/>
        <c:varyColors val="0"/>
        <c:ser>
          <c:idx val="6"/>
          <c:order val="6"/>
          <c:tx>
            <c:strRef>
              <c:f>'[25]GTHU-IND-004'!$J$32</c:f>
              <c:strCache>
                <c:ptCount val="1"/>
                <c:pt idx="0">
                  <c:v>RESULTADO</c:v>
                </c:pt>
              </c:strCache>
            </c:strRef>
          </c:tx>
          <c:spPr>
            <a:ln w="28575" cap="rnd">
              <a:solidFill>
                <a:schemeClr val="accent1">
                  <a:lumMod val="60000"/>
                </a:schemeClr>
              </a:solidFill>
              <a:round/>
            </a:ln>
            <a:effectLst/>
          </c:spPr>
          <c:marker>
            <c:symbol val="none"/>
          </c:marker>
          <c:cat>
            <c:strRef>
              <c:f>'[25]GTHU-IND-004'!$C$33:$C$37</c:f>
              <c:strCache>
                <c:ptCount val="5"/>
                <c:pt idx="0">
                  <c:v>0</c:v>
                </c:pt>
                <c:pt idx="1">
                  <c:v>TRIMESTRE 1</c:v>
                </c:pt>
                <c:pt idx="2">
                  <c:v>TRIMESTRE 2</c:v>
                </c:pt>
                <c:pt idx="3">
                  <c:v>TRIMESTRE 3</c:v>
                </c:pt>
                <c:pt idx="4">
                  <c:v>TRIMESTRE 4</c:v>
                </c:pt>
              </c:strCache>
            </c:strRef>
          </c:cat>
          <c:val>
            <c:numRef>
              <c:f>'[25]GTHU-IND-004'!$J$33:$J$37</c:f>
              <c:numCache>
                <c:formatCode>General</c:formatCode>
                <c:ptCount val="5"/>
                <c:pt idx="0">
                  <c:v>0</c:v>
                </c:pt>
                <c:pt idx="1">
                  <c:v>0.95454545454545459</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EC6C-46C8-8957-C9E2DF04FF9B}"/>
            </c:ext>
          </c:extLst>
        </c:ser>
        <c:dLbls>
          <c:showLegendKey val="0"/>
          <c:showVal val="0"/>
          <c:showCatName val="0"/>
          <c:showSerName val="0"/>
          <c:showPercent val="0"/>
          <c:showBubbleSize val="0"/>
        </c:dLbls>
        <c:marker val="1"/>
        <c:smooth val="0"/>
        <c:axId val="-982185184"/>
        <c:axId val="-982196064"/>
      </c:lineChart>
      <c:catAx>
        <c:axId val="-98219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3344"/>
        <c:crosses val="autoZero"/>
        <c:auto val="1"/>
        <c:lblAlgn val="ctr"/>
        <c:lblOffset val="100"/>
        <c:noMultiLvlLbl val="0"/>
      </c:catAx>
      <c:valAx>
        <c:axId val="-982193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2800"/>
        <c:crosses val="autoZero"/>
        <c:crossBetween val="between"/>
      </c:valAx>
      <c:valAx>
        <c:axId val="-98219606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85184"/>
        <c:crosses val="max"/>
        <c:crossBetween val="between"/>
      </c:valAx>
      <c:catAx>
        <c:axId val="-982185184"/>
        <c:scaling>
          <c:orientation val="minMax"/>
        </c:scaling>
        <c:delete val="1"/>
        <c:axPos val="b"/>
        <c:numFmt formatCode="General" sourceLinked="1"/>
        <c:majorTickMark val="none"/>
        <c:minorTickMark val="none"/>
        <c:tickLblPos val="nextTo"/>
        <c:crossAx val="-9821960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a:t>
            </a:r>
            <a:r>
              <a:rPr lang="es-CO" baseline="0"/>
              <a:t> de Bienestar e Incentivos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'[25]GTHU-IND-005'!$H$32</c:f>
              <c:strCache>
                <c:ptCount val="1"/>
                <c:pt idx="0">
                  <c:v>No. De actividades del plan ejecutadas</c:v>
                </c:pt>
              </c:strCache>
            </c:strRef>
          </c:tx>
          <c:spPr>
            <a:solidFill>
              <a:schemeClr val="accent5"/>
            </a:solidFill>
            <a:ln>
              <a:noFill/>
            </a:ln>
            <a:effectLst/>
          </c:spPr>
          <c:invertIfNegative val="0"/>
          <c:cat>
            <c:strRef>
              <c:f>'[25]GTHU-IND-005'!$C$33:$C$37</c:f>
              <c:strCache>
                <c:ptCount val="5"/>
                <c:pt idx="0">
                  <c:v>0</c:v>
                </c:pt>
                <c:pt idx="1">
                  <c:v>TRIMESTRE 1</c:v>
                </c:pt>
                <c:pt idx="2">
                  <c:v>TRIMESTRE 2</c:v>
                </c:pt>
                <c:pt idx="3">
                  <c:v>TRIMESTRE 3</c:v>
                </c:pt>
                <c:pt idx="4">
                  <c:v>TRIMESTRE 4</c:v>
                </c:pt>
              </c:strCache>
            </c:strRef>
          </c:cat>
          <c:val>
            <c:numRef>
              <c:f>'[25]GTHU-IND-005'!$H$33:$H$37</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46AF-44F7-BF85-EB9082C69E7A}"/>
            </c:ext>
          </c:extLst>
        </c:ser>
        <c:ser>
          <c:idx val="5"/>
          <c:order val="5"/>
          <c:tx>
            <c:strRef>
              <c:f>'[25]GTHU-IND-005'!$I$32</c:f>
              <c:strCache>
                <c:ptCount val="1"/>
                <c:pt idx="0">
                  <c:v>No. De actividades del plan programadas</c:v>
                </c:pt>
              </c:strCache>
            </c:strRef>
          </c:tx>
          <c:spPr>
            <a:solidFill>
              <a:schemeClr val="accent6"/>
            </a:solidFill>
            <a:ln>
              <a:noFill/>
            </a:ln>
            <a:effectLst/>
          </c:spPr>
          <c:invertIfNegative val="0"/>
          <c:cat>
            <c:strRef>
              <c:f>'[25]GTHU-IND-005'!$C$33:$C$37</c:f>
              <c:strCache>
                <c:ptCount val="5"/>
                <c:pt idx="0">
                  <c:v>0</c:v>
                </c:pt>
                <c:pt idx="1">
                  <c:v>TRIMESTRE 1</c:v>
                </c:pt>
                <c:pt idx="2">
                  <c:v>TRIMESTRE 2</c:v>
                </c:pt>
                <c:pt idx="3">
                  <c:v>TRIMESTRE 3</c:v>
                </c:pt>
                <c:pt idx="4">
                  <c:v>TRIMESTRE 4</c:v>
                </c:pt>
              </c:strCache>
            </c:strRef>
          </c:cat>
          <c:val>
            <c:numRef>
              <c:f>'[25]GTHU-IND-005'!$I$33:$I$37</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6AF-44F7-BF85-EB9082C69E7A}"/>
            </c:ext>
          </c:extLst>
        </c:ser>
        <c:dLbls>
          <c:showLegendKey val="0"/>
          <c:showVal val="0"/>
          <c:showCatName val="0"/>
          <c:showSerName val="0"/>
          <c:showPercent val="0"/>
          <c:showBubbleSize val="0"/>
        </c:dLbls>
        <c:gapWidth val="219"/>
        <c:overlap val="-27"/>
        <c:axId val="-982198784"/>
        <c:axId val="-9821857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'[25]GTHU-IND-005'!$D$32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'[25]GTHU-IND-005'!$C$33:$C$37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'[25]GTHU-IND-005'!$D$33:$D$37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46AF-44F7-BF85-EB9082C69E7A}"/>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'[25]GTHU-IND-005'!$E$32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'[25]GTHU-IND-005'!$C$33:$C$37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'[25]GTHU-IND-005'!$E$33:$E$37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46AF-44F7-BF85-EB9082C69E7A}"/>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'[25]GTHU-IND-005'!$F$32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'[25]GTHU-IND-005'!$C$33:$C$37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'[25]GTHU-IND-005'!$F$33:$F$37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46AF-44F7-BF85-EB9082C69E7A}"/>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'[25]GTHU-IND-005'!$G$32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'[25]GTHU-IND-005'!$C$33:$C$37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'[25]GTHU-IND-005'!$G$33:$G$37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46AF-44F7-BF85-EB9082C69E7A}"/>
                  </c:ext>
                </c:extLst>
              </c15:ser>
            </c15:filteredBarSeries>
          </c:ext>
        </c:extLst>
      </c:barChart>
      <c:lineChart>
        <c:grouping val="standard"/>
        <c:varyColors val="0"/>
        <c:ser>
          <c:idx val="6"/>
          <c:order val="6"/>
          <c:tx>
            <c:strRef>
              <c:f>'[25]GTHU-IND-005'!$J$32</c:f>
              <c:strCache>
                <c:ptCount val="1"/>
                <c:pt idx="0">
                  <c:v>RESULTADO</c:v>
                </c:pt>
              </c:strCache>
            </c:strRef>
          </c:tx>
          <c:spPr>
            <a:ln w="28575" cap="rnd">
              <a:solidFill>
                <a:schemeClr val="accent1">
                  <a:lumMod val="60000"/>
                </a:schemeClr>
              </a:solidFill>
              <a:round/>
            </a:ln>
            <a:effectLst/>
          </c:spPr>
          <c:marker>
            <c:symbol val="none"/>
          </c:marker>
          <c:cat>
            <c:strRef>
              <c:f>'[25]GTHU-IND-005'!$C$33:$C$37</c:f>
              <c:strCache>
                <c:ptCount val="5"/>
                <c:pt idx="0">
                  <c:v>0</c:v>
                </c:pt>
                <c:pt idx="1">
                  <c:v>TRIMESTRE 1</c:v>
                </c:pt>
                <c:pt idx="2">
                  <c:v>TRIMESTRE 2</c:v>
                </c:pt>
                <c:pt idx="3">
                  <c:v>TRIMESTRE 3</c:v>
                </c:pt>
                <c:pt idx="4">
                  <c:v>TRIMESTRE 4</c:v>
                </c:pt>
              </c:strCache>
            </c:strRef>
          </c:cat>
          <c:val>
            <c:numRef>
              <c:f>'[25]GTHU-IND-005'!$J$33:$J$37</c:f>
              <c:numCache>
                <c:formatCode>General</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46AF-44F7-BF85-EB9082C69E7A}"/>
            </c:ext>
          </c:extLst>
        </c:ser>
        <c:dLbls>
          <c:showLegendKey val="0"/>
          <c:showVal val="0"/>
          <c:showCatName val="0"/>
          <c:showSerName val="0"/>
          <c:showPercent val="0"/>
          <c:showBubbleSize val="0"/>
        </c:dLbls>
        <c:marker val="1"/>
        <c:smooth val="0"/>
        <c:axId val="-982187904"/>
        <c:axId val="-982192256"/>
      </c:lineChart>
      <c:catAx>
        <c:axId val="-98219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85728"/>
        <c:crosses val="autoZero"/>
        <c:auto val="1"/>
        <c:lblAlgn val="ctr"/>
        <c:lblOffset val="100"/>
        <c:noMultiLvlLbl val="0"/>
      </c:catAx>
      <c:valAx>
        <c:axId val="-982185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8784"/>
        <c:crosses val="autoZero"/>
        <c:crossBetween val="between"/>
      </c:valAx>
      <c:valAx>
        <c:axId val="-98219225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87904"/>
        <c:crosses val="max"/>
        <c:crossBetween val="between"/>
      </c:valAx>
      <c:catAx>
        <c:axId val="-982187904"/>
        <c:scaling>
          <c:orientation val="minMax"/>
        </c:scaling>
        <c:delete val="1"/>
        <c:axPos val="b"/>
        <c:numFmt formatCode="General" sourceLinked="1"/>
        <c:majorTickMark val="out"/>
        <c:minorTickMark val="none"/>
        <c:tickLblPos val="nextTo"/>
        <c:crossAx val="-982192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Gráfica del Indicador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3233814523184596E-2"/>
          <c:y val="0.19486111111111112"/>
          <c:w val="0.87232174103237092"/>
          <c:h val="0.72088764946048411"/>
        </c:manualLayout>
      </c:layout>
      <c:barChart>
        <c:barDir val="col"/>
        <c:grouping val="clustered"/>
        <c:varyColors val="0"/>
        <c:ser>
          <c:idx val="4"/>
          <c:order val="4"/>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numRef>
              <c:f>'[26]GAM-IND-001'!$C$34:$C$35</c:f>
              <c:numCache>
                <c:formatCode>General</c:formatCode>
                <c:ptCount val="2"/>
                <c:pt idx="0">
                  <c:v>0</c:v>
                </c:pt>
                <c:pt idx="1">
                  <c:v>0</c:v>
                </c:pt>
              </c:numCache>
            </c:numRef>
          </c:cat>
          <c:val>
            <c:numRef>
              <c:f>'[26]GAM-IND-001'!$J$34:$J$35</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1-D8B8-4A0D-87C2-52D5E21ADB82}"/>
            </c:ext>
          </c:extLst>
        </c:ser>
        <c:dLbls>
          <c:dLblPos val="inEnd"/>
          <c:showLegendKey val="0"/>
          <c:showVal val="1"/>
          <c:showCatName val="0"/>
          <c:showSerName val="0"/>
          <c:showPercent val="0"/>
          <c:showBubbleSize val="0"/>
        </c:dLbls>
        <c:gapWidth val="219"/>
        <c:overlap val="-27"/>
        <c:axId val="-982184640"/>
        <c:axId val="-982191168"/>
        <c:extLst xmlns:c16r2="http://schemas.microsoft.com/office/drawing/2015/06/char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c:ext uri="{02D57815-91ED-43cb-92C2-25804820EDAC}">
                        <c15:formulaRef>
                          <c15:sqref>'[26]GAM-IND-001'!$C$34:$C$35</c15:sqref>
                        </c15:formulaRef>
                      </c:ext>
                    </c:extLst>
                    <c:numCache>
                      <c:formatCode>General</c:formatCode>
                      <c:ptCount val="2"/>
                      <c:pt idx="0">
                        <c:v>0</c:v>
                      </c:pt>
                      <c:pt idx="1">
                        <c:v>0</c:v>
                      </c:pt>
                    </c:numCache>
                  </c:numRef>
                </c:cat>
                <c:val>
                  <c:numRef>
                    <c:extLst xmlns:c16r2="http://schemas.microsoft.com/office/drawing/2015/06/chart">
                      <c:ext uri="{02D57815-91ED-43cb-92C2-25804820EDAC}">
                        <c15:formulaRef>
                          <c15:sqref>'[26]GAM-IND-001'!$D$34:$D$35</c15:sqref>
                        </c15:formulaRef>
                      </c:ext>
                    </c:extLst>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2-D8B8-4A0D-87C2-52D5E21ADB82}"/>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xmlns:c15="http://schemas.microsoft.com/office/drawing/2012/chart">
                      <c:ext xmlns:c15="http://schemas.microsoft.com/office/drawing/2012/chart" uri="{02D57815-91ED-43cb-92C2-25804820EDAC}">
                        <c15:formulaRef>
                          <c15:sqref>'[26]GAM-IND-001'!$C$34:$C$35</c15:sqref>
                        </c15:formulaRef>
                      </c:ext>
                    </c:extLst>
                    <c:numCache>
                      <c:formatCode>General</c:formatCode>
                      <c:ptCount val="2"/>
                      <c:pt idx="0">
                        <c:v>0</c:v>
                      </c:pt>
                      <c:pt idx="1">
                        <c:v>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'[26]GAM-IND-001'!$E$34:$E$35</c15:sqref>
                        </c15:formulaRef>
                      </c:ext>
                    </c:extLst>
                    <c:numCache>
                      <c:formatCode>General</c:formatCode>
                      <c:ptCount val="2"/>
                      <c:pt idx="0">
                        <c:v>0</c:v>
                      </c:pt>
                      <c:pt idx="1">
                        <c:v>0</c:v>
                      </c:pt>
                    </c:numCache>
                  </c:numRef>
                </c:val>
                <c:extLst xmlns:c16r2="http://schemas.microsoft.com/office/drawing/2015/06/chart" xmlns:c15="http://schemas.microsoft.com/office/drawing/2012/chart">
                  <c:ext xmlns:c16="http://schemas.microsoft.com/office/drawing/2014/chart" uri="{C3380CC4-5D6E-409C-BE32-E72D297353CC}">
                    <c16:uniqueId val="{00000003-D8B8-4A0D-87C2-52D5E21ADB82}"/>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xmlns:c15="http://schemas.microsoft.com/office/drawing/2012/chart">
                      <c:ext xmlns:c15="http://schemas.microsoft.com/office/drawing/2012/chart" uri="{02D57815-91ED-43cb-92C2-25804820EDAC}">
                        <c15:formulaRef>
                          <c15:sqref>'[26]GAM-IND-001'!$C$34:$C$35</c15:sqref>
                        </c15:formulaRef>
                      </c:ext>
                    </c:extLst>
                    <c:numCache>
                      <c:formatCode>General</c:formatCode>
                      <c:ptCount val="2"/>
                      <c:pt idx="0">
                        <c:v>0</c:v>
                      </c:pt>
                      <c:pt idx="1">
                        <c:v>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'[26]GAM-IND-001'!$F$34:$F$35</c15:sqref>
                        </c15:formulaRef>
                      </c:ext>
                    </c:extLst>
                    <c:numCache>
                      <c:formatCode>General</c:formatCode>
                      <c:ptCount val="2"/>
                      <c:pt idx="0">
                        <c:v>0</c:v>
                      </c:pt>
                      <c:pt idx="1">
                        <c:v>0</c:v>
                      </c:pt>
                    </c:numCache>
                  </c:numRef>
                </c:val>
                <c:extLst xmlns:c16r2="http://schemas.microsoft.com/office/drawing/2015/06/chart" xmlns:c15="http://schemas.microsoft.com/office/drawing/2012/chart">
                  <c:ext xmlns:c16="http://schemas.microsoft.com/office/drawing/2014/chart" uri="{C3380CC4-5D6E-409C-BE32-E72D297353CC}">
                    <c16:uniqueId val="{00000004-D8B8-4A0D-87C2-52D5E21ADB82}"/>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xmlns:c15="http://schemas.microsoft.com/office/drawing/2012/chart">
                      <c:ext xmlns:c15="http://schemas.microsoft.com/office/drawing/2012/chart" uri="{02D57815-91ED-43cb-92C2-25804820EDAC}">
                        <c15:formulaRef>
                          <c15:sqref>'[26]GAM-IND-001'!$C$34:$C$35</c15:sqref>
                        </c15:formulaRef>
                      </c:ext>
                    </c:extLst>
                    <c:numCache>
                      <c:formatCode>General</c:formatCode>
                      <c:ptCount val="2"/>
                      <c:pt idx="0">
                        <c:v>0</c:v>
                      </c:pt>
                      <c:pt idx="1">
                        <c:v>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'[26]GAM-IND-001'!$G$34:$G$35</c15:sqref>
                        </c15:formulaRef>
                      </c:ext>
                    </c:extLst>
                    <c:numCache>
                      <c:formatCode>General</c:formatCode>
                      <c:ptCount val="2"/>
                      <c:pt idx="0">
                        <c:v>0</c:v>
                      </c:pt>
                      <c:pt idx="1">
                        <c:v>0</c:v>
                      </c:pt>
                    </c:numCache>
                  </c:numRef>
                </c:val>
                <c:extLst xmlns:c16r2="http://schemas.microsoft.com/office/drawing/2015/06/chart" xmlns:c15="http://schemas.microsoft.com/office/drawing/2012/chart">
                  <c:ext xmlns:c16="http://schemas.microsoft.com/office/drawing/2014/chart" uri="{C3380CC4-5D6E-409C-BE32-E72D297353CC}">
                    <c16:uniqueId val="{00000005-D8B8-4A0D-87C2-52D5E21ADB82}"/>
                  </c:ext>
                </c:extLst>
              </c15:ser>
            </c15:filteredBarSeries>
          </c:ext>
        </c:extLst>
      </c:barChart>
      <c:catAx>
        <c:axId val="-98218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1168"/>
        <c:crosses val="autoZero"/>
        <c:auto val="1"/>
        <c:lblAlgn val="ctr"/>
        <c:lblOffset val="100"/>
        <c:noMultiLvlLbl val="0"/>
      </c:catAx>
      <c:valAx>
        <c:axId val="-982191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8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7D4F-41B0-AB4A-920B0EFBD106}"/>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7D4F-41B0-AB4A-920B0EFBD106}"/>
            </c:ext>
          </c:extLst>
        </c:ser>
        <c:dLbls>
          <c:showLegendKey val="0"/>
          <c:showVal val="0"/>
          <c:showCatName val="0"/>
          <c:showSerName val="0"/>
          <c:showPercent val="0"/>
          <c:showBubbleSize val="0"/>
        </c:dLbls>
        <c:gapWidth val="150"/>
        <c:axId val="-982190624"/>
        <c:axId val="-98219987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7D4F-41B0-AB4A-920B0EFBD106}"/>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7D4F-41B0-AB4A-920B0EFBD106}"/>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7D4F-41B0-AB4A-920B0EFBD106}"/>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7D4F-41B0-AB4A-920B0EFBD106}"/>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7D4F-41B0-AB4A-920B0EFBD106}"/>
            </c:ext>
          </c:extLst>
        </c:ser>
        <c:dLbls>
          <c:showLegendKey val="0"/>
          <c:showVal val="0"/>
          <c:showCatName val="0"/>
          <c:showSerName val="0"/>
          <c:showPercent val="0"/>
          <c:showBubbleSize val="0"/>
        </c:dLbls>
        <c:marker val="1"/>
        <c:smooth val="0"/>
        <c:axId val="-978420656"/>
        <c:axId val="-982189536"/>
      </c:lineChart>
      <c:catAx>
        <c:axId val="-98219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9872"/>
        <c:crosses val="autoZero"/>
        <c:auto val="1"/>
        <c:lblAlgn val="ctr"/>
        <c:lblOffset val="100"/>
        <c:noMultiLvlLbl val="0"/>
      </c:catAx>
      <c:valAx>
        <c:axId val="-982199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2190624"/>
        <c:crosses val="autoZero"/>
        <c:crossBetween val="between"/>
      </c:valAx>
      <c:valAx>
        <c:axId val="-9821895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20656"/>
        <c:crosses val="max"/>
        <c:crossBetween val="between"/>
      </c:valAx>
      <c:catAx>
        <c:axId val="-978420656"/>
        <c:scaling>
          <c:orientation val="minMax"/>
        </c:scaling>
        <c:delete val="1"/>
        <c:axPos val="b"/>
        <c:numFmt formatCode="General" sourceLinked="1"/>
        <c:majorTickMark val="out"/>
        <c:minorTickMark val="none"/>
        <c:tickLblPos val="nextTo"/>
        <c:crossAx val="-98218953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'[28]GDOC-IND-001'!$G$32</c:f>
              <c:strCache>
                <c:ptCount val="1"/>
                <c:pt idx="0">
                  <c:v>Actividades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'[28]GDOC-IND-001'!$B$33:$B$37</c15:sqref>
                  </c15:fullRef>
                </c:ext>
              </c:extLst>
              <c:f>'[28]GDOC-IND-001'!$B$34:$B$37</c:f>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'[28]GDOC-IND-001'!$G$33:$G$37</c15:sqref>
                  </c15:fullRef>
                </c:ext>
              </c:extLst>
              <c:f>'[28]GDOC-IND-001'!$G$34:$G$37</c:f>
              <c:numCache>
                <c:formatCode>General</c:formatCode>
                <c:ptCount val="4"/>
                <c:pt idx="0">
                  <c:v>7</c:v>
                </c:pt>
                <c:pt idx="1">
                  <c:v>0</c:v>
                </c:pt>
                <c:pt idx="2">
                  <c:v>0</c:v>
                </c:pt>
                <c:pt idx="3">
                  <c:v>0</c:v>
                </c:pt>
              </c:numCache>
            </c:numRef>
          </c:val>
          <c:extLst xmlns:c16r2="http://schemas.microsoft.com/office/drawing/2015/06/chart">
            <c:ext xmlns:c16="http://schemas.microsoft.com/office/drawing/2014/chart" uri="{C3380CC4-5D6E-409C-BE32-E72D297353CC}">
              <c16:uniqueId val="{00000000-66AE-4BA3-9067-9E296EC4593E}"/>
            </c:ext>
          </c:extLst>
        </c:ser>
        <c:ser>
          <c:idx val="5"/>
          <c:order val="5"/>
          <c:tx>
            <c:strRef>
              <c:f>'[28]GDOC-IND-001'!$H$32</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'[28]GDOC-IND-001'!$B$33:$B$37</c15:sqref>
                  </c15:fullRef>
                </c:ext>
              </c:extLst>
              <c:f>'[28]GDOC-IND-001'!$B$34:$B$37</c:f>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'[28]GDOC-IND-001'!$H$33:$H$37</c15:sqref>
                  </c15:fullRef>
                </c:ext>
              </c:extLst>
              <c:f>'[28]GDOC-IND-001'!$H$34:$H$37</c:f>
              <c:numCache>
                <c:formatCode>General</c:formatCode>
                <c:ptCount val="4"/>
                <c:pt idx="0">
                  <c:v>7</c:v>
                </c:pt>
                <c:pt idx="1">
                  <c:v>0</c:v>
                </c:pt>
                <c:pt idx="2">
                  <c:v>0</c:v>
                </c:pt>
                <c:pt idx="3">
                  <c:v>0</c:v>
                </c:pt>
              </c:numCache>
            </c:numRef>
          </c:val>
          <c:extLst xmlns:c16r2="http://schemas.microsoft.com/office/drawing/2015/06/chart">
            <c:ext xmlns:c16="http://schemas.microsoft.com/office/drawing/2014/chart" uri="{C3380CC4-5D6E-409C-BE32-E72D297353CC}">
              <c16:uniqueId val="{00000001-66AE-4BA3-9067-9E296EC4593E}"/>
            </c:ext>
          </c:extLst>
        </c:ser>
        <c:dLbls>
          <c:showLegendKey val="0"/>
          <c:showVal val="0"/>
          <c:showCatName val="0"/>
          <c:showSerName val="0"/>
          <c:showPercent val="0"/>
          <c:showBubbleSize val="0"/>
        </c:dLbls>
        <c:gapWidth val="150"/>
        <c:axId val="-978418480"/>
        <c:axId val="-97842011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'[28]GDOC-IND-001'!$C$32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'[28]GDOC-IND-001'!$B$33:$B$37</c15:sqref>
                        </c15:fullRef>
                        <c15:formulaRef>
                          <c15:sqref>'[28]GDOC-IND-001'!$B$34:$B$37</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ullRef>
                          <c15:sqref>'[28]GDOC-IND-001'!$C$33:$C$37</c15:sqref>
                        </c15:fullRef>
                        <c15:formulaRef>
                          <c15:sqref>'[28]GDOC-IND-001'!$C$34:$C$37</c15:sqref>
                        </c15:formulaRef>
                      </c:ext>
                    </c:extLst>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66AE-4BA3-9067-9E296EC4593E}"/>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'[28]GDOC-IND-001'!$D$32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'[28]GDOC-IND-001'!$B$33:$B$37</c15:sqref>
                        </c15:fullRef>
                        <c15:formulaRef>
                          <c15:sqref>'[28]GDOC-IND-001'!$B$34:$B$37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'[28]GDOC-IND-001'!$D$33:$D$37</c15:sqref>
                        </c15:fullRef>
                        <c15:formulaRef>
                          <c15:sqref>'[28]GDOC-IND-001'!$D$34:$D$37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3-66AE-4BA3-9067-9E296EC4593E}"/>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'[28]GDOC-IND-001'!$E$32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'[28]GDOC-IND-001'!$B$33:$B$37</c15:sqref>
                        </c15:fullRef>
                        <c15:formulaRef>
                          <c15:sqref>'[28]GDOC-IND-001'!$B$34:$B$37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'[28]GDOC-IND-001'!$E$33:$E$37</c15:sqref>
                        </c15:fullRef>
                        <c15:formulaRef>
                          <c15:sqref>'[28]GDOC-IND-001'!$E$34:$E$37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4-66AE-4BA3-9067-9E296EC4593E}"/>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'[28]GDOC-IND-001'!$F$32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'[28]GDOC-IND-001'!$B$33:$B$37</c15:sqref>
                        </c15:fullRef>
                        <c15:formulaRef>
                          <c15:sqref>'[28]GDOC-IND-001'!$B$34:$B$37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'[28]GDOC-IND-001'!$F$33:$F$37</c15:sqref>
                        </c15:fullRef>
                        <c15:formulaRef>
                          <c15:sqref>'[28]GDOC-IND-001'!$F$34:$F$37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5-66AE-4BA3-9067-9E296EC4593E}"/>
                  </c:ext>
                </c:extLst>
              </c15:ser>
            </c15:filteredBarSeries>
          </c:ext>
        </c:extLst>
      </c:barChart>
      <c:catAx>
        <c:axId val="-97841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20112"/>
        <c:crosses val="autoZero"/>
        <c:auto val="1"/>
        <c:lblAlgn val="ctr"/>
        <c:lblOffset val="100"/>
        <c:noMultiLvlLbl val="0"/>
      </c:catAx>
      <c:valAx>
        <c:axId val="-978420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18480"/>
        <c:crosses val="autoZero"/>
        <c:crossBetween val="between"/>
      </c:val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7232444045760101"/>
          <c:w val="0.63767345248727869"/>
          <c:h val="0.52460436116371523"/>
        </c:manualLayout>
      </c:layout>
      <c:barChart>
        <c:barDir val="col"/>
        <c:grouping val="clustered"/>
        <c:varyColors val="0"/>
        <c:ser>
          <c:idx val="1"/>
          <c:order val="0"/>
          <c:tx>
            <c:strRef>
              <c:f>'[5]PES-FM-001'!$I$32:$I$33</c:f>
              <c:strCache>
                <c:ptCount val="1"/>
                <c:pt idx="0">
                  <c:v>Valor total apropiación vigente  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'[5]PES-FM-001'!$C$34:$G$37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'[5]PES-FM-001'!$I$34:$I$37</c:f>
              <c:numCache>
                <c:formatCode>General</c:formatCode>
                <c:ptCount val="4"/>
                <c:pt idx="0">
                  <c:v>129977394000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0-ADED-4933-8E11-B4D73F4FED64}"/>
            </c:ext>
          </c:extLst>
        </c:ser>
        <c:ser>
          <c:idx val="0"/>
          <c:order val="1"/>
          <c:tx>
            <c:strRef>
              <c:f>'[5]PES-FM-001'!$H$32:$H$33</c:f>
              <c:strCache>
                <c:ptCount val="1"/>
                <c:pt idx="0">
                  <c:v>Suma de valores positivos de la columna cambio de fuentes de los proyectos de inversión 0</c:v>
                </c:pt>
              </c:strCache>
            </c:strRef>
          </c:tx>
          <c:spPr>
            <a:solidFill>
              <a:srgbClr val="00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'[5]PES-FM-001'!$C$34:$G$37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'[5]PES-FM-001'!$H$34:$H$37</c:f>
              <c:numCache>
                <c:formatCode>General</c:formatCode>
                <c:ptCount val="4"/>
                <c:pt idx="0">
                  <c:v>6231949000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1-ADED-4933-8E11-B4D73F4FED64}"/>
            </c:ext>
          </c:extLst>
        </c:ser>
        <c:dLbls>
          <c:showLegendKey val="0"/>
          <c:showVal val="0"/>
          <c:showCatName val="0"/>
          <c:showSerName val="0"/>
          <c:showPercent val="0"/>
          <c:showBubbleSize val="0"/>
        </c:dLbls>
        <c:gapWidth val="150"/>
        <c:axId val="-990182784"/>
        <c:axId val="-990181696"/>
        <c:extLst xmlns:c16r2="http://schemas.microsoft.com/office/drawing/2015/06/chart"/>
      </c:barChart>
      <c:lineChart>
        <c:grouping val="standard"/>
        <c:varyColors val="0"/>
        <c:ser>
          <c:idx val="2"/>
          <c:order val="2"/>
          <c:tx>
            <c:strRef>
              <c:f>'[5]PES-FM-001'!$J$32:$J$33</c:f>
              <c:strCache>
                <c:ptCount val="1"/>
                <c:pt idx="0">
                  <c:v>RESULTADO 0</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'[5]PES-FM-001'!$C$34:$G$37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'[5]PES-FM-001'!$J$34:$J$37</c:f>
              <c:numCache>
                <c:formatCode>General</c:formatCode>
                <c:ptCount val="4"/>
                <c:pt idx="0">
                  <c:v>4.7946406742083163E-2</c:v>
                </c:pt>
                <c:pt idx="1">
                  <c:v>0</c:v>
                </c:pt>
                <c:pt idx="2">
                  <c:v>0</c:v>
                </c:pt>
                <c:pt idx="3">
                  <c:v>0</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2-ADED-4933-8E11-B4D73F4FED64}"/>
            </c:ext>
          </c:extLst>
        </c:ser>
        <c:dLbls>
          <c:showLegendKey val="0"/>
          <c:showVal val="0"/>
          <c:showCatName val="0"/>
          <c:showSerName val="0"/>
          <c:showPercent val="0"/>
          <c:showBubbleSize val="0"/>
        </c:dLbls>
        <c:marker val="1"/>
        <c:smooth val="0"/>
        <c:axId val="-990180608"/>
        <c:axId val="-990181152"/>
      </c:lineChart>
      <c:catAx>
        <c:axId val="-99018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81696"/>
        <c:crosses val="autoZero"/>
        <c:auto val="1"/>
        <c:lblAlgn val="ctr"/>
        <c:lblOffset val="100"/>
        <c:noMultiLvlLbl val="0"/>
      </c:catAx>
      <c:valAx>
        <c:axId val="-990181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82784"/>
        <c:crosses val="autoZero"/>
        <c:crossBetween val="between"/>
      </c:valAx>
      <c:valAx>
        <c:axId val="-9901811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0180608"/>
        <c:crosses val="max"/>
        <c:crossBetween val="between"/>
      </c:valAx>
      <c:catAx>
        <c:axId val="-990180608"/>
        <c:scaling>
          <c:orientation val="minMax"/>
        </c:scaling>
        <c:delete val="1"/>
        <c:axPos val="b"/>
        <c:numFmt formatCode="General" sourceLinked="1"/>
        <c:majorTickMark val="out"/>
        <c:minorTickMark val="none"/>
        <c:tickLblPos val="nextTo"/>
        <c:crossAx val="-99018115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4630071265041961"/>
          <c:h val="9.24445433675912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'[28]GDOC-IND-002'!$G$32</c:f>
              <c:strCache>
                <c:ptCount val="1"/>
                <c:pt idx="0">
                  <c:v>Sumatoria tiempos de respuesta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'[28]GDOC-IND-002'!$B$33:$B$37</c15:sqref>
                  </c15:fullRef>
                </c:ext>
              </c:extLst>
              <c:f>'[28]GDOC-IND-002'!$B$34:$B$37</c:f>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'[28]GDOC-IND-002'!$G$33:$G$37</c15:sqref>
                  </c15:fullRef>
                </c:ext>
              </c:extLst>
              <c:f>'[28]GDOC-IND-002'!$G$34:$G$37</c:f>
              <c:numCache>
                <c:formatCode>General</c:formatCode>
                <c:ptCount val="4"/>
                <c:pt idx="0">
                  <c:v>682</c:v>
                </c:pt>
                <c:pt idx="1">
                  <c:v>0</c:v>
                </c:pt>
                <c:pt idx="2">
                  <c:v>0</c:v>
                </c:pt>
                <c:pt idx="3">
                  <c:v>0</c:v>
                </c:pt>
              </c:numCache>
            </c:numRef>
          </c:val>
          <c:extLst xmlns:c16r2="http://schemas.microsoft.com/office/drawing/2015/06/chart">
            <c:ext xmlns:c16="http://schemas.microsoft.com/office/drawing/2014/chart" uri="{C3380CC4-5D6E-409C-BE32-E72D297353CC}">
              <c16:uniqueId val="{00000000-D1D5-4049-827C-BEEA8C7017DE}"/>
            </c:ext>
          </c:extLst>
        </c:ser>
        <c:ser>
          <c:idx val="5"/>
          <c:order val="5"/>
          <c:tx>
            <c:strRef>
              <c:f>'[28]GDOC-IND-002'!$H$32</c:f>
              <c:strCache>
                <c:ptCount val="1"/>
                <c:pt idx="0">
                  <c:v>N. Solicitudes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'[28]GDOC-IND-002'!$B$33:$B$37</c15:sqref>
                  </c15:fullRef>
                </c:ext>
              </c:extLst>
              <c:f>'[28]GDOC-IND-002'!$B$34:$B$37</c:f>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'[28]GDOC-IND-002'!$H$33:$H$37</c15:sqref>
                  </c15:fullRef>
                </c:ext>
              </c:extLst>
              <c:f>'[28]GDOC-IND-002'!$H$34:$H$37</c:f>
              <c:numCache>
                <c:formatCode>General</c:formatCode>
                <c:ptCount val="4"/>
                <c:pt idx="0">
                  <c:v>460</c:v>
                </c:pt>
                <c:pt idx="1">
                  <c:v>0</c:v>
                </c:pt>
                <c:pt idx="2">
                  <c:v>0</c:v>
                </c:pt>
                <c:pt idx="3">
                  <c:v>0</c:v>
                </c:pt>
              </c:numCache>
            </c:numRef>
          </c:val>
          <c:extLst xmlns:c16r2="http://schemas.microsoft.com/office/drawing/2015/06/chart">
            <c:ext xmlns:c16="http://schemas.microsoft.com/office/drawing/2014/chart" uri="{C3380CC4-5D6E-409C-BE32-E72D297353CC}">
              <c16:uniqueId val="{00000001-D1D5-4049-827C-BEEA8C7017DE}"/>
            </c:ext>
          </c:extLst>
        </c:ser>
        <c:dLbls>
          <c:showLegendKey val="0"/>
          <c:showVal val="0"/>
          <c:showCatName val="0"/>
          <c:showSerName val="0"/>
          <c:showPercent val="0"/>
          <c:showBubbleSize val="0"/>
        </c:dLbls>
        <c:gapWidth val="150"/>
        <c:axId val="-978417392"/>
        <c:axId val="-97841304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'[28]GDOC-IND-002'!$C$32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'[28]GDOC-IND-002'!$B$33:$B$37</c15:sqref>
                        </c15:fullRef>
                        <c15:formulaRef>
                          <c15:sqref>'[28]GDOC-IND-002'!$B$34:$B$37</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ullRef>
                          <c15:sqref>'[28]GDOC-IND-002'!$C$33:$C$37</c15:sqref>
                        </c15:fullRef>
                        <c15:formulaRef>
                          <c15:sqref>'[28]GDOC-IND-002'!$C$34:$C$37</c15:sqref>
                        </c15:formulaRef>
                      </c:ext>
                    </c:extLst>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D1D5-4049-827C-BEEA8C7017DE}"/>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'[28]GDOC-IND-002'!$D$32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'[28]GDOC-IND-002'!$B$33:$B$37</c15:sqref>
                        </c15:fullRef>
                        <c15:formulaRef>
                          <c15:sqref>'[28]GDOC-IND-002'!$B$34:$B$37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'[28]GDOC-IND-002'!$D$33:$D$37</c15:sqref>
                        </c15:fullRef>
                        <c15:formulaRef>
                          <c15:sqref>'[28]GDOC-IND-002'!$D$34:$D$37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3-D1D5-4049-827C-BEEA8C7017DE}"/>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'[28]GDOC-IND-002'!$E$32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'[28]GDOC-IND-002'!$B$33:$B$37</c15:sqref>
                        </c15:fullRef>
                        <c15:formulaRef>
                          <c15:sqref>'[28]GDOC-IND-002'!$B$34:$B$37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'[28]GDOC-IND-002'!$E$33:$E$37</c15:sqref>
                        </c15:fullRef>
                        <c15:formulaRef>
                          <c15:sqref>'[28]GDOC-IND-002'!$E$34:$E$37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4-D1D5-4049-827C-BEEA8C7017DE}"/>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'[28]GDOC-IND-002'!$F$32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'[28]GDOC-IND-002'!$B$33:$B$37</c15:sqref>
                        </c15:fullRef>
                        <c15:formulaRef>
                          <c15:sqref>'[28]GDOC-IND-002'!$B$34:$B$37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'[28]GDOC-IND-002'!$F$33:$F$37</c15:sqref>
                        </c15:fullRef>
                        <c15:formulaRef>
                          <c15:sqref>'[28]GDOC-IND-002'!$F$34:$F$37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5-D1D5-4049-827C-BEEA8C7017DE}"/>
                  </c:ext>
                </c:extLst>
              </c15:ser>
            </c15:filteredBarSeries>
          </c:ext>
        </c:extLst>
      </c:barChart>
      <c:catAx>
        <c:axId val="-97841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13040"/>
        <c:crosses val="autoZero"/>
        <c:auto val="1"/>
        <c:lblAlgn val="ctr"/>
        <c:lblOffset val="100"/>
        <c:noMultiLvlLbl val="0"/>
      </c:catAx>
      <c:valAx>
        <c:axId val="-97841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17392"/>
        <c:crosses val="autoZero"/>
        <c:crossBetween val="between"/>
      </c:val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E568-4557-A746-FD118C78AEBD}"/>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E568-4557-A746-FD118C78AEBD}"/>
            </c:ext>
          </c:extLst>
        </c:ser>
        <c:dLbls>
          <c:showLegendKey val="0"/>
          <c:showVal val="0"/>
          <c:showCatName val="0"/>
          <c:showSerName val="0"/>
          <c:showPercent val="0"/>
          <c:showBubbleSize val="0"/>
        </c:dLbls>
        <c:gapWidth val="150"/>
        <c:axId val="-978423920"/>
        <c:axId val="-97841086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E568-4557-A746-FD118C78AEBD}"/>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E568-4557-A746-FD118C78AEBD}"/>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E568-4557-A746-FD118C78AEBD}"/>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E568-4557-A746-FD118C78AEBD}"/>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E568-4557-A746-FD118C78AEBD}"/>
            </c:ext>
          </c:extLst>
        </c:ser>
        <c:dLbls>
          <c:showLegendKey val="0"/>
          <c:showVal val="0"/>
          <c:showCatName val="0"/>
          <c:showSerName val="0"/>
          <c:showPercent val="0"/>
          <c:showBubbleSize val="0"/>
        </c:dLbls>
        <c:marker val="1"/>
        <c:smooth val="0"/>
        <c:axId val="-978414128"/>
        <c:axId val="-978417936"/>
      </c:lineChart>
      <c:catAx>
        <c:axId val="-97842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10864"/>
        <c:crosses val="autoZero"/>
        <c:auto val="1"/>
        <c:lblAlgn val="ctr"/>
        <c:lblOffset val="100"/>
        <c:noMultiLvlLbl val="0"/>
      </c:catAx>
      <c:valAx>
        <c:axId val="-978410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23920"/>
        <c:crosses val="autoZero"/>
        <c:crossBetween val="between"/>
      </c:valAx>
      <c:valAx>
        <c:axId val="-9784179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14128"/>
        <c:crosses val="max"/>
        <c:crossBetween val="between"/>
      </c:valAx>
      <c:catAx>
        <c:axId val="-978414128"/>
        <c:scaling>
          <c:orientation val="minMax"/>
        </c:scaling>
        <c:delete val="1"/>
        <c:axPos val="b"/>
        <c:numFmt formatCode="General" sourceLinked="1"/>
        <c:majorTickMark val="out"/>
        <c:minorTickMark val="none"/>
        <c:tickLblPos val="nextTo"/>
        <c:crossAx val="-97841793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D99F-49A1-A506-F8AD6CDA5CC3}"/>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D99F-49A1-A506-F8AD6CDA5CC3}"/>
            </c:ext>
          </c:extLst>
        </c:ser>
        <c:dLbls>
          <c:showLegendKey val="0"/>
          <c:showVal val="0"/>
          <c:showCatName val="0"/>
          <c:showSerName val="0"/>
          <c:showPercent val="0"/>
          <c:showBubbleSize val="0"/>
        </c:dLbls>
        <c:gapWidth val="150"/>
        <c:axId val="-978423376"/>
        <c:axId val="-9784217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D99F-49A1-A506-F8AD6CDA5CC3}"/>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D99F-49A1-A506-F8AD6CDA5CC3}"/>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D99F-49A1-A506-F8AD6CDA5CC3}"/>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D99F-49A1-A506-F8AD6CDA5CC3}"/>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D99F-49A1-A506-F8AD6CDA5CC3}"/>
            </c:ext>
          </c:extLst>
        </c:ser>
        <c:dLbls>
          <c:showLegendKey val="0"/>
          <c:showVal val="0"/>
          <c:showCatName val="0"/>
          <c:showSerName val="0"/>
          <c:showPercent val="0"/>
          <c:showBubbleSize val="0"/>
        </c:dLbls>
        <c:marker val="1"/>
        <c:smooth val="0"/>
        <c:axId val="-978421200"/>
        <c:axId val="-978419568"/>
      </c:lineChart>
      <c:catAx>
        <c:axId val="-97842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21744"/>
        <c:crosses val="autoZero"/>
        <c:auto val="1"/>
        <c:lblAlgn val="ctr"/>
        <c:lblOffset val="100"/>
        <c:noMultiLvlLbl val="0"/>
      </c:catAx>
      <c:valAx>
        <c:axId val="-978421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23376"/>
        <c:crosses val="autoZero"/>
        <c:crossBetween val="between"/>
      </c:valAx>
      <c:valAx>
        <c:axId val="-9784195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21200"/>
        <c:crosses val="max"/>
        <c:crossBetween val="between"/>
      </c:valAx>
      <c:catAx>
        <c:axId val="-978421200"/>
        <c:scaling>
          <c:orientation val="minMax"/>
        </c:scaling>
        <c:delete val="1"/>
        <c:axPos val="b"/>
        <c:numFmt formatCode="General" sourceLinked="1"/>
        <c:majorTickMark val="out"/>
        <c:minorTickMark val="none"/>
        <c:tickLblPos val="nextTo"/>
        <c:crossAx val="-97841956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'[30]CODI-IND-001'!$H$32</c:f>
              <c:strCache>
                <c:ptCount val="1"/>
                <c:pt idx="0">
                  <c:v>Expedientes tramitados en términos legales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'[30]CODI-IND-001'!$C$33:$C$46</c15:sqref>
                  </c15:fullRef>
                </c:ext>
              </c:extLst>
              <c:f>'[30]CODI-IND-001'!$C$34:$C$46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'[30]CODI-IND-001'!$H$33:$H$46</c15:sqref>
                  </c15:fullRef>
                </c:ext>
              </c:extLst>
              <c:f>'[30]CODI-IND-001'!$H$34:$H$46</c:f>
              <c:numCache>
                <c:formatCode>General</c:formatCode>
                <c:ptCount val="13"/>
                <c:pt idx="0">
                  <c:v>31</c:v>
                </c:pt>
                <c:pt idx="1">
                  <c:v>0</c:v>
                </c:pt>
                <c:pt idx="2">
                  <c:v>0</c:v>
                </c:pt>
                <c:pt idx="3">
                  <c:v>0</c:v>
                </c:pt>
                <c:pt idx="4">
                  <c:v>0</c:v>
                </c:pt>
                <c:pt idx="5">
                  <c:v>0</c:v>
                </c:pt>
                <c:pt idx="6">
                  <c:v>0</c:v>
                </c:pt>
                <c:pt idx="7">
                  <c:v>0</c:v>
                </c:pt>
                <c:pt idx="8">
                  <c:v>0</c:v>
                </c:pt>
                <c:pt idx="9">
                  <c:v>0</c:v>
                </c:pt>
                <c:pt idx="10">
                  <c:v>0</c:v>
                </c:pt>
                <c:pt idx="11">
                  <c:v>0</c:v>
                </c:pt>
                <c:pt idx="12">
                  <c:v>31</c:v>
                </c:pt>
              </c:numCache>
            </c:numRef>
          </c:val>
          <c:extLst xmlns:c16r2="http://schemas.microsoft.com/office/drawing/2015/06/chart">
            <c:ext xmlns:c16="http://schemas.microsoft.com/office/drawing/2014/chart" uri="{C3380CC4-5D6E-409C-BE32-E72D297353CC}">
              <c16:uniqueId val="{00000000-562D-4AE7-A9EA-B50A65CFC339}"/>
            </c:ext>
          </c:extLst>
        </c:ser>
        <c:ser>
          <c:idx val="5"/>
          <c:order val="5"/>
          <c:tx>
            <c:strRef>
              <c:f>'[30]CODI-IND-001'!$I$32</c:f>
              <c:strCache>
                <c:ptCount val="1"/>
                <c:pt idx="0">
                  <c:v>Expedientes tramitados en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'[30]CODI-IND-001'!$C$33:$C$46</c15:sqref>
                  </c15:fullRef>
                </c:ext>
              </c:extLst>
              <c:f>'[30]CODI-IND-001'!$C$34:$C$46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'[30]CODI-IND-001'!$I$33:$I$46</c15:sqref>
                  </c15:fullRef>
                </c:ext>
              </c:extLst>
              <c:f>'[30]CODI-IND-001'!$I$34:$I$46</c:f>
              <c:numCache>
                <c:formatCode>General</c:formatCode>
                <c:ptCount val="13"/>
                <c:pt idx="0">
                  <c:v>32</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562D-4AE7-A9EA-B50A65CFC339}"/>
            </c:ext>
          </c:extLst>
        </c:ser>
        <c:dLbls>
          <c:showLegendKey val="0"/>
          <c:showVal val="0"/>
          <c:showCatName val="0"/>
          <c:showSerName val="0"/>
          <c:showPercent val="0"/>
          <c:showBubbleSize val="0"/>
        </c:dLbls>
        <c:gapWidth val="219"/>
        <c:overlap val="-27"/>
        <c:axId val="-978419024"/>
        <c:axId val="-9784163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'[30]CODI-IND-001'!$D$32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'[30]CODI-IND-001'!$C$33:$C$46</c15:sqref>
                        </c15:fullRef>
                        <c15:formulaRef>
                          <c15:sqref>'[30]CODI-IND-001'!$C$34:$C$46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uri="{02D57815-91ED-43cb-92C2-25804820EDAC}">
                        <c15:fullRef>
                          <c15:sqref>'[30]CODI-IND-001'!$D$33:$D$46</c15:sqref>
                        </c15:fullRef>
                        <c15:formulaRef>
                          <c15:sqref>'[30]CODI-IND-001'!$D$34:$D$46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562D-4AE7-A9EA-B50A65CFC339}"/>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'[30]CODI-IND-001'!$E$32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'[30]CODI-IND-001'!$C$33:$C$46</c15:sqref>
                        </c15:fullRef>
                        <c15:formulaRef>
                          <c15:sqref>'[30]CODI-IND-001'!$C$34:$C$46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'[30]CODI-IND-001'!$E$33:$E$46</c15:sqref>
                        </c15:fullRef>
                        <c15:formulaRef>
                          <c15:sqref>'[30]CODI-IND-001'!$E$34:$E$46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562D-4AE7-A9EA-B50A65CFC339}"/>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'[30]CODI-IND-001'!$F$32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'[30]CODI-IND-001'!$C$33:$C$46</c15:sqref>
                        </c15:fullRef>
                        <c15:formulaRef>
                          <c15:sqref>'[30]CODI-IND-001'!$C$34:$C$46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'[30]CODI-IND-001'!$F$33:$F$46</c15:sqref>
                        </c15:fullRef>
                        <c15:formulaRef>
                          <c15:sqref>'[30]CODI-IND-001'!$F$34:$F$46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562D-4AE7-A9EA-B50A65CFC339}"/>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'[30]CODI-IND-001'!$G$32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'[30]CODI-IND-001'!$C$33:$C$46</c15:sqref>
                        </c15:fullRef>
                        <c15:formulaRef>
                          <c15:sqref>'[30]CODI-IND-001'!$C$34:$C$46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'[30]CODI-IND-001'!$G$33:$G$46</c15:sqref>
                        </c15:fullRef>
                        <c15:formulaRef>
                          <c15:sqref>'[30]CODI-IND-001'!$G$34:$G$46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562D-4AE7-A9EA-B50A65CFC339}"/>
                  </c:ext>
                </c:extLst>
              </c15:ser>
            </c15:filteredBarSeries>
          </c:ext>
        </c:extLst>
      </c:barChart>
      <c:lineChart>
        <c:grouping val="standard"/>
        <c:varyColors val="0"/>
        <c:ser>
          <c:idx val="6"/>
          <c:order val="6"/>
          <c:tx>
            <c:strRef>
              <c:f>'[30]CODI-IND-001'!$J$32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'[30]CODI-IND-001'!$C$33:$C$46</c15:sqref>
                  </c15:fullRef>
                </c:ext>
              </c:extLst>
              <c:f>'[30]CODI-IND-001'!$C$34:$C$46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'[30]CODI-IND-001'!$J$33:$J$46</c15:sqref>
                  </c15:fullRef>
                </c:ext>
              </c:extLst>
              <c:f>'[30]CODI-IND-001'!$J$34:$J$46</c:f>
              <c:numCache>
                <c:formatCode>General</c:formatCode>
                <c:ptCount val="13"/>
                <c:pt idx="0">
                  <c:v>0.96875</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562D-4AE7-A9EA-B50A65CFC339}"/>
            </c:ext>
          </c:extLst>
        </c:ser>
        <c:dLbls>
          <c:showLegendKey val="0"/>
          <c:showVal val="0"/>
          <c:showCatName val="0"/>
          <c:showSerName val="0"/>
          <c:showPercent val="0"/>
          <c:showBubbleSize val="0"/>
        </c:dLbls>
        <c:marker val="1"/>
        <c:smooth val="0"/>
        <c:axId val="-978415760"/>
        <c:axId val="-978411408"/>
      </c:lineChart>
      <c:catAx>
        <c:axId val="-97841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16304"/>
        <c:crosses val="autoZero"/>
        <c:auto val="1"/>
        <c:lblAlgn val="ctr"/>
        <c:lblOffset val="100"/>
        <c:noMultiLvlLbl val="0"/>
      </c:catAx>
      <c:valAx>
        <c:axId val="-978416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19024"/>
        <c:crosses val="autoZero"/>
        <c:crossBetween val="between"/>
      </c:valAx>
      <c:valAx>
        <c:axId val="-9784114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15760"/>
        <c:crosses val="max"/>
        <c:crossBetween val="between"/>
      </c:valAx>
      <c:catAx>
        <c:axId val="-978415760"/>
        <c:scaling>
          <c:orientation val="minMax"/>
        </c:scaling>
        <c:delete val="1"/>
        <c:axPos val="b"/>
        <c:numFmt formatCode="General" sourceLinked="1"/>
        <c:majorTickMark val="out"/>
        <c:minorTickMark val="none"/>
        <c:tickLblPos val="nextTo"/>
        <c:crossAx val="-9784114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7232444045760101"/>
          <c:w val="0.63767345248727869"/>
          <c:h val="0.52460436116371523"/>
        </c:manualLayout>
      </c:layout>
      <c:barChart>
        <c:barDir val="col"/>
        <c:grouping val="clustered"/>
        <c:varyColors val="0"/>
        <c:ser>
          <c:idx val="1"/>
          <c:order val="0"/>
          <c:tx>
            <c:strRef>
              <c:f>'[6]PES-FM-001'!$I$32:$I$33</c:f>
              <c:strCache>
                <c:ptCount val="1"/>
                <c:pt idx="0">
                  <c:v>Valor total apropiación disponible de inversión directa 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'[6]PES-FM-001'!$C$34:$G$37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'[6]PES-FM-001'!$I$34:$I$37</c:f>
              <c:numCache>
                <c:formatCode>General</c:formatCode>
                <c:ptCount val="4"/>
                <c:pt idx="0">
                  <c:v>129977394000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0-376F-4D27-A241-B2C2C6968BFE}"/>
            </c:ext>
          </c:extLst>
        </c:ser>
        <c:ser>
          <c:idx val="0"/>
          <c:order val="1"/>
          <c:tx>
            <c:strRef>
              <c:f>'[6]PES-FM-001'!$H$32:$H$33</c:f>
              <c:strCache>
                <c:ptCount val="1"/>
                <c:pt idx="0">
                  <c:v>Valor total de compromisos acumulados inversión directa 0</c:v>
                </c:pt>
              </c:strCache>
            </c:strRef>
          </c:tx>
          <c:spPr>
            <a:solidFill>
              <a:srgbClr val="00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'[6]PES-FM-001'!$C$34:$G$37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'[6]PES-FM-001'!$H$34:$H$37</c:f>
              <c:numCache>
                <c:formatCode>General</c:formatCode>
                <c:ptCount val="4"/>
                <c:pt idx="0">
                  <c:v>46422047839</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1-376F-4D27-A241-B2C2C6968BFE}"/>
            </c:ext>
          </c:extLst>
        </c:ser>
        <c:dLbls>
          <c:showLegendKey val="0"/>
          <c:showVal val="0"/>
          <c:showCatName val="0"/>
          <c:showSerName val="0"/>
          <c:showPercent val="0"/>
          <c:showBubbleSize val="0"/>
        </c:dLbls>
        <c:gapWidth val="150"/>
        <c:axId val="-989269248"/>
        <c:axId val="-989274144"/>
        <c:extLst xmlns:c16r2="http://schemas.microsoft.com/office/drawing/2015/06/chart"/>
      </c:barChart>
      <c:lineChart>
        <c:grouping val="standard"/>
        <c:varyColors val="0"/>
        <c:ser>
          <c:idx val="2"/>
          <c:order val="2"/>
          <c:tx>
            <c:strRef>
              <c:f>'[6]PES-FM-001'!$J$32:$J$33</c:f>
              <c:strCache>
                <c:ptCount val="1"/>
                <c:pt idx="0">
                  <c:v>RESULTADO 0</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'[6]PES-FM-001'!$C$34:$G$37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'[6]PES-FM-001'!$J$34:$J$37</c:f>
              <c:numCache>
                <c:formatCode>General</c:formatCode>
                <c:ptCount val="4"/>
                <c:pt idx="0">
                  <c:v>0.35715478215388746</c:v>
                </c:pt>
                <c:pt idx="1">
                  <c:v>0</c:v>
                </c:pt>
                <c:pt idx="2">
                  <c:v>0</c:v>
                </c:pt>
                <c:pt idx="3">
                  <c:v>0</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2-376F-4D27-A241-B2C2C6968BFE}"/>
            </c:ext>
          </c:extLst>
        </c:ser>
        <c:dLbls>
          <c:showLegendKey val="0"/>
          <c:showVal val="0"/>
          <c:showCatName val="0"/>
          <c:showSerName val="0"/>
          <c:showPercent val="0"/>
          <c:showBubbleSize val="0"/>
        </c:dLbls>
        <c:marker val="1"/>
        <c:smooth val="0"/>
        <c:axId val="-989268704"/>
        <c:axId val="-989271968"/>
      </c:lineChart>
      <c:catAx>
        <c:axId val="-98926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274144"/>
        <c:crosses val="autoZero"/>
        <c:auto val="1"/>
        <c:lblAlgn val="ctr"/>
        <c:lblOffset val="100"/>
        <c:noMultiLvlLbl val="0"/>
      </c:catAx>
      <c:valAx>
        <c:axId val="-989274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269248"/>
        <c:crosses val="autoZero"/>
        <c:crossBetween val="between"/>
      </c:valAx>
      <c:valAx>
        <c:axId val="-9892719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268704"/>
        <c:crosses val="max"/>
        <c:crossBetween val="between"/>
      </c:valAx>
      <c:catAx>
        <c:axId val="-989268704"/>
        <c:scaling>
          <c:orientation val="minMax"/>
        </c:scaling>
        <c:delete val="1"/>
        <c:axPos val="b"/>
        <c:numFmt formatCode="General" sourceLinked="1"/>
        <c:majorTickMark val="out"/>
        <c:minorTickMark val="none"/>
        <c:tickLblPos val="nextTo"/>
        <c:crossAx val="-98927196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4630071265041961"/>
          <c:h val="9.24445433675912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7232444045760101"/>
          <c:w val="0.90894882906833785"/>
          <c:h val="0.52460436116371523"/>
        </c:manualLayout>
      </c:layout>
      <c:barChart>
        <c:barDir val="col"/>
        <c:grouping val="clustered"/>
        <c:varyColors val="0"/>
        <c:ser>
          <c:idx val="1"/>
          <c:order val="0"/>
          <c:tx>
            <c:strRef>
              <c:f>'[7]PES-FM-001'!$I$32</c:f>
              <c:strCache>
                <c:ptCount val="1"/>
                <c:pt idx="0">
                  <c:v>0</c:v>
                </c:pt>
              </c:strCache>
            </c:strRef>
          </c:tx>
          <c:spPr>
            <a:solidFill>
              <a:srgbClr val="00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'[7]PES-FM-001'!$C$34:$G$35</c:f>
              <c:multiLvlStrCache>
                <c:ptCount val="2"/>
                <c:lvl>
                  <c:pt idx="0">
                    <c:v>0</c:v>
                  </c:pt>
                  <c:pt idx="1">
                    <c:v>0</c:v>
                  </c:pt>
                </c:lvl>
                <c:lvl>
                  <c:pt idx="0">
                    <c:v>0</c:v>
                  </c:pt>
                  <c:pt idx="1">
                    <c:v>0</c:v>
                  </c:pt>
                </c:lvl>
                <c:lvl>
                  <c:pt idx="0">
                    <c:v>0</c:v>
                  </c:pt>
                  <c:pt idx="1">
                    <c:v>0</c:v>
                  </c:pt>
                </c:lvl>
                <c:lvl>
                  <c:pt idx="0">
                    <c:v>0</c:v>
                  </c:pt>
                  <c:pt idx="1">
                    <c:v>0</c:v>
                  </c:pt>
                </c:lvl>
                <c:lvl>
                  <c:pt idx="0">
                    <c:v>Cuatrimestre 1</c:v>
                  </c:pt>
                  <c:pt idx="1">
                    <c:v>Cuatrimestre 2</c:v>
                  </c:pt>
                </c:lvl>
              </c:multiLvlStrCache>
            </c:multiLvlStrRef>
          </c:cat>
          <c:val>
            <c:numRef>
              <c:f>'[7]PES-FM-001'!$H$34:$H$35</c:f>
              <c:numCache>
                <c:formatCode>General</c:formatCode>
                <c:ptCount val="2"/>
                <c:pt idx="0">
                  <c:v>0</c:v>
                </c:pt>
                <c:pt idx="1">
                  <c:v>0</c:v>
                </c:pt>
              </c:numCache>
            </c:numRef>
          </c:val>
          <c:extLst xmlns:c16r2="http://schemas.microsoft.com/office/drawing/2015/06/chart" xmlns:c15="http://schemas.microsoft.com/office/drawing/2012/chart">
            <c:ext xmlns:c16="http://schemas.microsoft.com/office/drawing/2014/chart" uri="{C3380CC4-5D6E-409C-BE32-E72D297353CC}">
              <c16:uniqueId val="{00000000-D5B4-4F4E-AE20-9C61F53886DA}"/>
            </c:ext>
          </c:extLst>
        </c:ser>
        <c:dLbls>
          <c:showLegendKey val="0"/>
          <c:showVal val="0"/>
          <c:showCatName val="0"/>
          <c:showSerName val="0"/>
          <c:showPercent val="0"/>
          <c:showBubbleSize val="0"/>
        </c:dLbls>
        <c:gapWidth val="150"/>
        <c:axId val="-989269792"/>
        <c:axId val="-989271424"/>
        <c:extLst xmlns:c16r2="http://schemas.microsoft.com/office/drawing/2015/06/chart"/>
      </c:barChart>
      <c:catAx>
        <c:axId val="-98926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271424"/>
        <c:crosses val="autoZero"/>
        <c:auto val="1"/>
        <c:lblAlgn val="ctr"/>
        <c:lblOffset val="100"/>
        <c:noMultiLvlLbl val="0"/>
      </c:catAx>
      <c:valAx>
        <c:axId val="-989271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269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F519-4128-9940-DE3FC76DA434}"/>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F519-4128-9940-DE3FC76DA434}"/>
            </c:ext>
          </c:extLst>
        </c:ser>
        <c:dLbls>
          <c:showLegendKey val="0"/>
          <c:showVal val="0"/>
          <c:showCatName val="0"/>
          <c:showSerName val="0"/>
          <c:showPercent val="0"/>
          <c:showBubbleSize val="0"/>
        </c:dLbls>
        <c:gapWidth val="150"/>
        <c:axId val="-989272512"/>
        <c:axId val="-9892708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F519-4128-9940-DE3FC76DA434}"/>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F519-4128-9940-DE3FC76DA434}"/>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F519-4128-9940-DE3FC76DA434}"/>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F519-4128-9940-DE3FC76DA434}"/>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F519-4128-9940-DE3FC76DA434}"/>
            </c:ext>
          </c:extLst>
        </c:ser>
        <c:dLbls>
          <c:showLegendKey val="0"/>
          <c:showVal val="0"/>
          <c:showCatName val="0"/>
          <c:showSerName val="0"/>
          <c:showPercent val="0"/>
          <c:showBubbleSize val="0"/>
        </c:dLbls>
        <c:marker val="1"/>
        <c:smooth val="0"/>
        <c:axId val="-989268160"/>
        <c:axId val="-989270336"/>
      </c:lineChart>
      <c:catAx>
        <c:axId val="-98927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270880"/>
        <c:crosses val="autoZero"/>
        <c:auto val="1"/>
        <c:lblAlgn val="ctr"/>
        <c:lblOffset val="100"/>
        <c:noMultiLvlLbl val="0"/>
      </c:catAx>
      <c:valAx>
        <c:axId val="-98927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272512"/>
        <c:crosses val="autoZero"/>
        <c:crossBetween val="between"/>
      </c:valAx>
      <c:valAx>
        <c:axId val="-98927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9268160"/>
        <c:crosses val="max"/>
        <c:crossBetween val="between"/>
      </c:valAx>
      <c:catAx>
        <c:axId val="-989268160"/>
        <c:scaling>
          <c:orientation val="minMax"/>
        </c:scaling>
        <c:delete val="1"/>
        <c:axPos val="b"/>
        <c:numFmt formatCode="General" sourceLinked="1"/>
        <c:majorTickMark val="out"/>
        <c:minorTickMark val="none"/>
        <c:tickLblPos val="nextTo"/>
        <c:crossAx val="-98927033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9478-4223-8594-8F3E6B900776}"/>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9478-4223-8594-8F3E6B900776}"/>
            </c:ext>
          </c:extLst>
        </c:ser>
        <c:dLbls>
          <c:showLegendKey val="0"/>
          <c:showVal val="0"/>
          <c:showCatName val="0"/>
          <c:showSerName val="0"/>
          <c:showPercent val="0"/>
          <c:showBubbleSize val="0"/>
        </c:dLbls>
        <c:gapWidth val="150"/>
        <c:axId val="-987813104"/>
        <c:axId val="-98781201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9478-4223-8594-8F3E6B900776}"/>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9478-4223-8594-8F3E6B900776}"/>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9478-4223-8594-8F3E6B900776}"/>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9478-4223-8594-8F3E6B900776}"/>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9478-4223-8594-8F3E6B900776}"/>
            </c:ext>
          </c:extLst>
        </c:ser>
        <c:dLbls>
          <c:showLegendKey val="0"/>
          <c:showVal val="0"/>
          <c:showCatName val="0"/>
          <c:showSerName val="0"/>
          <c:showPercent val="0"/>
          <c:showBubbleSize val="0"/>
        </c:dLbls>
        <c:marker val="1"/>
        <c:smooth val="0"/>
        <c:axId val="-987811472"/>
        <c:axId val="-987812560"/>
      </c:lineChart>
      <c:catAx>
        <c:axId val="-98781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812016"/>
        <c:crosses val="autoZero"/>
        <c:auto val="1"/>
        <c:lblAlgn val="ctr"/>
        <c:lblOffset val="100"/>
        <c:noMultiLvlLbl val="0"/>
      </c:catAx>
      <c:valAx>
        <c:axId val="-987812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813104"/>
        <c:crosses val="autoZero"/>
        <c:crossBetween val="between"/>
      </c:valAx>
      <c:valAx>
        <c:axId val="-98781256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811472"/>
        <c:crosses val="max"/>
        <c:crossBetween val="between"/>
      </c:valAx>
      <c:catAx>
        <c:axId val="-987811472"/>
        <c:scaling>
          <c:orientation val="minMax"/>
        </c:scaling>
        <c:delete val="1"/>
        <c:axPos val="b"/>
        <c:numFmt formatCode="General" sourceLinked="1"/>
        <c:majorTickMark val="out"/>
        <c:minorTickMark val="none"/>
        <c:tickLblPos val="nextTo"/>
        <c:crossAx val="-987812560"/>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9903-432A-87E1-CC803F8CB879}"/>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9903-432A-87E1-CC803F8CB879}"/>
            </c:ext>
          </c:extLst>
        </c:ser>
        <c:dLbls>
          <c:showLegendKey val="0"/>
          <c:showVal val="0"/>
          <c:showCatName val="0"/>
          <c:showSerName val="0"/>
          <c:showPercent val="0"/>
          <c:showBubbleSize val="0"/>
        </c:dLbls>
        <c:gapWidth val="150"/>
        <c:axId val="-987814192"/>
        <c:axId val="-98780984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9903-432A-87E1-CC803F8CB879}"/>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9903-432A-87E1-CC803F8CB879}"/>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9903-432A-87E1-CC803F8CB879}"/>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9903-432A-87E1-CC803F8CB879}"/>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9903-432A-87E1-CC803F8CB879}"/>
            </c:ext>
          </c:extLst>
        </c:ser>
        <c:dLbls>
          <c:showLegendKey val="0"/>
          <c:showVal val="0"/>
          <c:showCatName val="0"/>
          <c:showSerName val="0"/>
          <c:showPercent val="0"/>
          <c:showBubbleSize val="0"/>
        </c:dLbls>
        <c:marker val="1"/>
        <c:smooth val="0"/>
        <c:axId val="-987810384"/>
        <c:axId val="-987813648"/>
      </c:lineChart>
      <c:catAx>
        <c:axId val="-98781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809840"/>
        <c:crosses val="autoZero"/>
        <c:auto val="1"/>
        <c:lblAlgn val="ctr"/>
        <c:lblOffset val="100"/>
        <c:noMultiLvlLbl val="0"/>
      </c:catAx>
      <c:valAx>
        <c:axId val="-987809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814192"/>
        <c:crosses val="autoZero"/>
        <c:crossBetween val="between"/>
      </c:valAx>
      <c:valAx>
        <c:axId val="-98781364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87810384"/>
        <c:crosses val="max"/>
        <c:crossBetween val="between"/>
      </c:valAx>
      <c:catAx>
        <c:axId val="-987810384"/>
        <c:scaling>
          <c:orientation val="minMax"/>
        </c:scaling>
        <c:delete val="1"/>
        <c:axPos val="b"/>
        <c:numFmt formatCode="General" sourceLinked="1"/>
        <c:majorTickMark val="out"/>
        <c:minorTickMark val="none"/>
        <c:tickLblPos val="nextTo"/>
        <c:crossAx val="-98781364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2.jp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2.jp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0.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1.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2.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39.xml"/><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257175</xdr:colOff>
      <xdr:row>3</xdr:row>
      <xdr:rowOff>176462</xdr:rowOff>
    </xdr:to>
    <xdr:pic>
      <xdr:nvPicPr>
        <xdr:cNvPr id="6" name="Imagen 5">
          <a:extLst>
            <a:ext uri="{FF2B5EF4-FFF2-40B4-BE49-F238E27FC236}">
              <a16:creationId xmlns:a16="http://schemas.microsoft.com/office/drawing/2014/main" xmlns="" id="{0961F76B-12D0-4128-BEAC-5C31A74A0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838200" cy="938463"/>
        </a:xfrm>
        <a:prstGeom prst="rect">
          <a:avLst/>
        </a:prstGeom>
      </xdr:spPr>
    </xdr:pic>
    <xdr:clientData/>
  </xdr:twoCellAnchor>
  <xdr:twoCellAnchor>
    <xdr:from>
      <xdr:col>2</xdr:col>
      <xdr:colOff>57149</xdr:colOff>
      <xdr:row>54</xdr:row>
      <xdr:rowOff>119062</xdr:rowOff>
    </xdr:from>
    <xdr:to>
      <xdr:col>24</xdr:col>
      <xdr:colOff>142874</xdr:colOff>
      <xdr:row>66</xdr:row>
      <xdr:rowOff>123825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EF447E93-32C8-42FE-A09E-04BF3BDA69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1679</xdr:colOff>
      <xdr:row>42</xdr:row>
      <xdr:rowOff>22412</xdr:rowOff>
    </xdr:from>
    <xdr:to>
      <xdr:col>24</xdr:col>
      <xdr:colOff>95249</xdr:colOff>
      <xdr:row>54</xdr:row>
      <xdr:rowOff>123824</xdr:rowOff>
    </xdr:to>
    <xdr:graphicFrame macro="">
      <xdr:nvGraphicFramePr>
        <xdr:cNvPr id="3" name="Gráfico 2">
          <a:extLst>
            <a:ext uri="{FF2B5EF4-FFF2-40B4-BE49-F238E27FC236}">
              <a16:creationId xmlns:a16="http://schemas.microsoft.com/office/drawing/2014/main" xmlns="" id="{EDC89199-3F58-450E-BB48-7A2885917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4" name="Imagen 3">
          <a:extLst>
            <a:ext uri="{FF2B5EF4-FFF2-40B4-BE49-F238E27FC236}">
              <a16:creationId xmlns:a16="http://schemas.microsoft.com/office/drawing/2014/main" xmlns="" id="{E2FEE072-91C6-4B79-B83E-D5D2AA2B64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4</xdr:col>
      <xdr:colOff>85726</xdr:colOff>
      <xdr:row>42</xdr:row>
      <xdr:rowOff>123825</xdr:rowOff>
    </xdr:from>
    <xdr:to>
      <xdr:col>23</xdr:col>
      <xdr:colOff>257175</xdr:colOff>
      <xdr:row>54</xdr:row>
      <xdr:rowOff>114300</xdr:rowOff>
    </xdr:to>
    <xdr:graphicFrame macro="">
      <xdr:nvGraphicFramePr>
        <xdr:cNvPr id="5" name="Gráfico 4">
          <a:extLst>
            <a:ext uri="{FF2B5EF4-FFF2-40B4-BE49-F238E27FC236}">
              <a16:creationId xmlns:a16="http://schemas.microsoft.com/office/drawing/2014/main" xmlns="" id="{3CC15EA0-2296-4E28-9C20-5BD0429C1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D0DB476D-97AC-4CA9-A414-41E788DA9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142876</xdr:colOff>
      <xdr:row>43</xdr:row>
      <xdr:rowOff>85724</xdr:rowOff>
    </xdr:from>
    <xdr:to>
      <xdr:col>23</xdr:col>
      <xdr:colOff>266700</xdr:colOff>
      <xdr:row>54</xdr:row>
      <xdr:rowOff>52386</xdr:rowOff>
    </xdr:to>
    <xdr:graphicFrame macro="">
      <xdr:nvGraphicFramePr>
        <xdr:cNvPr id="3" name="Gráfico 2">
          <a:extLst>
            <a:ext uri="{FF2B5EF4-FFF2-40B4-BE49-F238E27FC236}">
              <a16:creationId xmlns:a16="http://schemas.microsoft.com/office/drawing/2014/main" xmlns="" id="{07393027-1ACE-4A4B-BAAE-B97238745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9F340221-8E1A-4FE4-BBFB-C6086288A4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76200</xdr:colOff>
      <xdr:row>42</xdr:row>
      <xdr:rowOff>104774</xdr:rowOff>
    </xdr:from>
    <xdr:to>
      <xdr:col>24</xdr:col>
      <xdr:colOff>161925</xdr:colOff>
      <xdr:row>54</xdr:row>
      <xdr:rowOff>76199</xdr:rowOff>
    </xdr:to>
    <xdr:graphicFrame macro="">
      <xdr:nvGraphicFramePr>
        <xdr:cNvPr id="3" name="Gráfico 2">
          <a:extLst>
            <a:ext uri="{FF2B5EF4-FFF2-40B4-BE49-F238E27FC236}">
              <a16:creationId xmlns:a16="http://schemas.microsoft.com/office/drawing/2014/main" xmlns="" id="{0CB3B5F9-FCC9-4232-A96D-A2B82BE6B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114300</xdr:colOff>
      <xdr:row>3</xdr:row>
      <xdr:rowOff>176462</xdr:rowOff>
    </xdr:to>
    <xdr:pic>
      <xdr:nvPicPr>
        <xdr:cNvPr id="2" name="Imagen 1">
          <a:extLst>
            <a:ext uri="{FF2B5EF4-FFF2-40B4-BE49-F238E27FC236}">
              <a16:creationId xmlns:a16="http://schemas.microsoft.com/office/drawing/2014/main" xmlns="" id="{3DC3A6EE-B640-4A6F-A6E1-3683F6369D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14400" cy="938463"/>
        </a:xfrm>
        <a:prstGeom prst="rect">
          <a:avLst/>
        </a:prstGeom>
      </xdr:spPr>
    </xdr:pic>
    <xdr:clientData/>
  </xdr:twoCellAnchor>
  <xdr:twoCellAnchor>
    <xdr:from>
      <xdr:col>2</xdr:col>
      <xdr:colOff>104775</xdr:colOff>
      <xdr:row>42</xdr:row>
      <xdr:rowOff>142876</xdr:rowOff>
    </xdr:from>
    <xdr:to>
      <xdr:col>24</xdr:col>
      <xdr:colOff>123825</xdr:colOff>
      <xdr:row>54</xdr:row>
      <xdr:rowOff>114300</xdr:rowOff>
    </xdr:to>
    <xdr:graphicFrame macro="">
      <xdr:nvGraphicFramePr>
        <xdr:cNvPr id="3" name="Gráfico 2">
          <a:extLst>
            <a:ext uri="{FF2B5EF4-FFF2-40B4-BE49-F238E27FC236}">
              <a16:creationId xmlns:a16="http://schemas.microsoft.com/office/drawing/2014/main" xmlns="" id="{0C553BDB-9469-4DEC-A0CA-BD9B48971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114301</xdr:colOff>
      <xdr:row>1</xdr:row>
      <xdr:rowOff>9524</xdr:rowOff>
    </xdr:from>
    <xdr:to>
      <xdr:col>5</xdr:col>
      <xdr:colOff>171451</xdr:colOff>
      <xdr:row>3</xdr:row>
      <xdr:rowOff>166937</xdr:rowOff>
    </xdr:to>
    <xdr:pic>
      <xdr:nvPicPr>
        <xdr:cNvPr id="2" name="Imagen 2">
          <a:extLst>
            <a:ext uri="{FF2B5EF4-FFF2-40B4-BE49-F238E27FC236}">
              <a16:creationId xmlns:a16="http://schemas.microsoft.com/office/drawing/2014/main" xmlns="" id="{EC258F31-6F2E-449A-88FC-6AF9328660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6301" y="209549"/>
          <a:ext cx="857250" cy="547938"/>
        </a:xfrm>
        <a:prstGeom prst="rect">
          <a:avLst/>
        </a:prstGeom>
      </xdr:spPr>
    </xdr:pic>
    <xdr:clientData/>
  </xdr:twoCellAnchor>
  <xdr:twoCellAnchor editAs="oneCell">
    <xdr:from>
      <xdr:col>11</xdr:col>
      <xdr:colOff>264583</xdr:colOff>
      <xdr:row>33</xdr:row>
      <xdr:rowOff>934862</xdr:rowOff>
    </xdr:from>
    <xdr:to>
      <xdr:col>24</xdr:col>
      <xdr:colOff>572558</xdr:colOff>
      <xdr:row>34</xdr:row>
      <xdr:rowOff>1192742</xdr:rowOff>
    </xdr:to>
    <xdr:pic>
      <xdr:nvPicPr>
        <xdr:cNvPr id="3" name="Imagen 2">
          <a:extLst>
            <a:ext uri="{FF2B5EF4-FFF2-40B4-BE49-F238E27FC236}">
              <a16:creationId xmlns:a16="http://schemas.microsoft.com/office/drawing/2014/main" xmlns="" id="{79995343-2305-4426-B259-448BD147E9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0083" y="7935737"/>
          <a:ext cx="6804025" cy="1524705"/>
        </a:xfrm>
        <a:prstGeom prst="rect">
          <a:avLst/>
        </a:prstGeom>
      </xdr:spPr>
    </xdr:pic>
    <xdr:clientData/>
  </xdr:twoCellAnchor>
  <xdr:twoCellAnchor>
    <xdr:from>
      <xdr:col>9</xdr:col>
      <xdr:colOff>751416</xdr:colOff>
      <xdr:row>45</xdr:row>
      <xdr:rowOff>42333</xdr:rowOff>
    </xdr:from>
    <xdr:to>
      <xdr:col>16</xdr:col>
      <xdr:colOff>402166</xdr:colOff>
      <xdr:row>57</xdr:row>
      <xdr:rowOff>137583</xdr:rowOff>
    </xdr:to>
    <xdr:graphicFrame macro="">
      <xdr:nvGraphicFramePr>
        <xdr:cNvPr id="4" name="Gráfico 3">
          <a:extLst>
            <a:ext uri="{FF2B5EF4-FFF2-40B4-BE49-F238E27FC236}">
              <a16:creationId xmlns:a16="http://schemas.microsoft.com/office/drawing/2014/main" xmlns="" id="{EBE50961-03A2-465B-AF6E-2B4B4B155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56031</xdr:colOff>
      <xdr:row>41</xdr:row>
      <xdr:rowOff>33618</xdr:rowOff>
    </xdr:from>
    <xdr:to>
      <xdr:col>27</xdr:col>
      <xdr:colOff>100853</xdr:colOff>
      <xdr:row>53</xdr:row>
      <xdr:rowOff>21291</xdr:rowOff>
    </xdr:to>
    <xdr:graphicFrame macro="">
      <xdr:nvGraphicFramePr>
        <xdr:cNvPr id="2" name="Gráfico 1">
          <a:extLst>
            <a:ext uri="{FF2B5EF4-FFF2-40B4-BE49-F238E27FC236}">
              <a16:creationId xmlns:a16="http://schemas.microsoft.com/office/drawing/2014/main" xmlns="" id="{263EB15E-E417-45BD-A52D-7BF56F65E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35720</xdr:colOff>
      <xdr:row>33</xdr:row>
      <xdr:rowOff>881060</xdr:rowOff>
    </xdr:from>
    <xdr:to>
      <xdr:col>27</xdr:col>
      <xdr:colOff>488158</xdr:colOff>
      <xdr:row>33</xdr:row>
      <xdr:rowOff>4503802</xdr:rowOff>
    </xdr:to>
    <xdr:pic>
      <xdr:nvPicPr>
        <xdr:cNvPr id="3" name="Imagen 2">
          <a:extLst>
            <a:ext uri="{FF2B5EF4-FFF2-40B4-BE49-F238E27FC236}">
              <a16:creationId xmlns:a16="http://schemas.microsoft.com/office/drawing/2014/main" xmlns="" id="{11C44316-A811-4EA1-8274-C89E59BCE857}"/>
            </a:ext>
          </a:extLst>
        </xdr:cNvPr>
        <xdr:cNvPicPr>
          <a:picLocks noChangeAspect="1"/>
        </xdr:cNvPicPr>
      </xdr:nvPicPr>
      <xdr:blipFill rotWithShape="1">
        <a:blip xmlns:r="http://schemas.openxmlformats.org/officeDocument/2006/relationships" r:embed="rId2"/>
        <a:srcRect l="43929" t="25698" r="15267" b="13739"/>
        <a:stretch/>
      </xdr:blipFill>
      <xdr:spPr>
        <a:xfrm>
          <a:off x="7350920" y="11396660"/>
          <a:ext cx="3910013" cy="3622742"/>
        </a:xfrm>
        <a:prstGeom prst="rect">
          <a:avLst/>
        </a:prstGeom>
      </xdr:spPr>
    </xdr:pic>
    <xdr:clientData/>
  </xdr:twoCellAnchor>
  <xdr:twoCellAnchor editAs="oneCell">
    <xdr:from>
      <xdr:col>1</xdr:col>
      <xdr:colOff>154781</xdr:colOff>
      <xdr:row>1</xdr:row>
      <xdr:rowOff>107156</xdr:rowOff>
    </xdr:from>
    <xdr:to>
      <xdr:col>6</xdr:col>
      <xdr:colOff>183356</xdr:colOff>
      <xdr:row>3</xdr:row>
      <xdr:rowOff>71688</xdr:rowOff>
    </xdr:to>
    <xdr:pic>
      <xdr:nvPicPr>
        <xdr:cNvPr id="4" name="Imagen 3">
          <a:extLst>
            <a:ext uri="{FF2B5EF4-FFF2-40B4-BE49-F238E27FC236}">
              <a16:creationId xmlns:a16="http://schemas.microsoft.com/office/drawing/2014/main" xmlns="" id="{C51C739F-8720-46D3-B8A1-5817EFFF9E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2431" y="288131"/>
          <a:ext cx="942975" cy="7360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28575</xdr:colOff>
      <xdr:row>1</xdr:row>
      <xdr:rowOff>9524</xdr:rowOff>
    </xdr:from>
    <xdr:to>
      <xdr:col>5</xdr:col>
      <xdr:colOff>123825</xdr:colOff>
      <xdr:row>3</xdr:row>
      <xdr:rowOff>166937</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125" y="209549"/>
          <a:ext cx="723900" cy="547938"/>
        </a:xfrm>
        <a:prstGeom prst="rect">
          <a:avLst/>
        </a:prstGeom>
      </xdr:spPr>
    </xdr:pic>
    <xdr:clientData/>
  </xdr:twoCellAnchor>
  <xdr:twoCellAnchor>
    <xdr:from>
      <xdr:col>2</xdr:col>
      <xdr:colOff>127567</xdr:colOff>
      <xdr:row>45</xdr:row>
      <xdr:rowOff>68035</xdr:rowOff>
    </xdr:from>
    <xdr:to>
      <xdr:col>13</xdr:col>
      <xdr:colOff>278780</xdr:colOff>
      <xdr:row>57</xdr:row>
      <xdr:rowOff>110558</xdr:rowOff>
    </xdr:to>
    <xdr:graphicFrame macro="">
      <xdr:nvGraphicFramePr>
        <xdr:cNvPr id="3" name="Gráfico 2">
          <a:extLst>
            <a:ext uri="{FF2B5EF4-FFF2-40B4-BE49-F238E27FC236}">
              <a16:creationId xmlns:a16="http://schemas.microsoft.com/office/drawing/2014/main" xmlns="" id="{CDC3C910-9697-4500-85C8-EC89EC1123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171450</xdr:colOff>
      <xdr:row>3</xdr:row>
      <xdr:rowOff>166937</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381000" cy="938463"/>
        </a:xfrm>
        <a:prstGeom prst="rect">
          <a:avLst/>
        </a:prstGeom>
      </xdr:spPr>
    </xdr:pic>
    <xdr:clientData/>
  </xdr:twoCellAnchor>
  <xdr:twoCellAnchor>
    <xdr:from>
      <xdr:col>2</xdr:col>
      <xdr:colOff>96865</xdr:colOff>
      <xdr:row>47</xdr:row>
      <xdr:rowOff>121081</xdr:rowOff>
    </xdr:from>
    <xdr:to>
      <xdr:col>13</xdr:col>
      <xdr:colOff>366346</xdr:colOff>
      <xdr:row>59</xdr:row>
      <xdr:rowOff>137225</xdr:rowOff>
    </xdr:to>
    <xdr:graphicFrame macro="">
      <xdr:nvGraphicFramePr>
        <xdr:cNvPr id="4" name="Gráfico 3">
          <a:extLst>
            <a:ext uri="{FF2B5EF4-FFF2-40B4-BE49-F238E27FC236}">
              <a16:creationId xmlns:a16="http://schemas.microsoft.com/office/drawing/2014/main" xmlns="" id="{39A703F1-8722-4E2A-907E-F6EFAD4787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209550</xdr:colOff>
      <xdr:row>1</xdr:row>
      <xdr:rowOff>19049</xdr:rowOff>
    </xdr:from>
    <xdr:to>
      <xdr:col>6</xdr:col>
      <xdr:colOff>104775</xdr:colOff>
      <xdr:row>3</xdr:row>
      <xdr:rowOff>166937</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 y="219074"/>
          <a:ext cx="1038225" cy="538413"/>
        </a:xfrm>
        <a:prstGeom prst="rect">
          <a:avLst/>
        </a:prstGeom>
      </xdr:spPr>
    </xdr:pic>
    <xdr:clientData/>
  </xdr:twoCellAnchor>
  <xdr:twoCellAnchor>
    <xdr:from>
      <xdr:col>2</xdr:col>
      <xdr:colOff>176675</xdr:colOff>
      <xdr:row>47</xdr:row>
      <xdr:rowOff>69133</xdr:rowOff>
    </xdr:from>
    <xdr:to>
      <xdr:col>13</xdr:col>
      <xdr:colOff>218966</xdr:colOff>
      <xdr:row>59</xdr:row>
      <xdr:rowOff>130584</xdr:rowOff>
    </xdr:to>
    <xdr:graphicFrame macro="">
      <xdr:nvGraphicFramePr>
        <xdr:cNvPr id="8" name="Gráfico 7">
          <a:extLst>
            <a:ext uri="{FF2B5EF4-FFF2-40B4-BE49-F238E27FC236}">
              <a16:creationId xmlns:a16="http://schemas.microsoft.com/office/drawing/2014/main" xmlns="" id="{755A8695-532B-4A05-8053-FBB1117B4F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114300</xdr:rowOff>
    </xdr:to>
    <xdr:graphicFrame macro="">
      <xdr:nvGraphicFramePr>
        <xdr:cNvPr id="2" name="Gráfico 1">
          <a:extLst>
            <a:ext uri="{FF2B5EF4-FFF2-40B4-BE49-F238E27FC236}">
              <a16:creationId xmlns:a16="http://schemas.microsoft.com/office/drawing/2014/main" xmlns="" id="{0FCEA1D5-34F6-4413-9A7B-4EC933D4B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2</xdr:col>
      <xdr:colOff>304800</xdr:colOff>
      <xdr:row>3</xdr:row>
      <xdr:rowOff>176462</xdr:rowOff>
    </xdr:to>
    <xdr:pic>
      <xdr:nvPicPr>
        <xdr:cNvPr id="3" name="Imagen 2">
          <a:extLst>
            <a:ext uri="{FF2B5EF4-FFF2-40B4-BE49-F238E27FC236}">
              <a16:creationId xmlns:a16="http://schemas.microsoft.com/office/drawing/2014/main" xmlns="" id="{03FB693E-EA26-492C-8208-94EA38AE87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114301</xdr:colOff>
      <xdr:row>1</xdr:row>
      <xdr:rowOff>9524</xdr:rowOff>
    </xdr:from>
    <xdr:to>
      <xdr:col>5</xdr:col>
      <xdr:colOff>171451</xdr:colOff>
      <xdr:row>3</xdr:row>
      <xdr:rowOff>166937</xdr:rowOff>
    </xdr:to>
    <xdr:pic>
      <xdr:nvPicPr>
        <xdr:cNvPr id="2" name="Imagen 2">
          <a:extLst>
            <a:ext uri="{FF2B5EF4-FFF2-40B4-BE49-F238E27FC236}">
              <a16:creationId xmlns:a16="http://schemas.microsoft.com/office/drawing/2014/main" xmlns="" id="{D6FF0C62-3BB2-4F64-81AD-831A6A017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6301" y="209549"/>
          <a:ext cx="857250" cy="547938"/>
        </a:xfrm>
        <a:prstGeom prst="rect">
          <a:avLst/>
        </a:prstGeom>
      </xdr:spPr>
    </xdr:pic>
    <xdr:clientData/>
  </xdr:twoCellAnchor>
  <xdr:twoCellAnchor editAs="oneCell">
    <xdr:from>
      <xdr:col>11</xdr:col>
      <xdr:colOff>264583</xdr:colOff>
      <xdr:row>33</xdr:row>
      <xdr:rowOff>934862</xdr:rowOff>
    </xdr:from>
    <xdr:to>
      <xdr:col>24</xdr:col>
      <xdr:colOff>572558</xdr:colOff>
      <xdr:row>34</xdr:row>
      <xdr:rowOff>1192742</xdr:rowOff>
    </xdr:to>
    <xdr:pic>
      <xdr:nvPicPr>
        <xdr:cNvPr id="3" name="Imagen 2">
          <a:extLst>
            <a:ext uri="{FF2B5EF4-FFF2-40B4-BE49-F238E27FC236}">
              <a16:creationId xmlns:a16="http://schemas.microsoft.com/office/drawing/2014/main" xmlns="" id="{2AB81039-1C3D-4065-BE34-916DE56435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0083" y="7935737"/>
          <a:ext cx="6804025" cy="1524705"/>
        </a:xfrm>
        <a:prstGeom prst="rect">
          <a:avLst/>
        </a:prstGeom>
      </xdr:spPr>
    </xdr:pic>
    <xdr:clientData/>
  </xdr:twoCellAnchor>
  <xdr:twoCellAnchor>
    <xdr:from>
      <xdr:col>9</xdr:col>
      <xdr:colOff>751416</xdr:colOff>
      <xdr:row>45</xdr:row>
      <xdr:rowOff>42333</xdr:rowOff>
    </xdr:from>
    <xdr:to>
      <xdr:col>16</xdr:col>
      <xdr:colOff>402166</xdr:colOff>
      <xdr:row>57</xdr:row>
      <xdr:rowOff>137583</xdr:rowOff>
    </xdr:to>
    <xdr:graphicFrame macro="">
      <xdr:nvGraphicFramePr>
        <xdr:cNvPr id="4" name="Gráfico 3">
          <a:extLst>
            <a:ext uri="{FF2B5EF4-FFF2-40B4-BE49-F238E27FC236}">
              <a16:creationId xmlns:a16="http://schemas.microsoft.com/office/drawing/2014/main" xmlns="" id="{F1112144-AA50-4514-BB51-DA466A5F5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4C7352A3-7BFE-4397-8310-A7CA62817B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180974</xdr:colOff>
      <xdr:row>50</xdr:row>
      <xdr:rowOff>171450</xdr:rowOff>
    </xdr:from>
    <xdr:to>
      <xdr:col>20</xdr:col>
      <xdr:colOff>209549</xdr:colOff>
      <xdr:row>62</xdr:row>
      <xdr:rowOff>95250</xdr:rowOff>
    </xdr:to>
    <xdr:graphicFrame macro="">
      <xdr:nvGraphicFramePr>
        <xdr:cNvPr id="3" name="Gráfico 2">
          <a:extLst>
            <a:ext uri="{FF2B5EF4-FFF2-40B4-BE49-F238E27FC236}">
              <a16:creationId xmlns:a16="http://schemas.microsoft.com/office/drawing/2014/main" xmlns="" id="{B3D6BB44-09CC-46F3-B9A1-4A209456C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66674</xdr:colOff>
      <xdr:row>3</xdr:row>
      <xdr:rowOff>176462</xdr:rowOff>
    </xdr:to>
    <xdr:pic>
      <xdr:nvPicPr>
        <xdr:cNvPr id="2" name="Imagen 1">
          <a:extLst>
            <a:ext uri="{FF2B5EF4-FFF2-40B4-BE49-F238E27FC236}">
              <a16:creationId xmlns:a16="http://schemas.microsoft.com/office/drawing/2014/main" xmlns="" id="{5A90049C-6A44-4D21-98D2-2D2544D88E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866775" cy="93846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47624</xdr:colOff>
      <xdr:row>3</xdr:row>
      <xdr:rowOff>176462</xdr:rowOff>
    </xdr:to>
    <xdr:pic>
      <xdr:nvPicPr>
        <xdr:cNvPr id="2" name="Imagen 1">
          <a:extLst>
            <a:ext uri="{FF2B5EF4-FFF2-40B4-BE49-F238E27FC236}">
              <a16:creationId xmlns:a16="http://schemas.microsoft.com/office/drawing/2014/main" xmlns="" id="{E8E964AD-C790-49CB-B260-8E3520FBC0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847725" cy="9384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31686FC3-0645-4706-984A-73E6B80AB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166686</xdr:colOff>
      <xdr:row>50</xdr:row>
      <xdr:rowOff>61912</xdr:rowOff>
    </xdr:from>
    <xdr:to>
      <xdr:col>24</xdr:col>
      <xdr:colOff>95250</xdr:colOff>
      <xdr:row>62</xdr:row>
      <xdr:rowOff>123825</xdr:rowOff>
    </xdr:to>
    <xdr:graphicFrame macro="">
      <xdr:nvGraphicFramePr>
        <xdr:cNvPr id="3" name="Gráfico 2">
          <a:extLst>
            <a:ext uri="{FF2B5EF4-FFF2-40B4-BE49-F238E27FC236}">
              <a16:creationId xmlns:a16="http://schemas.microsoft.com/office/drawing/2014/main" xmlns="" id="{65B40BC0-122E-4525-B110-C9F7BDF21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9525</xdr:colOff>
      <xdr:row>3</xdr:row>
      <xdr:rowOff>176462</xdr:rowOff>
    </xdr:to>
    <xdr:pic>
      <xdr:nvPicPr>
        <xdr:cNvPr id="2" name="Imagen 1">
          <a:extLst>
            <a:ext uri="{FF2B5EF4-FFF2-40B4-BE49-F238E27FC236}">
              <a16:creationId xmlns:a16="http://schemas.microsoft.com/office/drawing/2014/main" xmlns="" id="{FEAE75AB-2618-4D30-B81E-21EBA9BBEE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52500" cy="938463"/>
        </a:xfrm>
        <a:prstGeom prst="rect">
          <a:avLst/>
        </a:prstGeom>
      </xdr:spPr>
    </xdr:pic>
    <xdr:clientData/>
  </xdr:twoCellAnchor>
  <xdr:twoCellAnchor>
    <xdr:from>
      <xdr:col>2</xdr:col>
      <xdr:colOff>95250</xdr:colOff>
      <xdr:row>50</xdr:row>
      <xdr:rowOff>52387</xdr:rowOff>
    </xdr:from>
    <xdr:to>
      <xdr:col>24</xdr:col>
      <xdr:colOff>133350</xdr:colOff>
      <xdr:row>62</xdr:row>
      <xdr:rowOff>104775</xdr:rowOff>
    </xdr:to>
    <xdr:graphicFrame macro="">
      <xdr:nvGraphicFramePr>
        <xdr:cNvPr id="3" name="Gráfico 2">
          <a:extLst>
            <a:ext uri="{FF2B5EF4-FFF2-40B4-BE49-F238E27FC236}">
              <a16:creationId xmlns:a16="http://schemas.microsoft.com/office/drawing/2014/main" xmlns="" id="{D06F7F64-F8F1-405D-BD09-A305402B1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A8C5E5D8-1688-4FBA-BBAE-8DFFF686AD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123824</xdr:colOff>
      <xdr:row>45</xdr:row>
      <xdr:rowOff>61911</xdr:rowOff>
    </xdr:from>
    <xdr:to>
      <xdr:col>24</xdr:col>
      <xdr:colOff>28574</xdr:colOff>
      <xdr:row>57</xdr:row>
      <xdr:rowOff>161924</xdr:rowOff>
    </xdr:to>
    <xdr:graphicFrame macro="">
      <xdr:nvGraphicFramePr>
        <xdr:cNvPr id="3" name="Gráfico 2">
          <a:extLst>
            <a:ext uri="{FF2B5EF4-FFF2-40B4-BE49-F238E27FC236}">
              <a16:creationId xmlns:a16="http://schemas.microsoft.com/office/drawing/2014/main" xmlns="" id="{2D6AFCF2-C834-4DBB-AE00-55F7F8709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161924</xdr:colOff>
      <xdr:row>3</xdr:row>
      <xdr:rowOff>176462</xdr:rowOff>
    </xdr:to>
    <xdr:pic>
      <xdr:nvPicPr>
        <xdr:cNvPr id="2" name="Imagen 1">
          <a:extLst>
            <a:ext uri="{FF2B5EF4-FFF2-40B4-BE49-F238E27FC236}">
              <a16:creationId xmlns:a16="http://schemas.microsoft.com/office/drawing/2014/main" xmlns="" id="{4179151E-7297-4331-A33C-9893F5435A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962025" cy="938463"/>
        </a:xfrm>
        <a:prstGeom prst="rect">
          <a:avLst/>
        </a:prstGeom>
      </xdr:spPr>
    </xdr:pic>
    <xdr:clientData/>
  </xdr:twoCellAnchor>
  <xdr:twoCellAnchor>
    <xdr:from>
      <xdr:col>2</xdr:col>
      <xdr:colOff>38100</xdr:colOff>
      <xdr:row>50</xdr:row>
      <xdr:rowOff>19050</xdr:rowOff>
    </xdr:from>
    <xdr:to>
      <xdr:col>24</xdr:col>
      <xdr:colOff>304800</xdr:colOff>
      <xdr:row>62</xdr:row>
      <xdr:rowOff>152400</xdr:rowOff>
    </xdr:to>
    <xdr:graphicFrame macro="">
      <xdr:nvGraphicFramePr>
        <xdr:cNvPr id="3" name="Gráfico 2">
          <a:extLst>
            <a:ext uri="{FF2B5EF4-FFF2-40B4-BE49-F238E27FC236}">
              <a16:creationId xmlns:a16="http://schemas.microsoft.com/office/drawing/2014/main" xmlns="" id="{45E8F54A-DE1B-4036-BEDF-7D440D0B4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28575</xdr:colOff>
      <xdr:row>3</xdr:row>
      <xdr:rowOff>176462</xdr:rowOff>
    </xdr:to>
    <xdr:pic>
      <xdr:nvPicPr>
        <xdr:cNvPr id="2" name="Imagen 1">
          <a:extLst>
            <a:ext uri="{FF2B5EF4-FFF2-40B4-BE49-F238E27FC236}">
              <a16:creationId xmlns:a16="http://schemas.microsoft.com/office/drawing/2014/main" xmlns="" id="{E569260E-995F-4F90-A55F-E2E8366EB9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228599</xdr:colOff>
      <xdr:row>50</xdr:row>
      <xdr:rowOff>133349</xdr:rowOff>
    </xdr:from>
    <xdr:to>
      <xdr:col>24</xdr:col>
      <xdr:colOff>95249</xdr:colOff>
      <xdr:row>62</xdr:row>
      <xdr:rowOff>123824</xdr:rowOff>
    </xdr:to>
    <xdr:graphicFrame macro="">
      <xdr:nvGraphicFramePr>
        <xdr:cNvPr id="3" name="Gráfico 2">
          <a:extLst>
            <a:ext uri="{FF2B5EF4-FFF2-40B4-BE49-F238E27FC236}">
              <a16:creationId xmlns:a16="http://schemas.microsoft.com/office/drawing/2014/main" xmlns="" id="{5BFE3711-BCF2-4967-ABA8-1D893986F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28575</xdr:colOff>
      <xdr:row>3</xdr:row>
      <xdr:rowOff>176462</xdr:rowOff>
    </xdr:to>
    <xdr:pic>
      <xdr:nvPicPr>
        <xdr:cNvPr id="2" name="Imagen 1">
          <a:extLst>
            <a:ext uri="{FF2B5EF4-FFF2-40B4-BE49-F238E27FC236}">
              <a16:creationId xmlns:a16="http://schemas.microsoft.com/office/drawing/2014/main" xmlns="" id="{6001E94D-707F-40DC-95BA-9A0A498486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228599</xdr:colOff>
      <xdr:row>52</xdr:row>
      <xdr:rowOff>133349</xdr:rowOff>
    </xdr:from>
    <xdr:to>
      <xdr:col>24</xdr:col>
      <xdr:colOff>95249</xdr:colOff>
      <xdr:row>64</xdr:row>
      <xdr:rowOff>123824</xdr:rowOff>
    </xdr:to>
    <xdr:graphicFrame macro="">
      <xdr:nvGraphicFramePr>
        <xdr:cNvPr id="3" name="Gráfico 2">
          <a:extLst>
            <a:ext uri="{FF2B5EF4-FFF2-40B4-BE49-F238E27FC236}">
              <a16:creationId xmlns:a16="http://schemas.microsoft.com/office/drawing/2014/main" xmlns="" id="{57718F03-49DE-465B-909C-7E79F6C73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123824</xdr:colOff>
      <xdr:row>3</xdr:row>
      <xdr:rowOff>176462</xdr:rowOff>
    </xdr:to>
    <xdr:pic>
      <xdr:nvPicPr>
        <xdr:cNvPr id="2" name="Imagen 1">
          <a:extLst>
            <a:ext uri="{FF2B5EF4-FFF2-40B4-BE49-F238E27FC236}">
              <a16:creationId xmlns:a16="http://schemas.microsoft.com/office/drawing/2014/main" xmlns="" id="{E2C70E62-73A2-49AE-8231-AA480631C2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923925" cy="938463"/>
        </a:xfrm>
        <a:prstGeom prst="rect">
          <a:avLst/>
        </a:prstGeom>
      </xdr:spPr>
    </xdr:pic>
    <xdr:clientData/>
  </xdr:twoCellAnchor>
  <xdr:twoCellAnchor>
    <xdr:from>
      <xdr:col>4</xdr:col>
      <xdr:colOff>180974</xdr:colOff>
      <xdr:row>43</xdr:row>
      <xdr:rowOff>176212</xdr:rowOff>
    </xdr:from>
    <xdr:to>
      <xdr:col>21</xdr:col>
      <xdr:colOff>152399</xdr:colOff>
      <xdr:row>53</xdr:row>
      <xdr:rowOff>123825</xdr:rowOff>
    </xdr:to>
    <xdr:graphicFrame macro="">
      <xdr:nvGraphicFramePr>
        <xdr:cNvPr id="3" name="Gráfico 2">
          <a:extLst>
            <a:ext uri="{FF2B5EF4-FFF2-40B4-BE49-F238E27FC236}">
              <a16:creationId xmlns:a16="http://schemas.microsoft.com/office/drawing/2014/main" xmlns="" id="{B17CA892-35A7-4A7A-98BB-87B0F2D84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28575</xdr:colOff>
      <xdr:row>3</xdr:row>
      <xdr:rowOff>176462</xdr:rowOff>
    </xdr:to>
    <xdr:pic>
      <xdr:nvPicPr>
        <xdr:cNvPr id="2" name="Imagen 1">
          <a:extLst>
            <a:ext uri="{FF2B5EF4-FFF2-40B4-BE49-F238E27FC236}">
              <a16:creationId xmlns:a16="http://schemas.microsoft.com/office/drawing/2014/main" xmlns="" id="{5F3C4061-7CD0-4556-8CFC-A0629F1776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228599</xdr:colOff>
      <xdr:row>50</xdr:row>
      <xdr:rowOff>133349</xdr:rowOff>
    </xdr:from>
    <xdr:to>
      <xdr:col>24</xdr:col>
      <xdr:colOff>95249</xdr:colOff>
      <xdr:row>62</xdr:row>
      <xdr:rowOff>123824</xdr:rowOff>
    </xdr:to>
    <xdr:graphicFrame macro="">
      <xdr:nvGraphicFramePr>
        <xdr:cNvPr id="3" name="Gráfico 2">
          <a:extLst>
            <a:ext uri="{FF2B5EF4-FFF2-40B4-BE49-F238E27FC236}">
              <a16:creationId xmlns:a16="http://schemas.microsoft.com/office/drawing/2014/main" xmlns="" id="{DE22D27A-566A-436E-B44E-A86C81386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5</xdr:col>
      <xdr:colOff>247649</xdr:colOff>
      <xdr:row>3</xdr:row>
      <xdr:rowOff>176462</xdr:rowOff>
    </xdr:to>
    <xdr:pic>
      <xdr:nvPicPr>
        <xdr:cNvPr id="2" name="Imagen 1">
          <a:extLst>
            <a:ext uri="{FF2B5EF4-FFF2-40B4-BE49-F238E27FC236}">
              <a16:creationId xmlns:a16="http://schemas.microsoft.com/office/drawing/2014/main" xmlns="" id="{57C10057-B4AB-40A1-B2F6-6C49B47ED1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1152525" cy="938463"/>
        </a:xfrm>
        <a:prstGeom prst="rect">
          <a:avLst/>
        </a:prstGeom>
      </xdr:spPr>
    </xdr:pic>
    <xdr:clientData/>
  </xdr:twoCellAnchor>
  <xdr:twoCellAnchor>
    <xdr:from>
      <xdr:col>2</xdr:col>
      <xdr:colOff>228599</xdr:colOff>
      <xdr:row>50</xdr:row>
      <xdr:rowOff>133349</xdr:rowOff>
    </xdr:from>
    <xdr:to>
      <xdr:col>24</xdr:col>
      <xdr:colOff>95249</xdr:colOff>
      <xdr:row>62</xdr:row>
      <xdr:rowOff>123824</xdr:rowOff>
    </xdr:to>
    <xdr:graphicFrame macro="">
      <xdr:nvGraphicFramePr>
        <xdr:cNvPr id="3" name="Gráfico 2">
          <a:extLst>
            <a:ext uri="{FF2B5EF4-FFF2-40B4-BE49-F238E27FC236}">
              <a16:creationId xmlns:a16="http://schemas.microsoft.com/office/drawing/2014/main" xmlns="" id="{A3494206-4E2A-450F-A0D7-A6F84D6A4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4</xdr:col>
      <xdr:colOff>19050</xdr:colOff>
      <xdr:row>3</xdr:row>
      <xdr:rowOff>176462</xdr:rowOff>
    </xdr:to>
    <xdr:pic>
      <xdr:nvPicPr>
        <xdr:cNvPr id="2" name="Imagen 1">
          <a:extLst>
            <a:ext uri="{FF2B5EF4-FFF2-40B4-BE49-F238E27FC236}">
              <a16:creationId xmlns:a16="http://schemas.microsoft.com/office/drawing/2014/main" xmlns="" id="{6C3104BB-DA44-427D-8703-455B66A76B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200024"/>
          <a:ext cx="942975" cy="938463"/>
        </a:xfrm>
        <a:prstGeom prst="rect">
          <a:avLst/>
        </a:prstGeom>
      </xdr:spPr>
    </xdr:pic>
    <xdr:clientData/>
  </xdr:twoCellAnchor>
  <xdr:twoCellAnchor>
    <xdr:from>
      <xdr:col>2</xdr:col>
      <xdr:colOff>0</xdr:colOff>
      <xdr:row>44</xdr:row>
      <xdr:rowOff>0</xdr:rowOff>
    </xdr:from>
    <xdr:to>
      <xdr:col>24</xdr:col>
      <xdr:colOff>314325</xdr:colOff>
      <xdr:row>56</xdr:row>
      <xdr:rowOff>171450</xdr:rowOff>
    </xdr:to>
    <xdr:graphicFrame macro="">
      <xdr:nvGraphicFramePr>
        <xdr:cNvPr id="3" name="Gráfico 2">
          <a:extLst>
            <a:ext uri="{FF2B5EF4-FFF2-40B4-BE49-F238E27FC236}">
              <a16:creationId xmlns:a16="http://schemas.microsoft.com/office/drawing/2014/main" xmlns="" id="{8D17DB7B-19CB-4281-A8C0-0D306EAD2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4</xdr:col>
      <xdr:colOff>19050</xdr:colOff>
      <xdr:row>3</xdr:row>
      <xdr:rowOff>176462</xdr:rowOff>
    </xdr:to>
    <xdr:pic>
      <xdr:nvPicPr>
        <xdr:cNvPr id="4" name="Imagen 3">
          <a:extLst>
            <a:ext uri="{FF2B5EF4-FFF2-40B4-BE49-F238E27FC236}">
              <a16:creationId xmlns:a16="http://schemas.microsoft.com/office/drawing/2014/main" xmlns="" id="{1DEDAFF5-17AA-432C-821A-7E79BFEA74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200024"/>
          <a:ext cx="942975" cy="938463"/>
        </a:xfrm>
        <a:prstGeom prst="rect">
          <a:avLst/>
        </a:prstGeom>
      </xdr:spPr>
    </xdr:pic>
    <xdr:clientData/>
  </xdr:twoCellAnchor>
  <xdr:twoCellAnchor editAs="oneCell">
    <xdr:from>
      <xdr:col>10</xdr:col>
      <xdr:colOff>71437</xdr:colOff>
      <xdr:row>33</xdr:row>
      <xdr:rowOff>857249</xdr:rowOff>
    </xdr:from>
    <xdr:to>
      <xdr:col>15</xdr:col>
      <xdr:colOff>488156</xdr:colOff>
      <xdr:row>33</xdr:row>
      <xdr:rowOff>2928936</xdr:rowOff>
    </xdr:to>
    <xdr:pic>
      <xdr:nvPicPr>
        <xdr:cNvPr id="5" name="Imagen 4">
          <a:extLst>
            <a:ext uri="{FF2B5EF4-FFF2-40B4-BE49-F238E27FC236}">
              <a16:creationId xmlns:a16="http://schemas.microsoft.com/office/drawing/2014/main" xmlns="" id="{833BCBC1-52F6-4DAD-8B36-5D176DB876D9}"/>
            </a:ext>
          </a:extLst>
        </xdr:cNvPr>
        <xdr:cNvPicPr>
          <a:picLocks noChangeAspect="1"/>
        </xdr:cNvPicPr>
      </xdr:nvPicPr>
      <xdr:blipFill rotWithShape="1">
        <a:blip xmlns:r="http://schemas.openxmlformats.org/officeDocument/2006/relationships" r:embed="rId3"/>
        <a:srcRect l="5674" t="43300" r="43532" b="22191"/>
        <a:stretch/>
      </xdr:blipFill>
      <xdr:spPr>
        <a:xfrm>
          <a:off x="5014912" y="9524999"/>
          <a:ext cx="4312444" cy="207168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DFE32590-9715-47D5-9175-121609AAC3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44</xdr:row>
      <xdr:rowOff>0</xdr:rowOff>
    </xdr:from>
    <xdr:to>
      <xdr:col>24</xdr:col>
      <xdr:colOff>314325</xdr:colOff>
      <xdr:row>56</xdr:row>
      <xdr:rowOff>171450</xdr:rowOff>
    </xdr:to>
    <xdr:graphicFrame macro="">
      <xdr:nvGraphicFramePr>
        <xdr:cNvPr id="3" name="Gráfico 2">
          <a:extLst>
            <a:ext uri="{FF2B5EF4-FFF2-40B4-BE49-F238E27FC236}">
              <a16:creationId xmlns:a16="http://schemas.microsoft.com/office/drawing/2014/main" xmlns="" id="{AE0579C7-7D50-466C-8D55-00CF6C2F5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4" name="Imagen 3">
          <a:extLst>
            <a:ext uri="{FF2B5EF4-FFF2-40B4-BE49-F238E27FC236}">
              <a16:creationId xmlns:a16="http://schemas.microsoft.com/office/drawing/2014/main" xmlns="" id="{5D23C485-B657-4BF1-9A86-D9F65221EF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10</xdr:col>
      <xdr:colOff>38099</xdr:colOff>
      <xdr:row>33</xdr:row>
      <xdr:rowOff>777605</xdr:rowOff>
    </xdr:from>
    <xdr:to>
      <xdr:col>15</xdr:col>
      <xdr:colOff>484566</xdr:colOff>
      <xdr:row>33</xdr:row>
      <xdr:rowOff>2447924</xdr:rowOff>
    </xdr:to>
    <xdr:pic>
      <xdr:nvPicPr>
        <xdr:cNvPr id="5" name="Imagen 4">
          <a:extLst>
            <a:ext uri="{FF2B5EF4-FFF2-40B4-BE49-F238E27FC236}">
              <a16:creationId xmlns:a16="http://schemas.microsoft.com/office/drawing/2014/main" xmlns="" id="{AA8798D5-69E2-42DE-8856-0A0BC5168A97}"/>
            </a:ext>
          </a:extLst>
        </xdr:cNvPr>
        <xdr:cNvPicPr>
          <a:picLocks noChangeAspect="1"/>
        </xdr:cNvPicPr>
      </xdr:nvPicPr>
      <xdr:blipFill rotWithShape="1">
        <a:blip xmlns:r="http://schemas.openxmlformats.org/officeDocument/2006/relationships" r:embed="rId3"/>
        <a:srcRect l="5707" t="42678" r="43313" b="21580"/>
        <a:stretch/>
      </xdr:blipFill>
      <xdr:spPr>
        <a:xfrm>
          <a:off x="4952999" y="9131030"/>
          <a:ext cx="4237417" cy="167031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8D17264C-D3B3-4DB0-A7E1-F73D5BFE7F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42</xdr:row>
      <xdr:rowOff>0</xdr:rowOff>
    </xdr:from>
    <xdr:to>
      <xdr:col>24</xdr:col>
      <xdr:colOff>314325</xdr:colOff>
      <xdr:row>54</xdr:row>
      <xdr:rowOff>171450</xdr:rowOff>
    </xdr:to>
    <xdr:graphicFrame macro="">
      <xdr:nvGraphicFramePr>
        <xdr:cNvPr id="3" name="Gráfico 2">
          <a:extLst>
            <a:ext uri="{FF2B5EF4-FFF2-40B4-BE49-F238E27FC236}">
              <a16:creationId xmlns:a16="http://schemas.microsoft.com/office/drawing/2014/main" xmlns="" id="{1E48E6CF-DF7E-458A-9FE2-B3699834B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4" name="Imagen 3">
          <a:extLst>
            <a:ext uri="{FF2B5EF4-FFF2-40B4-BE49-F238E27FC236}">
              <a16:creationId xmlns:a16="http://schemas.microsoft.com/office/drawing/2014/main" xmlns="" id="{3F464333-A0F7-4E00-9C42-601E32E580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10</xdr:col>
      <xdr:colOff>38099</xdr:colOff>
      <xdr:row>33</xdr:row>
      <xdr:rowOff>621940</xdr:rowOff>
    </xdr:from>
    <xdr:to>
      <xdr:col>15</xdr:col>
      <xdr:colOff>485775</xdr:colOff>
      <xdr:row>33</xdr:row>
      <xdr:rowOff>1857376</xdr:rowOff>
    </xdr:to>
    <xdr:pic>
      <xdr:nvPicPr>
        <xdr:cNvPr id="5" name="Imagen 4">
          <a:extLst>
            <a:ext uri="{FF2B5EF4-FFF2-40B4-BE49-F238E27FC236}">
              <a16:creationId xmlns:a16="http://schemas.microsoft.com/office/drawing/2014/main" xmlns="" id="{501E7C22-17E9-4828-9776-B3BB3A9D50FB}"/>
            </a:ext>
          </a:extLst>
        </xdr:cNvPr>
        <xdr:cNvPicPr>
          <a:picLocks noChangeAspect="1"/>
        </xdr:cNvPicPr>
      </xdr:nvPicPr>
      <xdr:blipFill rotWithShape="1">
        <a:blip xmlns:r="http://schemas.openxmlformats.org/officeDocument/2006/relationships" r:embed="rId3"/>
        <a:srcRect l="7400" t="31661" r="53412" b="47885"/>
        <a:stretch/>
      </xdr:blipFill>
      <xdr:spPr>
        <a:xfrm>
          <a:off x="5048249" y="9765940"/>
          <a:ext cx="4210051" cy="123543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161925</xdr:colOff>
      <xdr:row>1</xdr:row>
      <xdr:rowOff>85724</xdr:rowOff>
    </xdr:from>
    <xdr:to>
      <xdr:col>3</xdr:col>
      <xdr:colOff>123825</xdr:colOff>
      <xdr:row>3</xdr:row>
      <xdr:rowOff>133350</xdr:rowOff>
    </xdr:to>
    <xdr:pic>
      <xdr:nvPicPr>
        <xdr:cNvPr id="2" name="Imagen 1">
          <a:extLst>
            <a:ext uri="{FF2B5EF4-FFF2-40B4-BE49-F238E27FC236}">
              <a16:creationId xmlns:a16="http://schemas.microsoft.com/office/drawing/2014/main" xmlns="" id="{C2C56BBB-0636-4AAD-8F4B-12CBF37245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276224"/>
          <a:ext cx="942975" cy="819151"/>
        </a:xfrm>
        <a:prstGeom prst="rect">
          <a:avLst/>
        </a:prstGeom>
      </xdr:spPr>
    </xdr:pic>
    <xdr:clientData/>
  </xdr:twoCellAnchor>
  <xdr:twoCellAnchor>
    <xdr:from>
      <xdr:col>2</xdr:col>
      <xdr:colOff>0</xdr:colOff>
      <xdr:row>40</xdr:row>
      <xdr:rowOff>0</xdr:rowOff>
    </xdr:from>
    <xdr:to>
      <xdr:col>24</xdr:col>
      <xdr:colOff>314325</xdr:colOff>
      <xdr:row>52</xdr:row>
      <xdr:rowOff>171450</xdr:rowOff>
    </xdr:to>
    <xdr:graphicFrame macro="">
      <xdr:nvGraphicFramePr>
        <xdr:cNvPr id="3" name="Gráfico 2">
          <a:extLst>
            <a:ext uri="{FF2B5EF4-FFF2-40B4-BE49-F238E27FC236}">
              <a16:creationId xmlns:a16="http://schemas.microsoft.com/office/drawing/2014/main" xmlns="" id="{A8E64639-24AB-497B-94F9-609732EB3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123824</xdr:colOff>
      <xdr:row>3</xdr:row>
      <xdr:rowOff>176462</xdr:rowOff>
    </xdr:to>
    <xdr:pic>
      <xdr:nvPicPr>
        <xdr:cNvPr id="2" name="Imagen 1">
          <a:extLst>
            <a:ext uri="{FF2B5EF4-FFF2-40B4-BE49-F238E27FC236}">
              <a16:creationId xmlns:a16="http://schemas.microsoft.com/office/drawing/2014/main" xmlns="" id="{FBF3D48E-EEB5-4CA6-9C67-085ED67698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923925" cy="938463"/>
        </a:xfrm>
        <a:prstGeom prst="rect">
          <a:avLst/>
        </a:prstGeom>
      </xdr:spPr>
    </xdr:pic>
    <xdr:clientData/>
  </xdr:twoCellAnchor>
  <xdr:twoCellAnchor>
    <xdr:from>
      <xdr:col>2</xdr:col>
      <xdr:colOff>10584</xdr:colOff>
      <xdr:row>50</xdr:row>
      <xdr:rowOff>21167</xdr:rowOff>
    </xdr:from>
    <xdr:to>
      <xdr:col>24</xdr:col>
      <xdr:colOff>317501</xdr:colOff>
      <xdr:row>62</xdr:row>
      <xdr:rowOff>137584</xdr:rowOff>
    </xdr:to>
    <xdr:graphicFrame macro="">
      <xdr:nvGraphicFramePr>
        <xdr:cNvPr id="3" name="Gráfico 2">
          <a:extLst>
            <a:ext uri="{FF2B5EF4-FFF2-40B4-BE49-F238E27FC236}">
              <a16:creationId xmlns:a16="http://schemas.microsoft.com/office/drawing/2014/main" xmlns="" id="{BF01020F-2D5C-4B0D-85B9-81BAD33CF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152400</xdr:colOff>
      <xdr:row>3</xdr:row>
      <xdr:rowOff>176462</xdr:rowOff>
    </xdr:to>
    <xdr:pic>
      <xdr:nvPicPr>
        <xdr:cNvPr id="2" name="Imagen 1">
          <a:extLst>
            <a:ext uri="{FF2B5EF4-FFF2-40B4-BE49-F238E27FC236}">
              <a16:creationId xmlns:a16="http://schemas.microsoft.com/office/drawing/2014/main" xmlns="" id="{A6332648-47ED-4DF5-808D-23F3A75D0D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52500" cy="938463"/>
        </a:xfrm>
        <a:prstGeom prst="rect">
          <a:avLst/>
        </a:prstGeom>
      </xdr:spPr>
    </xdr:pic>
    <xdr:clientData/>
  </xdr:twoCellAnchor>
  <xdr:twoCellAnchor>
    <xdr:from>
      <xdr:col>2</xdr:col>
      <xdr:colOff>31749</xdr:colOff>
      <xdr:row>50</xdr:row>
      <xdr:rowOff>25401</xdr:rowOff>
    </xdr:from>
    <xdr:to>
      <xdr:col>24</xdr:col>
      <xdr:colOff>253999</xdr:colOff>
      <xdr:row>62</xdr:row>
      <xdr:rowOff>95250</xdr:rowOff>
    </xdr:to>
    <xdr:graphicFrame macro="">
      <xdr:nvGraphicFramePr>
        <xdr:cNvPr id="3" name="Gráfico 2">
          <a:extLst>
            <a:ext uri="{FF2B5EF4-FFF2-40B4-BE49-F238E27FC236}">
              <a16:creationId xmlns:a16="http://schemas.microsoft.com/office/drawing/2014/main" xmlns="" id="{4B4627F8-09F9-47E8-9F86-931E698C3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76200</xdr:colOff>
      <xdr:row>3</xdr:row>
      <xdr:rowOff>176462</xdr:rowOff>
    </xdr:to>
    <xdr:pic>
      <xdr:nvPicPr>
        <xdr:cNvPr id="2" name="Imagen 1">
          <a:extLst>
            <a:ext uri="{FF2B5EF4-FFF2-40B4-BE49-F238E27FC236}">
              <a16:creationId xmlns:a16="http://schemas.microsoft.com/office/drawing/2014/main" xmlns="" id="{8BDACC13-C7B0-4A08-B6B2-2F091600F8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876300" cy="938463"/>
        </a:xfrm>
        <a:prstGeom prst="rect">
          <a:avLst/>
        </a:prstGeom>
      </xdr:spPr>
    </xdr:pic>
    <xdr:clientData/>
  </xdr:twoCellAnchor>
  <xdr:twoCellAnchor>
    <xdr:from>
      <xdr:col>2</xdr:col>
      <xdr:colOff>71438</xdr:colOff>
      <xdr:row>42</xdr:row>
      <xdr:rowOff>15477</xdr:rowOff>
    </xdr:from>
    <xdr:to>
      <xdr:col>24</xdr:col>
      <xdr:colOff>250031</xdr:colOff>
      <xdr:row>54</xdr:row>
      <xdr:rowOff>130969</xdr:rowOff>
    </xdr:to>
    <xdr:graphicFrame macro="">
      <xdr:nvGraphicFramePr>
        <xdr:cNvPr id="3" name="Gráfico 2">
          <a:extLst>
            <a:ext uri="{FF2B5EF4-FFF2-40B4-BE49-F238E27FC236}">
              <a16:creationId xmlns:a16="http://schemas.microsoft.com/office/drawing/2014/main" xmlns="" id="{FB9FAE59-7733-4AFA-AF9A-CBFC7601E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161924</xdr:colOff>
      <xdr:row>3</xdr:row>
      <xdr:rowOff>176462</xdr:rowOff>
    </xdr:to>
    <xdr:pic>
      <xdr:nvPicPr>
        <xdr:cNvPr id="2" name="Imagen 1">
          <a:extLst>
            <a:ext uri="{FF2B5EF4-FFF2-40B4-BE49-F238E27FC236}">
              <a16:creationId xmlns:a16="http://schemas.microsoft.com/office/drawing/2014/main" xmlns="" id="{3C4A35E2-FC87-4894-80A2-49EA54C7D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962025" cy="938463"/>
        </a:xfrm>
        <a:prstGeom prst="rect">
          <a:avLst/>
        </a:prstGeom>
      </xdr:spPr>
    </xdr:pic>
    <xdr:clientData/>
  </xdr:twoCellAnchor>
  <xdr:twoCellAnchor>
    <xdr:from>
      <xdr:col>2</xdr:col>
      <xdr:colOff>28575</xdr:colOff>
      <xdr:row>40</xdr:row>
      <xdr:rowOff>52387</xdr:rowOff>
    </xdr:from>
    <xdr:to>
      <xdr:col>24</xdr:col>
      <xdr:colOff>304800</xdr:colOff>
      <xdr:row>52</xdr:row>
      <xdr:rowOff>123825</xdr:rowOff>
    </xdr:to>
    <xdr:graphicFrame macro="">
      <xdr:nvGraphicFramePr>
        <xdr:cNvPr id="3" name="Gráfico 2">
          <a:extLst>
            <a:ext uri="{FF2B5EF4-FFF2-40B4-BE49-F238E27FC236}">
              <a16:creationId xmlns:a16="http://schemas.microsoft.com/office/drawing/2014/main" xmlns="" id="{79B20433-E751-44E0-89B8-09C44F4FA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158750</xdr:rowOff>
    </xdr:to>
    <xdr:graphicFrame macro="">
      <xdr:nvGraphicFramePr>
        <xdr:cNvPr id="2" name="Gráfico 1">
          <a:extLst>
            <a:ext uri="{FF2B5EF4-FFF2-40B4-BE49-F238E27FC236}">
              <a16:creationId xmlns:a16="http://schemas.microsoft.com/office/drawing/2014/main" xmlns="" id="{ED81453E-3841-49C6-9750-33CB58B27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96F58F9B-2FA4-45B9-9FDD-A4AE7E0D4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95250</xdr:colOff>
      <xdr:row>43</xdr:row>
      <xdr:rowOff>47625</xdr:rowOff>
    </xdr:from>
    <xdr:to>
      <xdr:col>23</xdr:col>
      <xdr:colOff>95251</xdr:colOff>
      <xdr:row>54</xdr:row>
      <xdr:rowOff>152400</xdr:rowOff>
    </xdr:to>
    <xdr:graphicFrame macro="">
      <xdr:nvGraphicFramePr>
        <xdr:cNvPr id="2" name="Gráfico 1">
          <a:extLst>
            <a:ext uri="{FF2B5EF4-FFF2-40B4-BE49-F238E27FC236}">
              <a16:creationId xmlns:a16="http://schemas.microsoft.com/office/drawing/2014/main" xmlns="" id="{70EAF562-91D3-4DE8-B039-40D2593D3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95249</xdr:colOff>
      <xdr:row>42</xdr:row>
      <xdr:rowOff>47625</xdr:rowOff>
    </xdr:from>
    <xdr:to>
      <xdr:col>23</xdr:col>
      <xdr:colOff>85724</xdr:colOff>
      <xdr:row>54</xdr:row>
      <xdr:rowOff>114300</xdr:rowOff>
    </xdr:to>
    <xdr:graphicFrame macro="">
      <xdr:nvGraphicFramePr>
        <xdr:cNvPr id="4" name="Gráfico 3">
          <a:extLst>
            <a:ext uri="{FF2B5EF4-FFF2-40B4-BE49-F238E27FC236}">
              <a16:creationId xmlns:a16="http://schemas.microsoft.com/office/drawing/2014/main" xmlns="" id="{86513543-3DAC-4012-8C04-145A4D345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114300</xdr:colOff>
      <xdr:row>1</xdr:row>
      <xdr:rowOff>9524</xdr:rowOff>
    </xdr:from>
    <xdr:to>
      <xdr:col>5</xdr:col>
      <xdr:colOff>114300</xdr:colOff>
      <xdr:row>3</xdr:row>
      <xdr:rowOff>176462</xdr:rowOff>
    </xdr:to>
    <xdr:pic>
      <xdr:nvPicPr>
        <xdr:cNvPr id="5" name="Imagen 4">
          <a:extLst>
            <a:ext uri="{FF2B5EF4-FFF2-40B4-BE49-F238E27FC236}">
              <a16:creationId xmlns:a16="http://schemas.microsoft.com/office/drawing/2014/main" xmlns="" id="{07677A6E-BCE3-43B9-8ACF-99FC015869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123824"/>
          <a:ext cx="914400" cy="93846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114300</xdr:colOff>
      <xdr:row>1</xdr:row>
      <xdr:rowOff>9524</xdr:rowOff>
    </xdr:from>
    <xdr:to>
      <xdr:col>5</xdr:col>
      <xdr:colOff>76200</xdr:colOff>
      <xdr:row>3</xdr:row>
      <xdr:rowOff>176462</xdr:rowOff>
    </xdr:to>
    <xdr:pic>
      <xdr:nvPicPr>
        <xdr:cNvPr id="2" name="Imagen 1">
          <a:extLst>
            <a:ext uri="{FF2B5EF4-FFF2-40B4-BE49-F238E27FC236}">
              <a16:creationId xmlns:a16="http://schemas.microsoft.com/office/drawing/2014/main" xmlns="" id="{686912B4-0065-4250-B8F7-6733327C7F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123824"/>
          <a:ext cx="876300" cy="938463"/>
        </a:xfrm>
        <a:prstGeom prst="rect">
          <a:avLst/>
        </a:prstGeom>
      </xdr:spPr>
    </xdr:pic>
    <xdr:clientData/>
  </xdr:twoCellAnchor>
  <xdr:twoCellAnchor>
    <xdr:from>
      <xdr:col>1</xdr:col>
      <xdr:colOff>0</xdr:colOff>
      <xdr:row>42</xdr:row>
      <xdr:rowOff>0</xdr:rowOff>
    </xdr:from>
    <xdr:to>
      <xdr:col>23</xdr:col>
      <xdr:colOff>190500</xdr:colOff>
      <xdr:row>54</xdr:row>
      <xdr:rowOff>66675</xdr:rowOff>
    </xdr:to>
    <xdr:graphicFrame macro="">
      <xdr:nvGraphicFramePr>
        <xdr:cNvPr id="3" name="Gráfico 2">
          <a:extLst>
            <a:ext uri="{FF2B5EF4-FFF2-40B4-BE49-F238E27FC236}">
              <a16:creationId xmlns:a16="http://schemas.microsoft.com/office/drawing/2014/main" xmlns="" id="{A97ACA0F-72AF-447E-A2F8-0DBE82DC8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2" name="Gráfico 1">
          <a:extLst>
            <a:ext uri="{FF2B5EF4-FFF2-40B4-BE49-F238E27FC236}">
              <a16:creationId xmlns:a16="http://schemas.microsoft.com/office/drawing/2014/main" xmlns="" id="{677C2D48-27EE-4387-AF2A-281AAF371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114299</xdr:colOff>
      <xdr:row>1</xdr:row>
      <xdr:rowOff>9524</xdr:rowOff>
    </xdr:from>
    <xdr:to>
      <xdr:col>6</xdr:col>
      <xdr:colOff>104774</xdr:colOff>
      <xdr:row>3</xdr:row>
      <xdr:rowOff>176462</xdr:rowOff>
    </xdr:to>
    <xdr:pic>
      <xdr:nvPicPr>
        <xdr:cNvPr id="3" name="Imagen 2">
          <a:extLst>
            <a:ext uri="{FF2B5EF4-FFF2-40B4-BE49-F238E27FC236}">
              <a16:creationId xmlns:a16="http://schemas.microsoft.com/office/drawing/2014/main" xmlns="" id="{5B8EF0BE-250C-48DC-8B98-D35D431394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49" y="200024"/>
          <a:ext cx="904875" cy="93846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2" name="Gráfico 1">
          <a:extLst>
            <a:ext uri="{FF2B5EF4-FFF2-40B4-BE49-F238E27FC236}">
              <a16:creationId xmlns:a16="http://schemas.microsoft.com/office/drawing/2014/main" xmlns="" id="{D974561D-376A-4CAC-91C4-1E4E125AD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51C365A4-4153-4AAE-A1A8-ACCFB427B4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5</xdr:col>
      <xdr:colOff>200025</xdr:colOff>
      <xdr:row>3</xdr:row>
      <xdr:rowOff>176462</xdr:rowOff>
    </xdr:to>
    <xdr:pic>
      <xdr:nvPicPr>
        <xdr:cNvPr id="2" name="Imagen 1">
          <a:extLst>
            <a:ext uri="{FF2B5EF4-FFF2-40B4-BE49-F238E27FC236}">
              <a16:creationId xmlns:a16="http://schemas.microsoft.com/office/drawing/2014/main" xmlns="" id="{82A8A524-9810-4ABC-8ECD-76EDB522C2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104900" cy="938463"/>
        </a:xfrm>
        <a:prstGeom prst="rect">
          <a:avLst/>
        </a:prstGeom>
      </xdr:spPr>
    </xdr:pic>
    <xdr:clientData/>
  </xdr:twoCellAnchor>
  <xdr:twoCellAnchor>
    <xdr:from>
      <xdr:col>2</xdr:col>
      <xdr:colOff>228599</xdr:colOff>
      <xdr:row>50</xdr:row>
      <xdr:rowOff>133349</xdr:rowOff>
    </xdr:from>
    <xdr:to>
      <xdr:col>24</xdr:col>
      <xdr:colOff>95249</xdr:colOff>
      <xdr:row>62</xdr:row>
      <xdr:rowOff>123824</xdr:rowOff>
    </xdr:to>
    <xdr:graphicFrame macro="">
      <xdr:nvGraphicFramePr>
        <xdr:cNvPr id="3" name="Gráfico 2">
          <a:extLst>
            <a:ext uri="{FF2B5EF4-FFF2-40B4-BE49-F238E27FC236}">
              <a16:creationId xmlns:a16="http://schemas.microsoft.com/office/drawing/2014/main" xmlns="" id="{CCEC6B5E-3302-47CF-8A08-8A0AC1BFC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85726</xdr:colOff>
      <xdr:row>1</xdr:row>
      <xdr:rowOff>28575</xdr:rowOff>
    </xdr:from>
    <xdr:to>
      <xdr:col>3</xdr:col>
      <xdr:colOff>66675</xdr:colOff>
      <xdr:row>3</xdr:row>
      <xdr:rowOff>139729</xdr:rowOff>
    </xdr:to>
    <xdr:pic>
      <xdr:nvPicPr>
        <xdr:cNvPr id="2" name="Imagen 1">
          <a:extLst>
            <a:ext uri="{FF2B5EF4-FFF2-40B4-BE49-F238E27FC236}">
              <a16:creationId xmlns:a16="http://schemas.microsoft.com/office/drawing/2014/main" xmlns="" id="{0E810ED1-F5DA-4756-902B-9E8870FB48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142875"/>
          <a:ext cx="657224" cy="65407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85726</xdr:colOff>
      <xdr:row>1</xdr:row>
      <xdr:rowOff>28575</xdr:rowOff>
    </xdr:from>
    <xdr:to>
      <xdr:col>3</xdr:col>
      <xdr:colOff>66675</xdr:colOff>
      <xdr:row>3</xdr:row>
      <xdr:rowOff>139729</xdr:rowOff>
    </xdr:to>
    <xdr:pic>
      <xdr:nvPicPr>
        <xdr:cNvPr id="2" name="Imagen 1">
          <a:extLst>
            <a:ext uri="{FF2B5EF4-FFF2-40B4-BE49-F238E27FC236}">
              <a16:creationId xmlns:a16="http://schemas.microsoft.com/office/drawing/2014/main" xmlns="" id="{E55B7BDB-F474-4831-9DA5-2C5CE65807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142875"/>
          <a:ext cx="657224" cy="654079"/>
        </a:xfrm>
        <a:prstGeom prst="rect">
          <a:avLst/>
        </a:prstGeom>
      </xdr:spPr>
    </xdr:pic>
    <xdr:clientData/>
  </xdr:twoCellAnchor>
  <xdr:twoCellAnchor editAs="oneCell">
    <xdr:from>
      <xdr:col>2</xdr:col>
      <xdr:colOff>85726</xdr:colOff>
      <xdr:row>1</xdr:row>
      <xdr:rowOff>28575</xdr:rowOff>
    </xdr:from>
    <xdr:to>
      <xdr:col>3</xdr:col>
      <xdr:colOff>66675</xdr:colOff>
      <xdr:row>3</xdr:row>
      <xdr:rowOff>139729</xdr:rowOff>
    </xdr:to>
    <xdr:pic>
      <xdr:nvPicPr>
        <xdr:cNvPr id="3" name="Imagen 2">
          <a:extLst>
            <a:ext uri="{FF2B5EF4-FFF2-40B4-BE49-F238E27FC236}">
              <a16:creationId xmlns:a16="http://schemas.microsoft.com/office/drawing/2014/main" xmlns="" id="{87F4A9C6-6C7A-4D2E-9767-655E922A37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142875"/>
          <a:ext cx="657224" cy="65407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85725</xdr:colOff>
      <xdr:row>1</xdr:row>
      <xdr:rowOff>28575</xdr:rowOff>
    </xdr:from>
    <xdr:to>
      <xdr:col>6</xdr:col>
      <xdr:colOff>104774</xdr:colOff>
      <xdr:row>3</xdr:row>
      <xdr:rowOff>139729</xdr:rowOff>
    </xdr:to>
    <xdr:pic>
      <xdr:nvPicPr>
        <xdr:cNvPr id="2" name="Imagen 1">
          <a:extLst>
            <a:ext uri="{FF2B5EF4-FFF2-40B4-BE49-F238E27FC236}">
              <a16:creationId xmlns:a16="http://schemas.microsoft.com/office/drawing/2014/main" xmlns="" id="{5BFF7733-4853-4993-BB4B-68686E2AD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42875"/>
          <a:ext cx="742949" cy="6540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158750</xdr:rowOff>
    </xdr:to>
    <xdr:graphicFrame macro="">
      <xdr:nvGraphicFramePr>
        <xdr:cNvPr id="2" name="Gráfico 1">
          <a:extLst>
            <a:ext uri="{FF2B5EF4-FFF2-40B4-BE49-F238E27FC236}">
              <a16:creationId xmlns:a16="http://schemas.microsoft.com/office/drawing/2014/main" xmlns="" id="{2BA0C305-7FB1-4372-B459-1467C1F63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114299</xdr:colOff>
      <xdr:row>1</xdr:row>
      <xdr:rowOff>9524</xdr:rowOff>
    </xdr:from>
    <xdr:to>
      <xdr:col>6</xdr:col>
      <xdr:colOff>85724</xdr:colOff>
      <xdr:row>3</xdr:row>
      <xdr:rowOff>176462</xdr:rowOff>
    </xdr:to>
    <xdr:pic>
      <xdr:nvPicPr>
        <xdr:cNvPr id="3" name="Imagen 2">
          <a:extLst>
            <a:ext uri="{FF2B5EF4-FFF2-40B4-BE49-F238E27FC236}">
              <a16:creationId xmlns:a16="http://schemas.microsoft.com/office/drawing/2014/main" xmlns="" id="{41D44680-7ECE-4FD0-A5C0-8975BD1594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49" y="200024"/>
          <a:ext cx="885825" cy="9384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95249</xdr:colOff>
      <xdr:row>41</xdr:row>
      <xdr:rowOff>47625</xdr:rowOff>
    </xdr:from>
    <xdr:to>
      <xdr:col>24</xdr:col>
      <xdr:colOff>85724</xdr:colOff>
      <xdr:row>53</xdr:row>
      <xdr:rowOff>158750</xdr:rowOff>
    </xdr:to>
    <xdr:graphicFrame macro="">
      <xdr:nvGraphicFramePr>
        <xdr:cNvPr id="2" name="Gráfico 1">
          <a:extLst>
            <a:ext uri="{FF2B5EF4-FFF2-40B4-BE49-F238E27FC236}">
              <a16:creationId xmlns:a16="http://schemas.microsoft.com/office/drawing/2014/main" xmlns="" id="{52EACF19-5E7A-4BEA-BF55-D3DF50058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114299</xdr:colOff>
      <xdr:row>1</xdr:row>
      <xdr:rowOff>9524</xdr:rowOff>
    </xdr:from>
    <xdr:to>
      <xdr:col>5</xdr:col>
      <xdr:colOff>133349</xdr:colOff>
      <xdr:row>3</xdr:row>
      <xdr:rowOff>176462</xdr:rowOff>
    </xdr:to>
    <xdr:pic>
      <xdr:nvPicPr>
        <xdr:cNvPr id="3" name="Imagen 2">
          <a:extLst>
            <a:ext uri="{FF2B5EF4-FFF2-40B4-BE49-F238E27FC236}">
              <a16:creationId xmlns:a16="http://schemas.microsoft.com/office/drawing/2014/main" xmlns="" id="{8A1E13BA-A91B-4D3A-B082-8E1C18A0FB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49" y="200024"/>
          <a:ext cx="752475" cy="9384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114300</xdr:rowOff>
    </xdr:to>
    <xdr:graphicFrame macro="">
      <xdr:nvGraphicFramePr>
        <xdr:cNvPr id="2" name="Gráfico 1">
          <a:extLst>
            <a:ext uri="{FF2B5EF4-FFF2-40B4-BE49-F238E27FC236}">
              <a16:creationId xmlns:a16="http://schemas.microsoft.com/office/drawing/2014/main" xmlns="" id="{4DC3AD0A-5876-4C56-9A25-D55F41C76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B73B7DFB-45DE-445C-9C9B-DE09C805A9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2" name="Gráfico 1">
          <a:extLst>
            <a:ext uri="{FF2B5EF4-FFF2-40B4-BE49-F238E27FC236}">
              <a16:creationId xmlns:a16="http://schemas.microsoft.com/office/drawing/2014/main" xmlns="" id="{35DA5663-F7CD-4677-963C-B064F115D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95EB2609-6313-4528-80C8-DF5CBED036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2" name="Gráfico 1">
          <a:extLst>
            <a:ext uri="{FF2B5EF4-FFF2-40B4-BE49-F238E27FC236}">
              <a16:creationId xmlns:a16="http://schemas.microsoft.com/office/drawing/2014/main" xmlns="" id="{84D0320E-1D6A-4500-A323-3C43605C9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9C13E59B-4AF4-41FA-AE7C-0AC56A78B1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rive\Lab%202017\Documentos%20planeacion\Indicadores%202019\1.%20Trimestre\Consolidado%20ensayos%20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PES\2.%20Indicadores\2019\I%20Trimestre%202019\PIV-IND-002-V2_Seguimiento_a_intervenciones_ejecutada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PES\2.%20Indicadores\2019\I%20Trimestre%202019\PIV-IND-003-V1_Intervenciones_priorizadas_en_la_malla_vial_rur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PES\2.%20Indicadores\2019\I%20Trimestre%202019\PIV-IND-004-V2_Intervenciones_priorizadas_de_ciclorut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german.hernandez/Documents/reunion%208%20abril/produccion/6_Producci&#243;n%20de%20mezclas%20mensual%20para%20el%20a&#241;o%202018%20y%20201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german.hernandez/Downloads/1.%20INDICADOR%20MEZCLA%20ASFALTICA%202019%20%20(primer%20trimestre%202019)%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PES\2.%20Indicadores\2019\I%20Trimestre%202019\IMVI-IND_%20001%20Formato_de_Indicador_de_Gestion%202019%20-I%20Trimestr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PES\2.%20Indicadores\2019\I%20Trimestre%202019\Sec%20Gen\5.%20GSIT-IND-001-V2_INT_Mesa_de_Ayud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PES\2.%20Indicadores\2019\I%20Trimestre%202019\Sec%20Gen\5.%20GSIT-IND-002-V2_PROV_Mesa_de_Ayud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PES\2.%20Indicadores\2019\I%20Trimestre%202019\GREF%20-%20INDICADOR%20DE%20GESTI&#211;N%20RECURSOS%20FISICOS%20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PES\2.%20Indicadores\2019\I%20Trimestre%202019\2.%20DESI-FM-001%20INDICADOR%20%20GC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20Indicadores\Indicadores%20de%20Gestion%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PES\2.%20Indicadores\2019\I%20Trimestre%202019\Sec%20Gen\1.%20DESI-FM-001%20INDICADORES%20-%20GEF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PES\2.%20Indicadores\2019\I%20Trimestre%202019\GLAB-IND-001%20V1%20Control%20de%20calidad%20de%20las%20materias%20prima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Z:\PES\2.%20Indicadores\2019\I%20Trimestre%202019\GLAB-IND-002%20V1%20Auto-control%20de%20calidad%20de%20los%20producto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PES\2.%20Indicadores\2019\I%20Trimestre%202019\GLAB-IND-003%20V1%20Apique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PES\2.%20Indicadores\2019\I%20Trimestre%202019\GLAB-IND-004%20V1%20Precisi&#243;n%20de%20los%20ensayo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PES\2.%20Indicadores\2019\I%20Trimestre%202019\Sec%20Gen\9.%20DESI-FM-001%20INDICADORES%20-%20GTHU.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lexander.perea/Downloads/GAM-IND-001-V2_Cumplimiento_del_plan_de_accion_PIG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lexander.perea/Documents/Sec%20Gen/8.%20DESI-FM-001%20INDICADORES%20GDOC.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PES\2.%20Indicadores\2019\I%20Trimestre%202019\Sec%20Gen\8.%20DESI-FM-001%20INDICADORES%20GDOC.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lexander.perea/Documents/Sec%20Gen/7.%20DESI-FM-001%20INDICADORES%20-%20COD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1.%20Planeaci&#243;n%20Estrat&#233;gica\Plan%20de%20acci&#243;n%202018%20-%20II%20trimestre.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PES\2.%20Indicadores\2019\I%20Trimestre%202019\Sec%20Gen\7.%20DESI-FM-001%20INDICADORES%20-%20COD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PES\2.%20Indicadores\2019\Indicadores%20DESI\DESI-IND-003-V1%20Indicador%20MIP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PES\2.%20Indicadores\2019\Indicadores%20DESI\DESI-IND-004-V1%20Modificaciones%20Presupuestales%20Intern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ES\2.%20Indicadores\2019\Indicadores%20DESI\DESI-IND-005-V1%20Ejecuci&#243;n%20Presupuest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PES\2.%20Indicadores\2019\Indicadores%20DESI\DESI-IND-006-V1%20Seguimiento%20Met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PES\2.%20Indicadores\2019\I%20Trimestre%202019\6.%20EGTI-IND-001_V1_PET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PES\2.%20Indicadores\2019\I%20Trimestre%202019\PIV-IND-001-V4_Intervenciones_priorizadas_para_misionali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1"/>
      <sheetName val="IND 2"/>
      <sheetName val="IND 3"/>
      <sheetName val="CONSOLIDADO (2)"/>
      <sheetName val="DENSIDADES"/>
      <sheetName val="APIQUES"/>
      <sheetName val="NUCLEOS"/>
      <sheetName val="MEZCLA MD10"/>
      <sheetName val="MEZCLA MD12"/>
      <sheetName val="MGCR Tipo 1"/>
      <sheetName val="Mues"/>
      <sheetName val="Hoja5"/>
    </sheetNames>
    <sheetDataSet>
      <sheetData sheetId="0" refreshError="1">
        <row r="43">
          <cell r="C43">
            <v>749</v>
          </cell>
          <cell r="D43">
            <v>744</v>
          </cell>
          <cell r="E43">
            <v>702</v>
          </cell>
          <cell r="F43">
            <v>699</v>
          </cell>
        </row>
      </sheetData>
      <sheetData sheetId="1" refreshError="1">
        <row r="45">
          <cell r="C45">
            <v>2586</v>
          </cell>
          <cell r="D45">
            <v>2519</v>
          </cell>
          <cell r="E45">
            <v>3056</v>
          </cell>
          <cell r="F45">
            <v>2964</v>
          </cell>
        </row>
      </sheetData>
      <sheetData sheetId="2" refreshError="1">
        <row r="5">
          <cell r="E5">
            <v>349</v>
          </cell>
        </row>
        <row r="6">
          <cell r="E6">
            <v>96</v>
          </cell>
        </row>
        <row r="7">
          <cell r="E7">
            <v>531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2-V2"/>
      <sheetName val="ESRI_MAPINFO_SHEET"/>
    </sheetNames>
    <sheetDataSet>
      <sheetData sheetId="0">
        <row r="41">
          <cell r="AT41" t="str">
            <v>AVANCE DEL TRIM (# DE PK)</v>
          </cell>
          <cell r="AU41" t="str">
            <v>ACUMULADO (# DE PK)</v>
          </cell>
          <cell r="AV41" t="str">
            <v>META (# DE PK)</v>
          </cell>
        </row>
        <row r="42">
          <cell r="AS42" t="str">
            <v>TRIM1</v>
          </cell>
          <cell r="AT42">
            <v>175</v>
          </cell>
          <cell r="AU42">
            <v>175</v>
          </cell>
          <cell r="AV42">
            <v>2000</v>
          </cell>
        </row>
        <row r="43">
          <cell r="AS43" t="str">
            <v>TRIM2</v>
          </cell>
          <cell r="AT43">
            <v>0</v>
          </cell>
          <cell r="AU43">
            <v>175</v>
          </cell>
          <cell r="AV43">
            <v>2000</v>
          </cell>
        </row>
        <row r="44">
          <cell r="AS44" t="str">
            <v>TRIM3</v>
          </cell>
          <cell r="AT44">
            <v>0</v>
          </cell>
          <cell r="AU44">
            <v>175</v>
          </cell>
          <cell r="AV44">
            <v>2000</v>
          </cell>
        </row>
        <row r="45">
          <cell r="AS45" t="str">
            <v>TRIM4</v>
          </cell>
          <cell r="AT45">
            <v>0</v>
          </cell>
          <cell r="AU45">
            <v>175</v>
          </cell>
          <cell r="AV45">
            <v>2000</v>
          </cell>
        </row>
        <row r="46">
          <cell r="AS46" t="str">
            <v>TOTAL</v>
          </cell>
          <cell r="AT46">
            <v>175</v>
          </cell>
          <cell r="AU46">
            <v>175</v>
          </cell>
          <cell r="AV46">
            <v>2000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3-V1"/>
      <sheetName val="ESRI_MAPINFO_SHEET"/>
    </sheetNames>
    <sheetDataSet>
      <sheetData sheetId="0">
        <row r="44">
          <cell r="AM44" t="str">
            <v>AVANCE DEL TRIM (km-carril)</v>
          </cell>
          <cell r="AN44" t="str">
            <v>ACUMULADO (km-carril)</v>
          </cell>
          <cell r="AO44" t="str">
            <v>META (km-carril)</v>
          </cell>
        </row>
        <row r="45">
          <cell r="AL45" t="str">
            <v>TRIM1</v>
          </cell>
          <cell r="AM45">
            <v>0</v>
          </cell>
          <cell r="AN45">
            <v>0</v>
          </cell>
          <cell r="AO45">
            <v>10</v>
          </cell>
        </row>
        <row r="46">
          <cell r="AL46" t="str">
            <v>TRIM2</v>
          </cell>
          <cell r="AM46">
            <v>0</v>
          </cell>
          <cell r="AN46">
            <v>0</v>
          </cell>
          <cell r="AO46">
            <v>10</v>
          </cell>
        </row>
        <row r="47">
          <cell r="AL47" t="str">
            <v>TRIM3</v>
          </cell>
          <cell r="AM47">
            <v>0</v>
          </cell>
          <cell r="AN47">
            <v>0</v>
          </cell>
          <cell r="AO47">
            <v>10</v>
          </cell>
        </row>
        <row r="48">
          <cell r="AL48" t="str">
            <v>TRIM4</v>
          </cell>
          <cell r="AM48">
            <v>0</v>
          </cell>
          <cell r="AN48">
            <v>0</v>
          </cell>
          <cell r="AO48">
            <v>10</v>
          </cell>
        </row>
        <row r="49">
          <cell r="AL49" t="str">
            <v>TOTAL</v>
          </cell>
          <cell r="AM49">
            <v>0</v>
          </cell>
          <cell r="AN49">
            <v>0</v>
          </cell>
          <cell r="AO49">
            <v>10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4-V1"/>
      <sheetName val="ESRI_MAPINFO_SHEET"/>
    </sheetNames>
    <sheetDataSet>
      <sheetData sheetId="0">
        <row r="43">
          <cell r="AV43" t="str">
            <v>AVANCE DEL TRIM (km-carril)</v>
          </cell>
          <cell r="AW43" t="str">
            <v>ACUMULADO (km-carril)</v>
          </cell>
          <cell r="AX43" t="str">
            <v>META (km-carril)</v>
          </cell>
          <cell r="AY43">
            <v>0</v>
          </cell>
        </row>
        <row r="44">
          <cell r="AU44" t="str">
            <v>TRIM1</v>
          </cell>
          <cell r="AV44">
            <v>5.18</v>
          </cell>
          <cell r="AW44">
            <v>5.18</v>
          </cell>
          <cell r="AX44">
            <v>9.6300000000000008</v>
          </cell>
          <cell r="AY44">
            <v>0</v>
          </cell>
        </row>
        <row r="45">
          <cell r="AU45" t="str">
            <v>TRIM2</v>
          </cell>
          <cell r="AV45">
            <v>0</v>
          </cell>
          <cell r="AW45">
            <v>0</v>
          </cell>
          <cell r="AX45">
            <v>9.6300000000000008</v>
          </cell>
          <cell r="AY45">
            <v>0</v>
          </cell>
        </row>
        <row r="46">
          <cell r="AU46" t="str">
            <v>TRIM3</v>
          </cell>
          <cell r="AV46">
            <v>0</v>
          </cell>
          <cell r="AW46">
            <v>0</v>
          </cell>
          <cell r="AX46">
            <v>9.6300000000000008</v>
          </cell>
          <cell r="AY46">
            <v>0</v>
          </cell>
        </row>
        <row r="47">
          <cell r="AU47" t="str">
            <v>TRIM4</v>
          </cell>
          <cell r="AV47">
            <v>0</v>
          </cell>
          <cell r="AW47">
            <v>0</v>
          </cell>
          <cell r="AX47">
            <v>9.6300000000000008</v>
          </cell>
          <cell r="AY47">
            <v>0</v>
          </cell>
        </row>
        <row r="48">
          <cell r="AU48" t="str">
            <v>TOTAL</v>
          </cell>
          <cell r="AV48">
            <v>5.18</v>
          </cell>
          <cell r="AW48">
            <v>5.18</v>
          </cell>
          <cell r="AX48">
            <v>9.6300000000000008</v>
          </cell>
          <cell r="AY48">
            <v>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s>
    <sheetDataSet>
      <sheetData sheetId="0">
        <row r="1">
          <cell r="L1" t="str">
            <v>Mezcla asfáltica</v>
          </cell>
          <cell r="M1" t="str">
            <v>Mezcla concreto</v>
          </cell>
        </row>
        <row r="18">
          <cell r="C18" t="str">
            <v>ENERO</v>
          </cell>
          <cell r="L18">
            <v>0.82895652173913048</v>
          </cell>
          <cell r="M18">
            <v>0.85857142857142854</v>
          </cell>
          <cell r="N18">
            <v>0.7</v>
          </cell>
          <cell r="O18">
            <v>0.71225646997929604</v>
          </cell>
        </row>
        <row r="19">
          <cell r="C19" t="str">
            <v>FEBRERO</v>
          </cell>
          <cell r="L19">
            <v>0.79415579710144923</v>
          </cell>
          <cell r="M19">
            <v>0.80085714285714282</v>
          </cell>
          <cell r="N19">
            <v>0.7</v>
          </cell>
          <cell r="O19">
            <v>0.71225646997929604</v>
          </cell>
        </row>
        <row r="20">
          <cell r="C20" t="str">
            <v>MARZO</v>
          </cell>
          <cell r="L20">
            <v>0.14985507246376811</v>
          </cell>
          <cell r="M20">
            <v>0.84114285714285719</v>
          </cell>
          <cell r="N20">
            <v>0.7</v>
          </cell>
          <cell r="O20">
            <v>0.71225646997929604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G MEZCLA (2019)"/>
      <sheetName val="consolidado (2019)"/>
      <sheetName val="IND G CUMPL ENTREGA PYMP"/>
      <sheetName val="IND G CONTROL C - CON MP"/>
      <sheetName val="IND G MEZCLA"/>
      <sheetName val="IND G CONCRETO"/>
      <sheetName val="IND G CONTROL C - SIN MP"/>
    </sheetNames>
    <sheetDataSet>
      <sheetData sheetId="0">
        <row r="32">
          <cell r="J32" t="str">
            <v>% DE CUMPLIMIENTO DE ESPECIFICACIONES TÉCNICAS</v>
          </cell>
        </row>
      </sheetData>
      <sheetData sheetId="1">
        <row r="17">
          <cell r="AE17">
            <v>3.9597701149425291</v>
          </cell>
        </row>
      </sheetData>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1"/>
    </sheetNames>
    <sheetDataSet>
      <sheetData sheetId="0">
        <row r="32">
          <cell r="D32">
            <v>0</v>
          </cell>
          <cell r="E32">
            <v>0</v>
          </cell>
          <cell r="F32">
            <v>0</v>
          </cell>
          <cell r="G32">
            <v>0</v>
          </cell>
          <cell r="H32" t="str">
            <v># Km carril de impacto intervenido</v>
          </cell>
          <cell r="I32" t="str">
            <v xml:space="preserve"># Km carril de impacto programados </v>
          </cell>
        </row>
        <row r="33">
          <cell r="C33">
            <v>0</v>
          </cell>
          <cell r="D33">
            <v>0</v>
          </cell>
          <cell r="E33">
            <v>0</v>
          </cell>
          <cell r="F33">
            <v>0</v>
          </cell>
          <cell r="G33">
            <v>0</v>
          </cell>
          <cell r="H33">
            <v>0</v>
          </cell>
          <cell r="I33">
            <v>0</v>
          </cell>
        </row>
        <row r="34">
          <cell r="C34" t="str">
            <v>Enero</v>
          </cell>
          <cell r="D34">
            <v>0</v>
          </cell>
          <cell r="E34">
            <v>0</v>
          </cell>
          <cell r="F34">
            <v>0</v>
          </cell>
          <cell r="G34">
            <v>0</v>
          </cell>
          <cell r="H34">
            <v>19.02</v>
          </cell>
          <cell r="I34">
            <v>22.272200000000002</v>
          </cell>
        </row>
        <row r="35">
          <cell r="C35" t="str">
            <v>Febrero</v>
          </cell>
          <cell r="D35">
            <v>0</v>
          </cell>
          <cell r="E35">
            <v>0</v>
          </cell>
          <cell r="F35">
            <v>0</v>
          </cell>
          <cell r="G35">
            <v>0</v>
          </cell>
          <cell r="H35">
            <v>22.03</v>
          </cell>
          <cell r="I35">
            <v>30.912199999999999</v>
          </cell>
        </row>
        <row r="36">
          <cell r="C36" t="str">
            <v>Marzo</v>
          </cell>
          <cell r="D36">
            <v>0</v>
          </cell>
          <cell r="E36">
            <v>0</v>
          </cell>
          <cell r="F36">
            <v>0</v>
          </cell>
          <cell r="G36">
            <v>0</v>
          </cell>
          <cell r="H36">
            <v>17.11</v>
          </cell>
          <cell r="I36">
            <v>30.912199999999999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IT-IND-001"/>
    </sheetNames>
    <sheetDataSet>
      <sheetData sheetId="0">
        <row r="32">
          <cell r="H32" t="str">
            <v>CIRI</v>
          </cell>
          <cell r="I32" t="str">
            <v>TIRI</v>
          </cell>
          <cell r="J32" t="str">
            <v>RESULTADO</v>
          </cell>
        </row>
        <row r="34">
          <cell r="C34" t="str">
            <v>TRIMESTRE 1</v>
          </cell>
          <cell r="H34">
            <v>103</v>
          </cell>
          <cell r="I34">
            <v>461</v>
          </cell>
          <cell r="J34">
            <v>0.22342733188720174</v>
          </cell>
        </row>
        <row r="35">
          <cell r="C35" t="str">
            <v>TRIMESTRE 2</v>
          </cell>
          <cell r="H35">
            <v>0</v>
          </cell>
          <cell r="I35">
            <v>0</v>
          </cell>
          <cell r="J35" t="e">
            <v>#DIV/0!</v>
          </cell>
        </row>
        <row r="36">
          <cell r="C36" t="str">
            <v>TRIMESTRE 3</v>
          </cell>
          <cell r="H36">
            <v>0</v>
          </cell>
          <cell r="I36">
            <v>0</v>
          </cell>
          <cell r="J36" t="e">
            <v>#DIV/0!</v>
          </cell>
        </row>
        <row r="37">
          <cell r="C37" t="str">
            <v>TRIMESTRE 4</v>
          </cell>
          <cell r="H37">
            <v>0</v>
          </cell>
          <cell r="I37">
            <v>0</v>
          </cell>
          <cell r="J37" t="e">
            <v>#DIV/0!</v>
          </cell>
        </row>
        <row r="38">
          <cell r="C38">
            <v>0</v>
          </cell>
          <cell r="H38">
            <v>0</v>
          </cell>
          <cell r="I38">
            <v>0</v>
          </cell>
          <cell r="J38" t="e">
            <v>#DIV/0!</v>
          </cell>
        </row>
        <row r="39">
          <cell r="C39">
            <v>0</v>
          </cell>
          <cell r="H39">
            <v>0</v>
          </cell>
          <cell r="I39">
            <v>0</v>
          </cell>
          <cell r="J39" t="e">
            <v>#DIV/0!</v>
          </cell>
        </row>
        <row r="40">
          <cell r="C40">
            <v>0</v>
          </cell>
          <cell r="H40">
            <v>0</v>
          </cell>
          <cell r="I40">
            <v>0</v>
          </cell>
          <cell r="J40" t="e">
            <v>#DIV/0!</v>
          </cell>
        </row>
        <row r="41">
          <cell r="C41">
            <v>0</v>
          </cell>
          <cell r="H41">
            <v>0</v>
          </cell>
          <cell r="I41">
            <v>0</v>
          </cell>
          <cell r="J41" t="e">
            <v>#DIV/0!</v>
          </cell>
        </row>
        <row r="42">
          <cell r="C42">
            <v>0</v>
          </cell>
          <cell r="H42">
            <v>0</v>
          </cell>
          <cell r="I42">
            <v>0</v>
          </cell>
          <cell r="J42" t="e">
            <v>#DIV/0!</v>
          </cell>
        </row>
        <row r="43">
          <cell r="C43">
            <v>0</v>
          </cell>
          <cell r="H43">
            <v>0</v>
          </cell>
          <cell r="I43">
            <v>0</v>
          </cell>
          <cell r="J43" t="e">
            <v>#DIV/0!</v>
          </cell>
        </row>
        <row r="44">
          <cell r="C44">
            <v>0</v>
          </cell>
          <cell r="H44">
            <v>0</v>
          </cell>
          <cell r="I44">
            <v>0</v>
          </cell>
          <cell r="J44" t="e">
            <v>#DIV/0!</v>
          </cell>
        </row>
        <row r="45">
          <cell r="C45">
            <v>0</v>
          </cell>
          <cell r="H45">
            <v>0</v>
          </cell>
          <cell r="I45">
            <v>0</v>
          </cell>
          <cell r="J45" t="e">
            <v>#DIV/0!</v>
          </cell>
        </row>
        <row r="46">
          <cell r="C46" t="str">
            <v>TOTAL</v>
          </cell>
          <cell r="H46">
            <v>103</v>
          </cell>
          <cell r="I46">
            <v>461</v>
          </cell>
          <cell r="J46">
            <v>0.22342733188720174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IT-IND-002"/>
    </sheetNames>
    <sheetDataSet>
      <sheetData sheetId="0">
        <row r="32">
          <cell r="D32">
            <v>0</v>
          </cell>
          <cell r="E32">
            <v>0</v>
          </cell>
          <cell r="F32">
            <v>0</v>
          </cell>
          <cell r="G32">
            <v>0</v>
          </cell>
          <cell r="H32" t="str">
            <v>CIRP</v>
          </cell>
          <cell r="I32" t="str">
            <v>TIRP</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1</v>
          </cell>
          <cell r="I34">
            <v>8</v>
          </cell>
          <cell r="J34">
            <v>0.125</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1</v>
          </cell>
          <cell r="I46">
            <v>8</v>
          </cell>
          <cell r="J46">
            <v>0.125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F-IND-001"/>
      <sheetName val="Hoja1"/>
    </sheetNames>
    <sheetDataSet>
      <sheetData sheetId="0">
        <row r="32">
          <cell r="D32">
            <v>0</v>
          </cell>
          <cell r="E32">
            <v>0</v>
          </cell>
          <cell r="F32">
            <v>0</v>
          </cell>
          <cell r="G32">
            <v>0</v>
          </cell>
          <cell r="H32" t="str">
            <v>Sumatoria días hábiles empleados para atender requerimientos en el periodo</v>
          </cell>
          <cell r="I32" t="str">
            <v>No. de solicitudes recibidas en el periodo</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1036.5</v>
          </cell>
          <cell r="I34">
            <v>691</v>
          </cell>
          <cell r="J34">
            <v>1.5</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IND-002"/>
    </sheetNames>
    <sheetDataSet>
      <sheetData sheetId="0">
        <row r="32">
          <cell r="D32">
            <v>0</v>
          </cell>
          <cell r="E32">
            <v>0</v>
          </cell>
          <cell r="F32">
            <v>0</v>
          </cell>
          <cell r="G32">
            <v>0</v>
          </cell>
          <cell r="H32" t="str">
            <v>Número de procesos contractuales iniciados en el periodo</v>
          </cell>
          <cell r="I32" t="str">
            <v>Número de procesos contractuales programados en el Plan de Adquisiciones para el periodo</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19</v>
          </cell>
          <cell r="I34">
            <v>30</v>
          </cell>
          <cell r="J34">
            <v>0.3666666666666667</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FORMATO"/>
      <sheetName val="RECUENTO"/>
      <sheetName val="Hoja1"/>
      <sheetName val="RESUMEN"/>
      <sheetName val="SIG-IND-001"/>
      <sheetName val="SIG-IND-002"/>
      <sheetName val="SIG-IND-003"/>
      <sheetName val="SIG-ING-004"/>
      <sheetName val="PES-IND-001"/>
      <sheetName val="PES-IND-002"/>
      <sheetName val="PES-IND-003"/>
      <sheetName val="PES-IND-004"/>
      <sheetName val="PES-IND-005"/>
      <sheetName val="COM-IND-001"/>
      <sheetName val="COM-IND-002"/>
      <sheetName val="COM-IND-003"/>
      <sheetName val="PDV-IND-001"/>
      <sheetName val="PDV-IND-002"/>
      <sheetName val="PDV-IND-003"/>
      <sheetName val="AII-IND-001"/>
      <sheetName val="PRO-IND-001"/>
      <sheetName val="PRO-IND-002"/>
      <sheetName val="PRO-IND-003"/>
      <sheetName val="PRO-IND-004"/>
      <sheetName val="IMV-IND-001"/>
      <sheetName val="IMV-IND-002"/>
      <sheetName val="IMV-IND-003"/>
      <sheetName val="GAM-IND-001"/>
      <sheetName val="GAM-IND-002"/>
      <sheetName val="GAM-IND-003"/>
      <sheetName val="GAM-IND-004"/>
      <sheetName val="GAM-IND-005"/>
      <sheetName val="GAM-IND-006"/>
      <sheetName val="GAM-IND-007"/>
      <sheetName val="SAP-IND-001"/>
      <sheetName val="SAP-IND-002"/>
      <sheetName val="ACI-IND-001"/>
      <sheetName val="ACI-IND-002"/>
      <sheetName val="JUR-IND-001"/>
      <sheetName val="JUR-IND-002"/>
      <sheetName val="JUR-IND-003"/>
      <sheetName val="JUR-IND-004"/>
      <sheetName val="JUR-IND-005"/>
      <sheetName val="CON-IND-001"/>
      <sheetName val="CON-IND-002"/>
      <sheetName val="CON-IND-003"/>
      <sheetName val="GDO-IND-001"/>
      <sheetName val="GDO-IND-002"/>
      <sheetName val="GDO-IND-003"/>
      <sheetName val="FIN-IND-001"/>
      <sheetName val="FIN-IND-002"/>
      <sheetName val="FIN-IND-003"/>
      <sheetName val="FIN-IND-004"/>
      <sheetName val="FIN-IND-005"/>
      <sheetName val="FIN-IND-006"/>
      <sheetName val="FIN-IND-007"/>
      <sheetName val="FIN-IND-008"/>
      <sheetName val="FIN-IND-009"/>
      <sheetName val="FIN-IND-010"/>
      <sheetName val="THU-IND-001"/>
      <sheetName val="THU-IND-002"/>
      <sheetName val="THU-IND-003"/>
      <sheetName val="THU-IND-004"/>
      <sheetName val="THU-IND-005"/>
      <sheetName val="THU-IND-006"/>
      <sheetName val="THU-IND-007"/>
      <sheetName val="THU-IND-008"/>
      <sheetName val="THU-IND-009"/>
      <sheetName val="THU-IND-010"/>
      <sheetName val="THU-IND-011"/>
      <sheetName val="THU-IND-012"/>
      <sheetName val="CDI-IND-001"/>
      <sheetName val="ABI-IND-001"/>
      <sheetName val="ABI-IND-002"/>
      <sheetName val="ODM-IND-001"/>
      <sheetName val="ODM-IND-002"/>
      <sheetName val="ODM-IND-003"/>
      <sheetName val="ODM-IND-004"/>
      <sheetName val="ODM-IND-005"/>
      <sheetName val="ODM-IND-006"/>
      <sheetName val="CMG-IND-001"/>
      <sheetName val="CMG-IND-002"/>
    </sheetNames>
    <sheetDataSet>
      <sheetData sheetId="0">
        <row r="32">
          <cell r="D32">
            <v>0</v>
          </cell>
          <cell r="E32">
            <v>0</v>
          </cell>
          <cell r="F32">
            <v>0</v>
          </cell>
          <cell r="G32">
            <v>0</v>
          </cell>
          <cell r="H32" t="str">
            <v>VARIABLE 1</v>
          </cell>
          <cell r="I32" t="str">
            <v>VARIABLE 2</v>
          </cell>
          <cell r="J32" t="str">
            <v>RESULTADO</v>
          </cell>
        </row>
        <row r="33">
          <cell r="C33">
            <v>0</v>
          </cell>
          <cell r="D33">
            <v>0</v>
          </cell>
          <cell r="E33">
            <v>0</v>
          </cell>
          <cell r="F33">
            <v>0</v>
          </cell>
          <cell r="G33">
            <v>0</v>
          </cell>
          <cell r="H33">
            <v>0</v>
          </cell>
          <cell r="I33">
            <v>0</v>
          </cell>
          <cell r="J33">
            <v>0</v>
          </cell>
        </row>
        <row r="34">
          <cell r="C34" t="str">
            <v>ENERO</v>
          </cell>
          <cell r="D34">
            <v>0</v>
          </cell>
          <cell r="E34">
            <v>0</v>
          </cell>
          <cell r="F34">
            <v>0</v>
          </cell>
          <cell r="G34">
            <v>0</v>
          </cell>
          <cell r="H34">
            <v>10</v>
          </cell>
          <cell r="I34">
            <v>50</v>
          </cell>
          <cell r="J34">
            <v>0.2</v>
          </cell>
        </row>
        <row r="35">
          <cell r="C35" t="str">
            <v>FEBRERO</v>
          </cell>
          <cell r="D35">
            <v>0</v>
          </cell>
          <cell r="E35">
            <v>0</v>
          </cell>
          <cell r="F35">
            <v>0</v>
          </cell>
          <cell r="G35">
            <v>0</v>
          </cell>
          <cell r="H35">
            <v>5</v>
          </cell>
          <cell r="I35">
            <v>50</v>
          </cell>
          <cell r="J35">
            <v>0.1</v>
          </cell>
        </row>
        <row r="36">
          <cell r="C36" t="str">
            <v>MARZO</v>
          </cell>
          <cell r="D36">
            <v>0</v>
          </cell>
          <cell r="E36">
            <v>0</v>
          </cell>
          <cell r="F36">
            <v>0</v>
          </cell>
          <cell r="G36">
            <v>0</v>
          </cell>
          <cell r="H36">
            <v>8</v>
          </cell>
          <cell r="I36">
            <v>50</v>
          </cell>
          <cell r="J36">
            <v>0.16</v>
          </cell>
        </row>
        <row r="37">
          <cell r="C37" t="str">
            <v>ABRIL</v>
          </cell>
          <cell r="D37">
            <v>0</v>
          </cell>
          <cell r="E37">
            <v>0</v>
          </cell>
          <cell r="F37">
            <v>0</v>
          </cell>
          <cell r="G37">
            <v>0</v>
          </cell>
          <cell r="H37">
            <v>18</v>
          </cell>
          <cell r="I37">
            <v>40</v>
          </cell>
          <cell r="J37">
            <v>0.45</v>
          </cell>
        </row>
        <row r="38">
          <cell r="C38" t="str">
            <v>MAYO</v>
          </cell>
          <cell r="D38">
            <v>0</v>
          </cell>
          <cell r="E38">
            <v>0</v>
          </cell>
          <cell r="F38">
            <v>0</v>
          </cell>
          <cell r="G38">
            <v>0</v>
          </cell>
          <cell r="H38">
            <v>15</v>
          </cell>
          <cell r="I38">
            <v>30</v>
          </cell>
          <cell r="J38">
            <v>0.5</v>
          </cell>
        </row>
        <row r="39">
          <cell r="C39" t="str">
            <v>JUNIO</v>
          </cell>
          <cell r="D39">
            <v>0</v>
          </cell>
          <cell r="E39">
            <v>0</v>
          </cell>
          <cell r="F39">
            <v>0</v>
          </cell>
          <cell r="G39">
            <v>0</v>
          </cell>
          <cell r="H39">
            <v>0</v>
          </cell>
          <cell r="I39">
            <v>0</v>
          </cell>
          <cell r="J39" t="e">
            <v>#DIV/0!</v>
          </cell>
        </row>
        <row r="40">
          <cell r="C40" t="str">
            <v>JULIO</v>
          </cell>
          <cell r="D40">
            <v>0</v>
          </cell>
          <cell r="E40">
            <v>0</v>
          </cell>
          <cell r="F40">
            <v>0</v>
          </cell>
          <cell r="G40">
            <v>0</v>
          </cell>
          <cell r="H40">
            <v>0</v>
          </cell>
          <cell r="I40">
            <v>0</v>
          </cell>
          <cell r="J40" t="e">
            <v>#DIV/0!</v>
          </cell>
        </row>
        <row r="41">
          <cell r="C41" t="str">
            <v>AGOSTO</v>
          </cell>
          <cell r="D41">
            <v>0</v>
          </cell>
          <cell r="E41">
            <v>0</v>
          </cell>
          <cell r="F41">
            <v>0</v>
          </cell>
          <cell r="G41">
            <v>0</v>
          </cell>
          <cell r="H41">
            <v>0</v>
          </cell>
          <cell r="I41">
            <v>0</v>
          </cell>
          <cell r="J41">
            <v>0</v>
          </cell>
        </row>
        <row r="42">
          <cell r="C42" t="str">
            <v>SEPTIEMBRE</v>
          </cell>
          <cell r="D42">
            <v>0</v>
          </cell>
          <cell r="E42">
            <v>0</v>
          </cell>
          <cell r="F42">
            <v>0</v>
          </cell>
          <cell r="G42">
            <v>0</v>
          </cell>
          <cell r="H42">
            <v>0</v>
          </cell>
          <cell r="I42">
            <v>0</v>
          </cell>
          <cell r="J42">
            <v>0</v>
          </cell>
        </row>
        <row r="43">
          <cell r="C43" t="str">
            <v>OCTUBRE</v>
          </cell>
          <cell r="D43">
            <v>0</v>
          </cell>
          <cell r="E43">
            <v>0</v>
          </cell>
          <cell r="F43">
            <v>0</v>
          </cell>
          <cell r="G43">
            <v>0</v>
          </cell>
          <cell r="H43">
            <v>0</v>
          </cell>
          <cell r="I43">
            <v>0</v>
          </cell>
          <cell r="J43">
            <v>0</v>
          </cell>
        </row>
        <row r="44">
          <cell r="C44" t="str">
            <v>NOVIEMBRE</v>
          </cell>
          <cell r="D44">
            <v>0</v>
          </cell>
          <cell r="E44">
            <v>0</v>
          </cell>
          <cell r="F44">
            <v>0</v>
          </cell>
          <cell r="G44">
            <v>0</v>
          </cell>
          <cell r="H44">
            <v>0</v>
          </cell>
          <cell r="I44">
            <v>0</v>
          </cell>
          <cell r="J44">
            <v>0</v>
          </cell>
        </row>
        <row r="45">
          <cell r="C45" t="str">
            <v>DICIEMBRE</v>
          </cell>
          <cell r="D45">
            <v>0</v>
          </cell>
          <cell r="E45">
            <v>0</v>
          </cell>
          <cell r="F45">
            <v>0</v>
          </cell>
          <cell r="G45">
            <v>0</v>
          </cell>
          <cell r="H45">
            <v>0</v>
          </cell>
          <cell r="I45">
            <v>0</v>
          </cell>
          <cell r="J4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2"/>
      <sheetName val="GEFI-IND-003"/>
      <sheetName val="GEFI-IND-004"/>
      <sheetName val="GEFI-IND-005"/>
    </sheetNames>
    <sheetDataSet>
      <sheetData sheetId="0">
        <row r="32">
          <cell r="D32">
            <v>0</v>
          </cell>
          <cell r="E32">
            <v>0</v>
          </cell>
          <cell r="F32">
            <v>0</v>
          </cell>
          <cell r="G32">
            <v>0</v>
          </cell>
          <cell r="H32" t="str">
            <v xml:space="preserve">VALOR COMPROMISOS </v>
          </cell>
          <cell r="I32" t="str">
            <v>VALOR TOTAL PRESUPUESTO</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52995980619</v>
          </cell>
          <cell r="I34">
            <v>158050004000</v>
          </cell>
          <cell r="J34">
            <v>0.33531147913795689</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52995980619</v>
          </cell>
          <cell r="I46">
            <v>158050004000</v>
          </cell>
          <cell r="J46">
            <v>0.33531147913795689</v>
          </cell>
        </row>
      </sheetData>
      <sheetData sheetId="1">
        <row r="32">
          <cell r="D32">
            <v>0</v>
          </cell>
          <cell r="E32">
            <v>0</v>
          </cell>
          <cell r="F32">
            <v>0</v>
          </cell>
          <cell r="G32">
            <v>0</v>
          </cell>
          <cell r="H32" t="str">
            <v>EJECUCIÓN DE PAGOS</v>
          </cell>
          <cell r="I32" t="str">
            <v>VALOR PAC PROGRAMADO</v>
          </cell>
          <cell r="J32" t="str">
            <v>RESULTADO</v>
          </cell>
        </row>
        <row r="33">
          <cell r="C33">
            <v>0</v>
          </cell>
          <cell r="D33">
            <v>0</v>
          </cell>
          <cell r="E33">
            <v>0</v>
          </cell>
          <cell r="F33">
            <v>0</v>
          </cell>
          <cell r="G33">
            <v>0</v>
          </cell>
          <cell r="H33">
            <v>0</v>
          </cell>
          <cell r="I33">
            <v>0</v>
          </cell>
          <cell r="J33">
            <v>0</v>
          </cell>
        </row>
        <row r="34">
          <cell r="C34" t="str">
            <v>BIMESTRE 1</v>
          </cell>
          <cell r="D34">
            <v>0</v>
          </cell>
          <cell r="E34">
            <v>0</v>
          </cell>
          <cell r="F34">
            <v>0</v>
          </cell>
          <cell r="G34">
            <v>0</v>
          </cell>
          <cell r="H34">
            <v>4827653179</v>
          </cell>
          <cell r="I34">
            <v>5355912804</v>
          </cell>
          <cell r="J34">
            <v>0.90136888998538667</v>
          </cell>
        </row>
        <row r="35">
          <cell r="C35" t="str">
            <v>BIMESTRE 2</v>
          </cell>
          <cell r="D35">
            <v>0</v>
          </cell>
          <cell r="E35">
            <v>0</v>
          </cell>
          <cell r="F35">
            <v>0</v>
          </cell>
          <cell r="G35">
            <v>0</v>
          </cell>
          <cell r="H35">
            <v>0</v>
          </cell>
          <cell r="I35">
            <v>0</v>
          </cell>
          <cell r="J35" t="e">
            <v>#DIV/0!</v>
          </cell>
        </row>
        <row r="36">
          <cell r="C36" t="str">
            <v>BIMESTRE 3</v>
          </cell>
          <cell r="D36">
            <v>0</v>
          </cell>
          <cell r="E36">
            <v>0</v>
          </cell>
          <cell r="F36">
            <v>0</v>
          </cell>
          <cell r="G36">
            <v>0</v>
          </cell>
          <cell r="H36">
            <v>0</v>
          </cell>
          <cell r="I36">
            <v>0</v>
          </cell>
          <cell r="J36" t="e">
            <v>#DIV/0!</v>
          </cell>
        </row>
        <row r="37">
          <cell r="C37" t="str">
            <v>BIMESTRE 4</v>
          </cell>
          <cell r="D37">
            <v>0</v>
          </cell>
          <cell r="E37">
            <v>0</v>
          </cell>
          <cell r="F37">
            <v>0</v>
          </cell>
          <cell r="G37">
            <v>0</v>
          </cell>
          <cell r="H37">
            <v>0</v>
          </cell>
          <cell r="I37">
            <v>0</v>
          </cell>
          <cell r="J37" t="e">
            <v>#DIV/0!</v>
          </cell>
        </row>
        <row r="38">
          <cell r="C38" t="str">
            <v>BIMESTRE 5</v>
          </cell>
          <cell r="D38">
            <v>0</v>
          </cell>
          <cell r="E38">
            <v>0</v>
          </cell>
          <cell r="F38">
            <v>0</v>
          </cell>
          <cell r="G38">
            <v>0</v>
          </cell>
          <cell r="H38">
            <v>0</v>
          </cell>
          <cell r="I38">
            <v>0</v>
          </cell>
          <cell r="J38" t="e">
            <v>#DIV/0!</v>
          </cell>
        </row>
        <row r="39">
          <cell r="C39" t="str">
            <v>BIMESTRE 6</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v>0</v>
          </cell>
          <cell r="D46">
            <v>0</v>
          </cell>
          <cell r="E46">
            <v>0</v>
          </cell>
          <cell r="F46">
            <v>0</v>
          </cell>
          <cell r="G46">
            <v>0</v>
          </cell>
          <cell r="H46">
            <v>0</v>
          </cell>
          <cell r="I46">
            <v>0</v>
          </cell>
          <cell r="J46" t="e">
            <v>#DIV/0!</v>
          </cell>
        </row>
        <row r="47">
          <cell r="C47">
            <v>0</v>
          </cell>
          <cell r="D47">
            <v>0</v>
          </cell>
          <cell r="E47">
            <v>0</v>
          </cell>
          <cell r="F47">
            <v>0</v>
          </cell>
          <cell r="G47">
            <v>0</v>
          </cell>
          <cell r="H47">
            <v>0</v>
          </cell>
          <cell r="I47">
            <v>0</v>
          </cell>
          <cell r="J47" t="e">
            <v>#DIV/0!</v>
          </cell>
        </row>
        <row r="48">
          <cell r="C48" t="str">
            <v>TOTAL</v>
          </cell>
          <cell r="D48">
            <v>0</v>
          </cell>
          <cell r="E48">
            <v>0</v>
          </cell>
          <cell r="F48">
            <v>0</v>
          </cell>
          <cell r="G48">
            <v>0</v>
          </cell>
          <cell r="H48">
            <v>4827653179</v>
          </cell>
          <cell r="I48">
            <v>5355912804</v>
          </cell>
          <cell r="J48">
            <v>0.90136888998538667</v>
          </cell>
        </row>
      </sheetData>
      <sheetData sheetId="2">
        <row r="32">
          <cell r="D32">
            <v>0</v>
          </cell>
          <cell r="E32">
            <v>0</v>
          </cell>
          <cell r="F32">
            <v>0</v>
          </cell>
          <cell r="G32">
            <v>0</v>
          </cell>
          <cell r="H32" t="str">
            <v>EJECUCIÓN PASIVOS EXIGIBLES</v>
          </cell>
          <cell r="I32" t="str">
            <v>PRESUPUESTO PASIVOS EXIGIBLES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2569840513</v>
          </cell>
          <cell r="I34">
            <v>15753584392</v>
          </cell>
          <cell r="J34">
            <v>0.1631273524205081</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2569840513</v>
          </cell>
          <cell r="I46">
            <v>15753584392</v>
          </cell>
          <cell r="J46">
            <v>0.1631273524205081</v>
          </cell>
        </row>
      </sheetData>
      <sheetData sheetId="3">
        <row r="32">
          <cell r="D32">
            <v>0</v>
          </cell>
          <cell r="E32">
            <v>0</v>
          </cell>
          <cell r="F32">
            <v>0</v>
          </cell>
          <cell r="G32">
            <v>0</v>
          </cell>
          <cell r="H32" t="str">
            <v>EJECUCIÓN RESERVAS</v>
          </cell>
          <cell r="I32" t="str">
            <v>PRESUPUESTO RESERVAS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22362610969</v>
          </cell>
          <cell r="I34">
            <v>62146076556</v>
          </cell>
          <cell r="J34">
            <v>0.35983946547050305</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22362610969</v>
          </cell>
          <cell r="I46">
            <v>62146076556</v>
          </cell>
          <cell r="J46">
            <v>0.35983946547050305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s>
    <sheetDataSet>
      <sheetData sheetId="0">
        <row r="32">
          <cell r="H32" t="str">
            <v>N° TOTAL DE ENSAYOS REALIZADOS A LAS MATERIAS PRIMAS</v>
          </cell>
          <cell r="I32" t="str">
            <v xml:space="preserve">N° TOTAL DE ENSAYOS REQUERIDOS </v>
          </cell>
          <cell r="J32" t="str">
            <v>% DE ENSAYOS REALIZADOS DE ACUERDO A LAS SOLICITUDES DE SERVICIOS</v>
          </cell>
        </row>
        <row r="33">
          <cell r="H33">
            <v>0</v>
          </cell>
          <cell r="I33">
            <v>0</v>
          </cell>
          <cell r="J33">
            <v>0</v>
          </cell>
        </row>
        <row r="34">
          <cell r="C34" t="str">
            <v>BIMESTRE 1</v>
          </cell>
          <cell r="D34">
            <v>0</v>
          </cell>
          <cell r="E34">
            <v>0</v>
          </cell>
          <cell r="F34">
            <v>0</v>
          </cell>
          <cell r="G34">
            <v>0</v>
          </cell>
          <cell r="H34">
            <v>1443</v>
          </cell>
          <cell r="I34">
            <v>1451</v>
          </cell>
          <cell r="J34">
            <v>0.99448656099241906</v>
          </cell>
        </row>
        <row r="35">
          <cell r="C35" t="str">
            <v>BIMESTRE 2</v>
          </cell>
          <cell r="D35">
            <v>0</v>
          </cell>
          <cell r="E35">
            <v>0</v>
          </cell>
          <cell r="F35">
            <v>0</v>
          </cell>
          <cell r="G35">
            <v>0</v>
          </cell>
          <cell r="H35">
            <v>0</v>
          </cell>
          <cell r="I35">
            <v>0</v>
          </cell>
          <cell r="J35" t="str">
            <v/>
          </cell>
        </row>
        <row r="36">
          <cell r="C36" t="str">
            <v>BIMESTRE 3</v>
          </cell>
          <cell r="D36">
            <v>0</v>
          </cell>
          <cell r="E36">
            <v>0</v>
          </cell>
          <cell r="F36">
            <v>0</v>
          </cell>
          <cell r="G36">
            <v>0</v>
          </cell>
          <cell r="H36">
            <v>0</v>
          </cell>
          <cell r="I36">
            <v>0</v>
          </cell>
          <cell r="J36">
            <v>0</v>
          </cell>
        </row>
        <row r="37">
          <cell r="C37" t="str">
            <v>BIMESTRE 4</v>
          </cell>
          <cell r="D37">
            <v>0</v>
          </cell>
          <cell r="E37">
            <v>0</v>
          </cell>
          <cell r="F37">
            <v>0</v>
          </cell>
          <cell r="G37">
            <v>0</v>
          </cell>
          <cell r="H37">
            <v>0</v>
          </cell>
          <cell r="I37">
            <v>0</v>
          </cell>
          <cell r="J37">
            <v>0</v>
          </cell>
        </row>
        <row r="38">
          <cell r="C38" t="str">
            <v>BIMESTRE 5</v>
          </cell>
          <cell r="D38">
            <v>0</v>
          </cell>
          <cell r="E38">
            <v>0</v>
          </cell>
          <cell r="F38">
            <v>0</v>
          </cell>
          <cell r="G38">
            <v>0</v>
          </cell>
          <cell r="H38">
            <v>0</v>
          </cell>
          <cell r="I38">
            <v>0</v>
          </cell>
          <cell r="J38" t="str">
            <v/>
          </cell>
        </row>
        <row r="39">
          <cell r="C39" t="str">
            <v>BIMESTRE 6</v>
          </cell>
          <cell r="D39">
            <v>0</v>
          </cell>
          <cell r="E39">
            <v>0</v>
          </cell>
          <cell r="F39">
            <v>0</v>
          </cell>
          <cell r="G39">
            <v>0</v>
          </cell>
          <cell r="H39">
            <v>0</v>
          </cell>
          <cell r="I39">
            <v>0</v>
          </cell>
          <cell r="J39" t="str">
            <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s>
    <sheetDataSet>
      <sheetData sheetId="0"/>
      <sheetData sheetId="1">
        <row r="32">
          <cell r="H32" t="str">
            <v>N° TOTAL DE ENSAYOS REALIZADOS</v>
          </cell>
          <cell r="I32" t="str">
            <v xml:space="preserve">N° TOTAL DE ENSAYOS SOLICITADOS </v>
          </cell>
          <cell r="J32" t="str">
            <v>% DE ENSAYOS REALIZADOS DE ACUERDO A LAS SOLICITUDES DE SERVICIO</v>
          </cell>
        </row>
        <row r="33">
          <cell r="H33">
            <v>0</v>
          </cell>
          <cell r="I33">
            <v>0</v>
          </cell>
          <cell r="J33">
            <v>0</v>
          </cell>
        </row>
        <row r="34">
          <cell r="C34" t="str">
            <v>BIMESTRE 1</v>
          </cell>
          <cell r="D34">
            <v>0</v>
          </cell>
          <cell r="E34">
            <v>0</v>
          </cell>
          <cell r="F34">
            <v>0</v>
          </cell>
          <cell r="G34">
            <v>0</v>
          </cell>
          <cell r="H34">
            <v>5483</v>
          </cell>
          <cell r="I34">
            <v>5642</v>
          </cell>
          <cell r="J34">
            <v>0.97181850407656856</v>
          </cell>
        </row>
        <row r="35">
          <cell r="C35" t="str">
            <v>BIMESTRE 2</v>
          </cell>
          <cell r="D35">
            <v>0</v>
          </cell>
          <cell r="E35">
            <v>0</v>
          </cell>
          <cell r="F35">
            <v>0</v>
          </cell>
          <cell r="G35">
            <v>0</v>
          </cell>
          <cell r="H35">
            <v>0</v>
          </cell>
          <cell r="I35">
            <v>0</v>
          </cell>
          <cell r="J35" t="str">
            <v/>
          </cell>
        </row>
        <row r="36">
          <cell r="C36" t="str">
            <v>BIMESTRE 3</v>
          </cell>
          <cell r="D36">
            <v>0</v>
          </cell>
          <cell r="E36">
            <v>0</v>
          </cell>
          <cell r="F36">
            <v>0</v>
          </cell>
          <cell r="G36">
            <v>0</v>
          </cell>
          <cell r="H36">
            <v>0</v>
          </cell>
          <cell r="I36">
            <v>0</v>
          </cell>
          <cell r="J36">
            <v>0</v>
          </cell>
        </row>
        <row r="37">
          <cell r="C37" t="str">
            <v>BIMESTRE 4</v>
          </cell>
          <cell r="D37">
            <v>0</v>
          </cell>
          <cell r="E37">
            <v>0</v>
          </cell>
          <cell r="F37">
            <v>0</v>
          </cell>
          <cell r="G37">
            <v>0</v>
          </cell>
          <cell r="H37">
            <v>0</v>
          </cell>
          <cell r="I37">
            <v>0</v>
          </cell>
          <cell r="J37">
            <v>0</v>
          </cell>
        </row>
        <row r="38">
          <cell r="C38" t="str">
            <v>BIMESTRE 5</v>
          </cell>
          <cell r="D38">
            <v>0</v>
          </cell>
          <cell r="E38">
            <v>0</v>
          </cell>
          <cell r="F38">
            <v>0</v>
          </cell>
          <cell r="G38">
            <v>0</v>
          </cell>
          <cell r="H38">
            <v>0</v>
          </cell>
          <cell r="I38">
            <v>0</v>
          </cell>
          <cell r="J38" t="str">
            <v/>
          </cell>
        </row>
        <row r="39">
          <cell r="C39" t="str">
            <v>BIMESTRE 6</v>
          </cell>
          <cell r="D39">
            <v>0</v>
          </cell>
          <cell r="E39">
            <v>0</v>
          </cell>
          <cell r="F39">
            <v>0</v>
          </cell>
          <cell r="G39">
            <v>0</v>
          </cell>
          <cell r="H39">
            <v>0</v>
          </cell>
          <cell r="I39">
            <v>0</v>
          </cell>
          <cell r="J39" t="str">
            <v/>
          </cell>
        </row>
      </sheetData>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s>
    <sheetDataSet>
      <sheetData sheetId="0"/>
      <sheetData sheetId="1"/>
      <sheetData sheetId="2">
        <row r="32">
          <cell r="H32" t="str">
            <v xml:space="preserve">N° TOTAL DE DE INFORMES DE APIQUES ENTREGADOS </v>
          </cell>
          <cell r="I32" t="str">
            <v>N° TOTAL  DE APIQUES SOLICITADOS</v>
          </cell>
          <cell r="J32" t="str">
            <v>% DE CUMPLIMIENTO DE LO EJECUTADOS VS LO SOLICITADO</v>
          </cell>
        </row>
        <row r="33">
          <cell r="H33">
            <v>0</v>
          </cell>
          <cell r="I33">
            <v>0</v>
          </cell>
          <cell r="J33">
            <v>0</v>
          </cell>
        </row>
        <row r="34">
          <cell r="C34" t="str">
            <v>TRIMESTRE 1</v>
          </cell>
          <cell r="D34">
            <v>0</v>
          </cell>
          <cell r="E34">
            <v>0</v>
          </cell>
          <cell r="F34">
            <v>0</v>
          </cell>
          <cell r="G34">
            <v>0</v>
          </cell>
          <cell r="H34">
            <v>976</v>
          </cell>
          <cell r="I34">
            <v>976</v>
          </cell>
          <cell r="J34">
            <v>1</v>
          </cell>
        </row>
        <row r="35">
          <cell r="C35" t="str">
            <v>TRIMESTRE 2</v>
          </cell>
          <cell r="D35">
            <v>0</v>
          </cell>
          <cell r="E35">
            <v>0</v>
          </cell>
          <cell r="F35">
            <v>0</v>
          </cell>
          <cell r="G35">
            <v>0</v>
          </cell>
          <cell r="H35">
            <v>0</v>
          </cell>
          <cell r="I35">
            <v>0</v>
          </cell>
          <cell r="J35" t="str">
            <v/>
          </cell>
        </row>
        <row r="36">
          <cell r="C36" t="str">
            <v>TRIMESTRE 3</v>
          </cell>
          <cell r="D36">
            <v>0</v>
          </cell>
          <cell r="E36">
            <v>0</v>
          </cell>
          <cell r="F36">
            <v>0</v>
          </cell>
          <cell r="G36">
            <v>0</v>
          </cell>
          <cell r="H36">
            <v>0</v>
          </cell>
          <cell r="I36">
            <v>0</v>
          </cell>
          <cell r="J36" t="str">
            <v/>
          </cell>
        </row>
        <row r="37">
          <cell r="C37" t="str">
            <v>TRIMESTRE 4</v>
          </cell>
          <cell r="D37">
            <v>0</v>
          </cell>
          <cell r="E37">
            <v>0</v>
          </cell>
          <cell r="F37">
            <v>0</v>
          </cell>
          <cell r="G37">
            <v>0</v>
          </cell>
          <cell r="H37">
            <v>0</v>
          </cell>
          <cell r="I37">
            <v>0</v>
          </cell>
          <cell r="J37" t="str">
            <v/>
          </cell>
        </row>
      </sheetData>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s>
    <sheetDataSet>
      <sheetData sheetId="0"/>
      <sheetData sheetId="1"/>
      <sheetData sheetId="2"/>
      <sheetData sheetId="3">
        <row r="32">
          <cell r="H32" t="str">
            <v>NUMERO DE METODOS DE ENSAYOS QUE CUMPLIERON CON LA PRECISION DE LA NORMA</v>
          </cell>
          <cell r="I32">
            <v>0</v>
          </cell>
          <cell r="J32" t="str">
            <v>NUMERO DE  METODOS DE ENSAYO VERIFICADOS</v>
          </cell>
        </row>
        <row r="33">
          <cell r="H33">
            <v>0</v>
          </cell>
          <cell r="I33">
            <v>0</v>
          </cell>
          <cell r="J33">
            <v>0</v>
          </cell>
        </row>
        <row r="34">
          <cell r="C34" t="str">
            <v>SEMESTRE 1</v>
          </cell>
          <cell r="D34">
            <v>0</v>
          </cell>
          <cell r="E34">
            <v>0</v>
          </cell>
          <cell r="F34">
            <v>0</v>
          </cell>
          <cell r="G34">
            <v>0</v>
          </cell>
          <cell r="H34">
            <v>0</v>
          </cell>
          <cell r="I34">
            <v>0</v>
          </cell>
          <cell r="J34" t="str">
            <v/>
          </cell>
        </row>
        <row r="35">
          <cell r="C35" t="str">
            <v>SEMESTRE 2</v>
          </cell>
          <cell r="D35">
            <v>0</v>
          </cell>
          <cell r="E35">
            <v>0</v>
          </cell>
          <cell r="F35">
            <v>0</v>
          </cell>
          <cell r="G35">
            <v>0</v>
          </cell>
          <cell r="H35">
            <v>0</v>
          </cell>
          <cell r="I35">
            <v>0</v>
          </cell>
          <cell r="J35" t="str">
            <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3"/>
      <sheetName val="GTHU-IND-004"/>
      <sheetName val="GTHU-IND-005"/>
      <sheetName val="GTHU-IND-006"/>
    </sheetNames>
    <sheetDataSet>
      <sheetData sheetId="0">
        <row r="32">
          <cell r="D32">
            <v>0</v>
          </cell>
          <cell r="E32">
            <v>0</v>
          </cell>
          <cell r="F32">
            <v>0</v>
          </cell>
          <cell r="G32">
            <v>0</v>
          </cell>
          <cell r="H32" t="str">
            <v xml:space="preserve">Actividades ejecutadas </v>
          </cell>
          <cell r="I32" t="str">
            <v>Actividades programadas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1</v>
          </cell>
          <cell r="I34">
            <v>1</v>
          </cell>
          <cell r="J34">
            <v>1</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1">
        <row r="32">
          <cell r="D32">
            <v>0</v>
          </cell>
          <cell r="E32">
            <v>0</v>
          </cell>
          <cell r="F32">
            <v>0</v>
          </cell>
          <cell r="G32">
            <v>0</v>
          </cell>
          <cell r="H32" t="str">
            <v>Actividades ejecutadas</v>
          </cell>
          <cell r="I32" t="str">
            <v xml:space="preserve">Actividades programadas </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21</v>
          </cell>
          <cell r="I34">
            <v>22</v>
          </cell>
          <cell r="J34">
            <v>0.95454545454545459</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2">
        <row r="32">
          <cell r="D32">
            <v>0</v>
          </cell>
          <cell r="E32">
            <v>0</v>
          </cell>
          <cell r="F32">
            <v>0</v>
          </cell>
          <cell r="G32">
            <v>0</v>
          </cell>
          <cell r="H32" t="str">
            <v>No. De actividades del plan ejecutadas</v>
          </cell>
          <cell r="I32" t="str">
            <v>No. De actividades del plan programadas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0</v>
          </cell>
          <cell r="I34">
            <v>0</v>
          </cell>
          <cell r="J34">
            <v>0</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1"/>
    </sheetNames>
    <sheetDataSet>
      <sheetData sheetId="0">
        <row r="34">
          <cell r="C34">
            <v>0</v>
          </cell>
          <cell r="D34">
            <v>0</v>
          </cell>
          <cell r="E34">
            <v>0</v>
          </cell>
          <cell r="F34">
            <v>0</v>
          </cell>
          <cell r="G34">
            <v>0</v>
          </cell>
          <cell r="J34">
            <v>0</v>
          </cell>
        </row>
        <row r="35">
          <cell r="C35">
            <v>0</v>
          </cell>
          <cell r="D35">
            <v>0</v>
          </cell>
          <cell r="E35">
            <v>0</v>
          </cell>
          <cell r="F35">
            <v>0</v>
          </cell>
          <cell r="G35">
            <v>0</v>
          </cell>
          <cell r="J35">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
      <sheetName val="GDOC-IND-002"/>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
      <sheetName val="GDOC-IND-002"/>
    </sheetNames>
    <sheetDataSet>
      <sheetData sheetId="0">
        <row r="32">
          <cell r="C32">
            <v>0</v>
          </cell>
          <cell r="D32">
            <v>0</v>
          </cell>
          <cell r="E32">
            <v>0</v>
          </cell>
          <cell r="F32">
            <v>0</v>
          </cell>
          <cell r="G32" t="str">
            <v>Actividades ejecutadas</v>
          </cell>
          <cell r="H32" t="str">
            <v>Actividades programadas</v>
          </cell>
        </row>
        <row r="33">
          <cell r="B33">
            <v>0</v>
          </cell>
          <cell r="C33">
            <v>0</v>
          </cell>
          <cell r="D33">
            <v>0</v>
          </cell>
          <cell r="E33">
            <v>0</v>
          </cell>
          <cell r="F33">
            <v>0</v>
          </cell>
          <cell r="G33">
            <v>0</v>
          </cell>
          <cell r="H33">
            <v>0</v>
          </cell>
        </row>
        <row r="34">
          <cell r="B34" t="str">
            <v>PRIMER TRIMESTRE</v>
          </cell>
          <cell r="C34">
            <v>0</v>
          </cell>
          <cell r="D34">
            <v>0</v>
          </cell>
          <cell r="E34">
            <v>0</v>
          </cell>
          <cell r="F34">
            <v>0</v>
          </cell>
          <cell r="G34">
            <v>7</v>
          </cell>
          <cell r="H34">
            <v>7</v>
          </cell>
        </row>
        <row r="35">
          <cell r="B35" t="str">
            <v>SEGUNDO TRIMESTRE</v>
          </cell>
          <cell r="C35">
            <v>0</v>
          </cell>
          <cell r="D35">
            <v>0</v>
          </cell>
          <cell r="E35">
            <v>0</v>
          </cell>
          <cell r="F35">
            <v>0</v>
          </cell>
          <cell r="G35">
            <v>0</v>
          </cell>
          <cell r="H35">
            <v>0</v>
          </cell>
        </row>
        <row r="36">
          <cell r="B36" t="str">
            <v>TERCER TRIMESTRE</v>
          </cell>
          <cell r="C36">
            <v>0</v>
          </cell>
          <cell r="D36">
            <v>0</v>
          </cell>
          <cell r="E36">
            <v>0</v>
          </cell>
          <cell r="F36">
            <v>0</v>
          </cell>
          <cell r="G36">
            <v>0</v>
          </cell>
          <cell r="H36">
            <v>0</v>
          </cell>
        </row>
        <row r="37">
          <cell r="B37" t="str">
            <v>CUARTO TRIMESTRE</v>
          </cell>
          <cell r="C37">
            <v>0</v>
          </cell>
          <cell r="D37">
            <v>0</v>
          </cell>
          <cell r="E37">
            <v>0</v>
          </cell>
          <cell r="F37">
            <v>0</v>
          </cell>
          <cell r="G37">
            <v>0</v>
          </cell>
          <cell r="H37">
            <v>0</v>
          </cell>
        </row>
      </sheetData>
      <sheetData sheetId="1">
        <row r="32">
          <cell r="C32">
            <v>0</v>
          </cell>
          <cell r="D32">
            <v>0</v>
          </cell>
          <cell r="E32">
            <v>0</v>
          </cell>
          <cell r="F32">
            <v>0</v>
          </cell>
          <cell r="G32" t="str">
            <v>Sumatoria tiempos de respuesta</v>
          </cell>
          <cell r="H32" t="str">
            <v>N. Solicitudes</v>
          </cell>
        </row>
        <row r="33">
          <cell r="B33">
            <v>0</v>
          </cell>
          <cell r="C33">
            <v>0</v>
          </cell>
          <cell r="D33">
            <v>0</v>
          </cell>
          <cell r="E33">
            <v>0</v>
          </cell>
          <cell r="F33">
            <v>0</v>
          </cell>
          <cell r="G33">
            <v>0</v>
          </cell>
          <cell r="H33">
            <v>0</v>
          </cell>
        </row>
        <row r="34">
          <cell r="B34" t="str">
            <v>PRIMER TRIMESTRE</v>
          </cell>
          <cell r="C34">
            <v>0</v>
          </cell>
          <cell r="D34">
            <v>0</v>
          </cell>
          <cell r="E34">
            <v>0</v>
          </cell>
          <cell r="F34">
            <v>0</v>
          </cell>
          <cell r="G34">
            <v>682</v>
          </cell>
          <cell r="H34">
            <v>460</v>
          </cell>
        </row>
        <row r="35">
          <cell r="B35" t="str">
            <v>SEGUNDO TRIMESTRE</v>
          </cell>
          <cell r="C35">
            <v>0</v>
          </cell>
          <cell r="D35">
            <v>0</v>
          </cell>
          <cell r="E35">
            <v>0</v>
          </cell>
          <cell r="F35">
            <v>0</v>
          </cell>
          <cell r="G35">
            <v>0</v>
          </cell>
          <cell r="H35">
            <v>0</v>
          </cell>
        </row>
        <row r="36">
          <cell r="B36" t="str">
            <v>TERCER TRIMESTRE</v>
          </cell>
          <cell r="C36">
            <v>0</v>
          </cell>
          <cell r="D36">
            <v>0</v>
          </cell>
          <cell r="E36">
            <v>0</v>
          </cell>
          <cell r="F36">
            <v>0</v>
          </cell>
          <cell r="G36">
            <v>0</v>
          </cell>
          <cell r="H36">
            <v>0</v>
          </cell>
        </row>
        <row r="37">
          <cell r="B37" t="str">
            <v>CUARTO TRIMESTRE</v>
          </cell>
          <cell r="C37">
            <v>0</v>
          </cell>
          <cell r="D37">
            <v>0</v>
          </cell>
          <cell r="E37">
            <v>0</v>
          </cell>
          <cell r="F37">
            <v>0</v>
          </cell>
          <cell r="G37">
            <v>0</v>
          </cell>
          <cell r="H37">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IND-00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IND-001"/>
      <sheetName val="PES"/>
      <sheetName val="SIG"/>
      <sheetName val="COM"/>
      <sheetName val="PRO"/>
      <sheetName val="ODM"/>
      <sheetName val="PDV"/>
      <sheetName val="AII"/>
      <sheetName val="IMV"/>
      <sheetName val="SAP"/>
      <sheetName val="GAM"/>
      <sheetName val="CON"/>
      <sheetName val="ABI"/>
      <sheetName val="FIN"/>
      <sheetName val="ACI"/>
      <sheetName val="SIT"/>
      <sheetName val="JUR"/>
      <sheetName val="GDO"/>
      <sheetName val="THU"/>
      <sheetName val="CDI"/>
      <sheetName val="CMG"/>
      <sheetName val="Plan Estratégico"/>
      <sheetName val="PES-IND-002"/>
    </sheetNames>
    <sheetDataSet>
      <sheetData sheetId="0">
        <row r="32">
          <cell r="D32">
            <v>0</v>
          </cell>
          <cell r="E32">
            <v>0</v>
          </cell>
          <cell r="F32">
            <v>0</v>
          </cell>
          <cell r="G32">
            <v>0</v>
          </cell>
          <cell r="H32" t="str">
            <v>TRIMESTRE 1</v>
          </cell>
          <cell r="I32">
            <v>0</v>
          </cell>
          <cell r="J32" t="str">
            <v>TRIMESTRE 2</v>
          </cell>
          <cell r="K32">
            <v>0</v>
          </cell>
          <cell r="L32" t="str">
            <v>TRIMESTRE 3</v>
          </cell>
          <cell r="M32">
            <v>0</v>
          </cell>
          <cell r="N32" t="str">
            <v>TRIMESTRE 4</v>
          </cell>
          <cell r="O32">
            <v>0</v>
          </cell>
          <cell r="P32" t="str">
            <v>TOTAL
ACUMULADO</v>
          </cell>
          <cell r="Q32">
            <v>0</v>
          </cell>
        </row>
        <row r="33">
          <cell r="D33">
            <v>0</v>
          </cell>
          <cell r="E33">
            <v>0</v>
          </cell>
          <cell r="F33">
            <v>0</v>
          </cell>
          <cell r="G33">
            <v>0</v>
          </cell>
          <cell r="H33" t="str">
            <v>PROGRAMADO</v>
          </cell>
          <cell r="I33" t="str">
            <v>EJECUTADO</v>
          </cell>
          <cell r="J33" t="str">
            <v>PROGRAMADO</v>
          </cell>
          <cell r="K33" t="str">
            <v>EJECUTADO</v>
          </cell>
          <cell r="L33" t="str">
            <v>PROGRAMADO</v>
          </cell>
          <cell r="M33" t="str">
            <v>EJECUTADO</v>
          </cell>
          <cell r="N33" t="str">
            <v>PROGRAMADO</v>
          </cell>
          <cell r="O33" t="str">
            <v>EJECUTADO</v>
          </cell>
          <cell r="P33" t="str">
            <v>PROGRAMADO</v>
          </cell>
          <cell r="Q33" t="str">
            <v>EJECUTADO</v>
          </cell>
        </row>
        <row r="34">
          <cell r="C34" t="str">
            <v>Sistema Integrado de Gestión</v>
          </cell>
          <cell r="D34">
            <v>0</v>
          </cell>
          <cell r="E34">
            <v>0</v>
          </cell>
          <cell r="F34">
            <v>0</v>
          </cell>
          <cell r="G34">
            <v>0</v>
          </cell>
          <cell r="H34">
            <v>0.14000000000000001</v>
          </cell>
          <cell r="I34">
            <v>0.14000000000000001</v>
          </cell>
          <cell r="J34">
            <v>0.18000000000000002</v>
          </cell>
          <cell r="K34">
            <v>0.18000000000000002</v>
          </cell>
          <cell r="L34">
            <v>0</v>
          </cell>
          <cell r="M34">
            <v>0</v>
          </cell>
          <cell r="N34">
            <v>0</v>
          </cell>
          <cell r="O34">
            <v>0</v>
          </cell>
          <cell r="P34">
            <v>0.32000000000000006</v>
          </cell>
          <cell r="Q34">
            <v>0.32000000000000006</v>
          </cell>
        </row>
        <row r="35">
          <cell r="C35" t="str">
            <v>Planeación Estratégica</v>
          </cell>
          <cell r="D35">
            <v>0</v>
          </cell>
          <cell r="E35">
            <v>0</v>
          </cell>
          <cell r="F35">
            <v>0</v>
          </cell>
          <cell r="G35">
            <v>0</v>
          </cell>
          <cell r="H35">
            <v>3.8550000000000001E-2</v>
          </cell>
          <cell r="I35">
            <v>4.4550000000000006E-2</v>
          </cell>
          <cell r="J35">
            <v>0.17960000000000001</v>
          </cell>
          <cell r="K35">
            <v>0.16760000000000003</v>
          </cell>
          <cell r="L35">
            <v>0</v>
          </cell>
          <cell r="M35">
            <v>0</v>
          </cell>
          <cell r="N35">
            <v>0</v>
          </cell>
          <cell r="O35">
            <v>0</v>
          </cell>
          <cell r="P35">
            <v>0.21815000000000001</v>
          </cell>
          <cell r="Q35">
            <v>0.21215000000000003</v>
          </cell>
        </row>
        <row r="36">
          <cell r="C36" t="str">
            <v>Comunicaciones</v>
          </cell>
          <cell r="D36">
            <v>0</v>
          </cell>
          <cell r="E36">
            <v>0</v>
          </cell>
          <cell r="F36">
            <v>0</v>
          </cell>
          <cell r="G36">
            <v>0</v>
          </cell>
          <cell r="H36">
            <v>0.15210000000000001</v>
          </cell>
          <cell r="I36">
            <v>0.15358500000000003</v>
          </cell>
          <cell r="J36">
            <v>0.2913</v>
          </cell>
          <cell r="K36">
            <v>0.25380000000000003</v>
          </cell>
          <cell r="L36">
            <v>0</v>
          </cell>
          <cell r="M36">
            <v>0</v>
          </cell>
          <cell r="N36">
            <v>0</v>
          </cell>
          <cell r="O36">
            <v>0</v>
          </cell>
          <cell r="P36">
            <v>0.44340000000000002</v>
          </cell>
          <cell r="Q36">
            <v>0.40738500000000005</v>
          </cell>
        </row>
        <row r="37">
          <cell r="C37" t="str">
            <v>Planificación del Desarrollo Vial Local</v>
          </cell>
          <cell r="D37">
            <v>0</v>
          </cell>
          <cell r="E37">
            <v>0</v>
          </cell>
          <cell r="F37">
            <v>0</v>
          </cell>
          <cell r="G37">
            <v>0</v>
          </cell>
          <cell r="H37">
            <v>0.17266666666666669</v>
          </cell>
          <cell r="I37">
            <v>0.27068800000000004</v>
          </cell>
          <cell r="J37">
            <v>0.23533333333333337</v>
          </cell>
          <cell r="K37">
            <v>0.41329600000000011</v>
          </cell>
          <cell r="L37">
            <v>0</v>
          </cell>
          <cell r="M37">
            <v>0</v>
          </cell>
          <cell r="N37">
            <v>0</v>
          </cell>
          <cell r="O37">
            <v>0</v>
          </cell>
          <cell r="P37">
            <v>0.40800000000000003</v>
          </cell>
          <cell r="Q37">
            <v>0.68398400000000015</v>
          </cell>
        </row>
        <row r="38">
          <cell r="C38" t="str">
            <v>Apoyo Interinstitucional</v>
          </cell>
          <cell r="D38">
            <v>0</v>
          </cell>
          <cell r="E38">
            <v>0</v>
          </cell>
          <cell r="F38">
            <v>0</v>
          </cell>
          <cell r="G38">
            <v>0</v>
          </cell>
          <cell r="H38">
            <v>0.15000000000000002</v>
          </cell>
          <cell r="I38">
            <v>0.15000000000000002</v>
          </cell>
          <cell r="J38">
            <v>0.28332000000000002</v>
          </cell>
          <cell r="K38">
            <v>0.28332000000000002</v>
          </cell>
          <cell r="L38">
            <v>0</v>
          </cell>
          <cell r="M38">
            <v>0</v>
          </cell>
          <cell r="N38">
            <v>0</v>
          </cell>
          <cell r="O38">
            <v>0</v>
          </cell>
          <cell r="P38">
            <v>0.43332000000000004</v>
          </cell>
          <cell r="Q38">
            <v>0.43332000000000004</v>
          </cell>
        </row>
        <row r="39">
          <cell r="C39" t="str">
            <v>Producción</v>
          </cell>
          <cell r="D39">
            <v>0</v>
          </cell>
          <cell r="E39">
            <v>0</v>
          </cell>
          <cell r="F39">
            <v>0</v>
          </cell>
          <cell r="G39">
            <v>0</v>
          </cell>
          <cell r="H39">
            <v>1.9200000000000002E-2</v>
          </cell>
          <cell r="I39">
            <v>1.9200000000000002E-2</v>
          </cell>
          <cell r="J39">
            <v>0.23919999999999997</v>
          </cell>
          <cell r="K39">
            <v>0.23919999999999997</v>
          </cell>
          <cell r="L39">
            <v>0</v>
          </cell>
          <cell r="M39">
            <v>0</v>
          </cell>
          <cell r="N39">
            <v>0</v>
          </cell>
          <cell r="O39">
            <v>0</v>
          </cell>
          <cell r="P39">
            <v>0.25839999999999996</v>
          </cell>
          <cell r="Q39">
            <v>0.25839999999999996</v>
          </cell>
        </row>
        <row r="40">
          <cell r="C40" t="str">
            <v>Intervención de la Malla Vial Local</v>
          </cell>
          <cell r="D40">
            <v>0</v>
          </cell>
          <cell r="E40">
            <v>0</v>
          </cell>
          <cell r="F40">
            <v>0</v>
          </cell>
          <cell r="G40">
            <v>0</v>
          </cell>
          <cell r="H40">
            <v>0.23300000000000001</v>
          </cell>
          <cell r="I40">
            <v>0.25800000000000001</v>
          </cell>
          <cell r="J40">
            <v>0.28750000000000003</v>
          </cell>
          <cell r="K40">
            <v>0.32500000000000001</v>
          </cell>
          <cell r="L40">
            <v>0</v>
          </cell>
          <cell r="M40">
            <v>0</v>
          </cell>
          <cell r="N40">
            <v>0</v>
          </cell>
          <cell r="O40">
            <v>0</v>
          </cell>
          <cell r="P40">
            <v>0.52050000000000007</v>
          </cell>
          <cell r="Q40">
            <v>0.58299999999999996</v>
          </cell>
        </row>
        <row r="41">
          <cell r="C41" t="str">
            <v>Gestión Ambiental</v>
          </cell>
          <cell r="D41">
            <v>0</v>
          </cell>
          <cell r="E41">
            <v>0</v>
          </cell>
          <cell r="F41">
            <v>0</v>
          </cell>
          <cell r="G41">
            <v>0</v>
          </cell>
          <cell r="H41">
            <v>0.27650799999999998</v>
          </cell>
          <cell r="I41">
            <v>0.27650799999999998</v>
          </cell>
          <cell r="J41">
            <v>0.223742</v>
          </cell>
          <cell r="K41">
            <v>0.223742</v>
          </cell>
          <cell r="L41">
            <v>0</v>
          </cell>
          <cell r="M41">
            <v>0</v>
          </cell>
          <cell r="N41">
            <v>0</v>
          </cell>
          <cell r="O41">
            <v>0</v>
          </cell>
          <cell r="P41">
            <v>0.50024999999999997</v>
          </cell>
          <cell r="Q41">
            <v>0.50024999999999997</v>
          </cell>
        </row>
        <row r="42">
          <cell r="C42" t="str">
            <v>Gestión Social y de Atención a Partes Interesadas</v>
          </cell>
          <cell r="D42">
            <v>0</v>
          </cell>
          <cell r="E42">
            <v>0</v>
          </cell>
          <cell r="F42">
            <v>0</v>
          </cell>
          <cell r="G42">
            <v>0</v>
          </cell>
          <cell r="H42">
            <v>0.19800000000000001</v>
          </cell>
          <cell r="I42">
            <v>0.19800000000000001</v>
          </cell>
          <cell r="J42">
            <v>0.20749999999999999</v>
          </cell>
          <cell r="K42">
            <v>0.20749999999999999</v>
          </cell>
          <cell r="L42">
            <v>0</v>
          </cell>
          <cell r="M42">
            <v>0</v>
          </cell>
          <cell r="N42">
            <v>0</v>
          </cell>
          <cell r="O42">
            <v>0</v>
          </cell>
          <cell r="P42">
            <v>0.40549999999999997</v>
          </cell>
          <cell r="Q42">
            <v>0.40549999999999997</v>
          </cell>
        </row>
        <row r="43">
          <cell r="C43" t="str">
            <v>Atención al Ciudadano</v>
          </cell>
          <cell r="D43">
            <v>0</v>
          </cell>
          <cell r="E43">
            <v>0</v>
          </cell>
          <cell r="F43">
            <v>0</v>
          </cell>
          <cell r="G43">
            <v>0</v>
          </cell>
          <cell r="H43">
            <v>0.18920000000000003</v>
          </cell>
          <cell r="I43">
            <v>0.18280000000000002</v>
          </cell>
          <cell r="J43">
            <v>0.2442</v>
          </cell>
          <cell r="K43">
            <v>0.2442</v>
          </cell>
          <cell r="L43">
            <v>0</v>
          </cell>
          <cell r="M43">
            <v>0</v>
          </cell>
          <cell r="N43">
            <v>0</v>
          </cell>
          <cell r="O43">
            <v>0</v>
          </cell>
          <cell r="P43">
            <v>0.43340000000000001</v>
          </cell>
          <cell r="Q43">
            <v>0.42700000000000005</v>
          </cell>
        </row>
        <row r="44">
          <cell r="C44" t="str">
            <v>Jurídica</v>
          </cell>
          <cell r="D44">
            <v>0</v>
          </cell>
          <cell r="E44">
            <v>0</v>
          </cell>
          <cell r="F44">
            <v>0</v>
          </cell>
          <cell r="G44">
            <v>0</v>
          </cell>
          <cell r="H44">
            <v>0.20625000000000002</v>
          </cell>
          <cell r="I44">
            <v>0.31875000000000003</v>
          </cell>
          <cell r="J44">
            <v>0.23124999999999998</v>
          </cell>
          <cell r="K44">
            <v>0.28125</v>
          </cell>
          <cell r="L44">
            <v>0</v>
          </cell>
          <cell r="M44">
            <v>0</v>
          </cell>
          <cell r="N44">
            <v>0</v>
          </cell>
          <cell r="O44">
            <v>0</v>
          </cell>
          <cell r="P44">
            <v>0.4375</v>
          </cell>
          <cell r="Q44">
            <v>0.60000000000000009</v>
          </cell>
        </row>
        <row r="45">
          <cell r="C45" t="str">
            <v>Contratación</v>
          </cell>
          <cell r="D45">
            <v>0</v>
          </cell>
          <cell r="E45">
            <v>0</v>
          </cell>
          <cell r="F45">
            <v>0</v>
          </cell>
          <cell r="G45">
            <v>0</v>
          </cell>
          <cell r="H45">
            <v>2.75E-2</v>
          </cell>
          <cell r="I45">
            <v>0.10500000000000001</v>
          </cell>
          <cell r="J45">
            <v>8.2500000000000004E-2</v>
          </cell>
          <cell r="K45">
            <v>0.48250000000000004</v>
          </cell>
          <cell r="L45">
            <v>0</v>
          </cell>
          <cell r="M45">
            <v>0</v>
          </cell>
          <cell r="N45">
            <v>0</v>
          </cell>
          <cell r="O45">
            <v>0</v>
          </cell>
          <cell r="P45">
            <v>0.11</v>
          </cell>
          <cell r="Q45">
            <v>0.58750000000000002</v>
          </cell>
        </row>
        <row r="46">
          <cell r="C46" t="str">
            <v>Gestión Documental</v>
          </cell>
          <cell r="D46">
            <v>0</v>
          </cell>
          <cell r="E46">
            <v>0</v>
          </cell>
          <cell r="F46">
            <v>0</v>
          </cell>
          <cell r="G46">
            <v>0</v>
          </cell>
          <cell r="H46">
            <v>0.15400000000000003</v>
          </cell>
          <cell r="I46">
            <v>0.15400000000000003</v>
          </cell>
          <cell r="J46">
            <v>0.31200000000000006</v>
          </cell>
          <cell r="K46">
            <v>0.22720000000000001</v>
          </cell>
          <cell r="L46">
            <v>0</v>
          </cell>
          <cell r="M46">
            <v>0</v>
          </cell>
          <cell r="N46">
            <v>0</v>
          </cell>
          <cell r="O46">
            <v>0</v>
          </cell>
          <cell r="P46">
            <v>0.46600000000000008</v>
          </cell>
          <cell r="Q46">
            <v>0.38120000000000004</v>
          </cell>
        </row>
        <row r="47">
          <cell r="C47" t="str">
            <v>Sistemas de Información y Tecnología</v>
          </cell>
          <cell r="D47">
            <v>0</v>
          </cell>
          <cell r="E47">
            <v>0</v>
          </cell>
          <cell r="F47">
            <v>0</v>
          </cell>
          <cell r="G47">
            <v>0</v>
          </cell>
          <cell r="H47">
            <v>0.154833</v>
          </cell>
          <cell r="I47">
            <v>0.16133800000000001</v>
          </cell>
          <cell r="J47">
            <v>0.31185700000000005</v>
          </cell>
          <cell r="K47">
            <v>0.18474200000000002</v>
          </cell>
          <cell r="L47">
            <v>0</v>
          </cell>
          <cell r="M47">
            <v>0</v>
          </cell>
          <cell r="N47">
            <v>0</v>
          </cell>
          <cell r="O47">
            <v>0</v>
          </cell>
          <cell r="P47">
            <v>0.46669000000000005</v>
          </cell>
          <cell r="Q47">
            <v>0.34608000000000005</v>
          </cell>
        </row>
        <row r="48">
          <cell r="C48" t="str">
            <v>Financiera</v>
          </cell>
          <cell r="D48">
            <v>0</v>
          </cell>
          <cell r="E48">
            <v>0</v>
          </cell>
          <cell r="F48">
            <v>0</v>
          </cell>
          <cell r="G48">
            <v>0</v>
          </cell>
          <cell r="H48">
            <v>0.16295999999999999</v>
          </cell>
          <cell r="I48">
            <v>0.16295999999999999</v>
          </cell>
          <cell r="J48">
            <v>0.24032000000000003</v>
          </cell>
          <cell r="K48">
            <v>0.22030000000000005</v>
          </cell>
          <cell r="L48">
            <v>0</v>
          </cell>
          <cell r="M48">
            <v>0</v>
          </cell>
          <cell r="N48">
            <v>0</v>
          </cell>
          <cell r="O48">
            <v>0</v>
          </cell>
          <cell r="P48">
            <v>0.40328000000000003</v>
          </cell>
          <cell r="Q48">
            <v>0.38326000000000005</v>
          </cell>
        </row>
        <row r="49">
          <cell r="C49" t="str">
            <v>Talento Humano</v>
          </cell>
          <cell r="D49">
            <v>0</v>
          </cell>
          <cell r="E49">
            <v>0</v>
          </cell>
          <cell r="F49">
            <v>0</v>
          </cell>
          <cell r="G49">
            <v>0</v>
          </cell>
          <cell r="H49">
            <v>0.03</v>
          </cell>
          <cell r="I49">
            <v>0.03</v>
          </cell>
          <cell r="J49">
            <v>0.48180000000000001</v>
          </cell>
          <cell r="K49">
            <v>0.46799999999999997</v>
          </cell>
          <cell r="L49">
            <v>0</v>
          </cell>
          <cell r="M49">
            <v>0</v>
          </cell>
          <cell r="N49">
            <v>0</v>
          </cell>
          <cell r="O49">
            <v>0</v>
          </cell>
          <cell r="P49">
            <v>0.51180000000000003</v>
          </cell>
          <cell r="Q49">
            <v>0.498</v>
          </cell>
        </row>
        <row r="50">
          <cell r="C50" t="str">
            <v>Control Disciplinario Interno</v>
          </cell>
          <cell r="D50">
            <v>0</v>
          </cell>
          <cell r="E50">
            <v>0</v>
          </cell>
          <cell r="F50">
            <v>0</v>
          </cell>
          <cell r="G50">
            <v>0</v>
          </cell>
          <cell r="H50">
            <v>0.20599999999999999</v>
          </cell>
          <cell r="I50">
            <v>0.20599999999999999</v>
          </cell>
          <cell r="J50">
            <v>0.29099999999999998</v>
          </cell>
          <cell r="K50">
            <v>0.29099999999999998</v>
          </cell>
          <cell r="L50">
            <v>0</v>
          </cell>
          <cell r="M50">
            <v>0</v>
          </cell>
          <cell r="N50">
            <v>0</v>
          </cell>
          <cell r="O50">
            <v>0</v>
          </cell>
          <cell r="P50">
            <v>0.497</v>
          </cell>
          <cell r="Q50">
            <v>0.497</v>
          </cell>
        </row>
        <row r="51">
          <cell r="C51" t="str">
            <v>Administración de Bienes e Infraestructura</v>
          </cell>
          <cell r="D51">
            <v>0</v>
          </cell>
          <cell r="E51">
            <v>0</v>
          </cell>
          <cell r="F51">
            <v>0</v>
          </cell>
          <cell r="G51">
            <v>0</v>
          </cell>
          <cell r="H51">
            <v>4.0000000000000008E-2</v>
          </cell>
          <cell r="I51">
            <v>0.10500000000000001</v>
          </cell>
          <cell r="J51">
            <v>0.34850000000000003</v>
          </cell>
          <cell r="K51">
            <v>0.191</v>
          </cell>
          <cell r="L51">
            <v>0</v>
          </cell>
          <cell r="M51">
            <v>0</v>
          </cell>
          <cell r="N51">
            <v>0</v>
          </cell>
          <cell r="O51">
            <v>0</v>
          </cell>
          <cell r="P51">
            <v>0.38850000000000007</v>
          </cell>
          <cell r="Q51">
            <v>0.29600000000000004</v>
          </cell>
        </row>
        <row r="52">
          <cell r="C52" t="str">
            <v>Operación de Maquinaria</v>
          </cell>
          <cell r="D52">
            <v>0</v>
          </cell>
          <cell r="E52">
            <v>0</v>
          </cell>
          <cell r="F52">
            <v>0</v>
          </cell>
          <cell r="G52">
            <v>0</v>
          </cell>
          <cell r="H52">
            <v>0.1066</v>
          </cell>
          <cell r="I52">
            <v>0.1066</v>
          </cell>
          <cell r="J52">
            <v>0.29660000000000003</v>
          </cell>
          <cell r="K52">
            <v>0.29660000000000003</v>
          </cell>
          <cell r="L52">
            <v>0</v>
          </cell>
          <cell r="M52">
            <v>0</v>
          </cell>
          <cell r="N52">
            <v>0</v>
          </cell>
          <cell r="O52">
            <v>0</v>
          </cell>
          <cell r="P52">
            <v>0.4032</v>
          </cell>
          <cell r="Q52">
            <v>0.4032</v>
          </cell>
        </row>
        <row r="53">
          <cell r="C53" t="str">
            <v>Control para el Mejoramiento Continuo de la Gestión</v>
          </cell>
          <cell r="D53">
            <v>0</v>
          </cell>
          <cell r="E53">
            <v>0</v>
          </cell>
          <cell r="F53">
            <v>0</v>
          </cell>
          <cell r="G53">
            <v>0</v>
          </cell>
          <cell r="H53">
            <v>0.18529950000000001</v>
          </cell>
          <cell r="I53">
            <v>0.18480000000000002</v>
          </cell>
          <cell r="J53">
            <v>0.32352199999999998</v>
          </cell>
          <cell r="K53">
            <v>0.32386999999999999</v>
          </cell>
          <cell r="L53">
            <v>0</v>
          </cell>
          <cell r="M53">
            <v>0</v>
          </cell>
          <cell r="N53">
            <v>0</v>
          </cell>
          <cell r="O53">
            <v>0</v>
          </cell>
          <cell r="P53">
            <v>0.50882150000000004</v>
          </cell>
          <cell r="Q53">
            <v>0.50866999999999996</v>
          </cell>
        </row>
      </sheetData>
      <sheetData sheetId="1">
        <row r="18">
          <cell r="B18">
            <v>0.2</v>
          </cell>
        </row>
      </sheetData>
      <sheetData sheetId="2">
        <row r="18">
          <cell r="B18">
            <v>1</v>
          </cell>
        </row>
      </sheetData>
      <sheetData sheetId="3">
        <row r="17">
          <cell r="B17">
            <v>0.45</v>
          </cell>
        </row>
      </sheetData>
      <sheetData sheetId="4">
        <row r="18">
          <cell r="B18">
            <v>0.4</v>
          </cell>
        </row>
      </sheetData>
      <sheetData sheetId="5">
        <row r="18">
          <cell r="B18">
            <v>0.4</v>
          </cell>
        </row>
      </sheetData>
      <sheetData sheetId="6">
        <row r="18">
          <cell r="B18">
            <v>0.8</v>
          </cell>
        </row>
      </sheetData>
      <sheetData sheetId="7">
        <row r="18">
          <cell r="B18">
            <v>0.4</v>
          </cell>
        </row>
      </sheetData>
      <sheetData sheetId="8">
        <row r="18">
          <cell r="B18">
            <v>1</v>
          </cell>
        </row>
      </sheetData>
      <sheetData sheetId="9">
        <row r="18">
          <cell r="B18">
            <v>0.4</v>
          </cell>
        </row>
      </sheetData>
      <sheetData sheetId="10">
        <row r="18">
          <cell r="B18">
            <v>0.3</v>
          </cell>
        </row>
      </sheetData>
      <sheetData sheetId="11">
        <row r="18">
          <cell r="B18">
            <v>1</v>
          </cell>
        </row>
      </sheetData>
      <sheetData sheetId="12">
        <row r="14">
          <cell r="B14">
            <v>0.6</v>
          </cell>
        </row>
      </sheetData>
      <sheetData sheetId="13">
        <row r="18">
          <cell r="B18">
            <v>0.6</v>
          </cell>
        </row>
      </sheetData>
      <sheetData sheetId="14">
        <row r="18">
          <cell r="B18">
            <v>0.5</v>
          </cell>
        </row>
      </sheetData>
      <sheetData sheetId="15">
        <row r="18">
          <cell r="B18">
            <v>0.34</v>
          </cell>
        </row>
      </sheetData>
      <sheetData sheetId="16">
        <row r="18">
          <cell r="B18">
            <v>0.45</v>
          </cell>
        </row>
      </sheetData>
      <sheetData sheetId="17">
        <row r="18">
          <cell r="B18">
            <v>0.4</v>
          </cell>
        </row>
      </sheetData>
      <sheetData sheetId="18">
        <row r="18">
          <cell r="B18">
            <v>0.3</v>
          </cell>
        </row>
      </sheetData>
      <sheetData sheetId="19">
        <row r="18">
          <cell r="B18">
            <v>0.5</v>
          </cell>
        </row>
      </sheetData>
      <sheetData sheetId="20">
        <row r="19">
          <cell r="B19">
            <v>0.2</v>
          </cell>
        </row>
      </sheetData>
      <sheetData sheetId="21">
        <row r="9">
          <cell r="K9">
            <v>5.536626666666665E-2</v>
          </cell>
        </row>
      </sheetData>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IND-001"/>
    </sheetNames>
    <sheetDataSet>
      <sheetData sheetId="0">
        <row r="32">
          <cell r="D32">
            <v>0</v>
          </cell>
          <cell r="E32">
            <v>0</v>
          </cell>
          <cell r="F32">
            <v>0</v>
          </cell>
          <cell r="G32">
            <v>0</v>
          </cell>
          <cell r="H32" t="str">
            <v>Expedientes tramitados en términos legales</v>
          </cell>
          <cell r="I32" t="str">
            <v>Expedientes tramitados en el periodo</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31</v>
          </cell>
          <cell r="I34">
            <v>32</v>
          </cell>
          <cell r="J34">
            <v>0.96875</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31</v>
          </cell>
          <cell r="I46">
            <v>0</v>
          </cell>
          <cell r="J46"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2">
          <cell r="H32" t="str">
            <v>VARIABLE 1</v>
          </cell>
          <cell r="I32" t="str">
            <v>VARIABLE 2</v>
          </cell>
          <cell r="J32" t="str">
            <v>RESULTADO</v>
          </cell>
        </row>
        <row r="33">
          <cell r="H33">
            <v>0</v>
          </cell>
          <cell r="I33">
            <v>0</v>
          </cell>
          <cell r="J33">
            <v>0</v>
          </cell>
        </row>
        <row r="34">
          <cell r="C34" t="str">
            <v>Trimestre I</v>
          </cell>
          <cell r="D34">
            <v>0</v>
          </cell>
          <cell r="E34">
            <v>0</v>
          </cell>
          <cell r="F34">
            <v>0</v>
          </cell>
          <cell r="G34">
            <v>0</v>
          </cell>
          <cell r="H34">
            <v>49</v>
          </cell>
          <cell r="I34">
            <v>150</v>
          </cell>
          <cell r="J34">
            <v>0.32666666666666666</v>
          </cell>
        </row>
        <row r="35">
          <cell r="C35" t="str">
            <v>Trimestre II</v>
          </cell>
          <cell r="D35">
            <v>0</v>
          </cell>
          <cell r="E35">
            <v>0</v>
          </cell>
          <cell r="F35">
            <v>0</v>
          </cell>
          <cell r="G35">
            <v>0</v>
          </cell>
          <cell r="H35">
            <v>0</v>
          </cell>
          <cell r="I35">
            <v>150</v>
          </cell>
          <cell r="J35">
            <v>0</v>
          </cell>
        </row>
        <row r="36">
          <cell r="C36" t="str">
            <v>Trimestre III</v>
          </cell>
          <cell r="D36">
            <v>0</v>
          </cell>
          <cell r="E36">
            <v>0</v>
          </cell>
          <cell r="F36">
            <v>0</v>
          </cell>
          <cell r="G36">
            <v>0</v>
          </cell>
          <cell r="H36">
            <v>0</v>
          </cell>
          <cell r="I36">
            <v>150</v>
          </cell>
          <cell r="J36">
            <v>0</v>
          </cell>
        </row>
        <row r="37">
          <cell r="C37" t="str">
            <v>Trimestre IV</v>
          </cell>
          <cell r="D37">
            <v>0</v>
          </cell>
          <cell r="E37">
            <v>0</v>
          </cell>
          <cell r="F37">
            <v>0</v>
          </cell>
          <cell r="G37">
            <v>0</v>
          </cell>
          <cell r="H37">
            <v>0</v>
          </cell>
          <cell r="I37">
            <v>150</v>
          </cell>
          <cell r="J37">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2">
          <cell r="H32" t="str">
            <v>Suma de valores positivos de la columna cambio de fuentes de los proyectos de inversión</v>
          </cell>
          <cell r="I32" t="str">
            <v xml:space="preserve">Valor total apropiación vigente </v>
          </cell>
          <cell r="J32" t="str">
            <v>RESULTADO</v>
          </cell>
        </row>
        <row r="33">
          <cell r="H33">
            <v>0</v>
          </cell>
          <cell r="I33">
            <v>0</v>
          </cell>
          <cell r="J33">
            <v>0</v>
          </cell>
        </row>
        <row r="34">
          <cell r="C34" t="str">
            <v>Trimestre 1</v>
          </cell>
          <cell r="D34">
            <v>0</v>
          </cell>
          <cell r="E34">
            <v>0</v>
          </cell>
          <cell r="F34">
            <v>0</v>
          </cell>
          <cell r="G34">
            <v>0</v>
          </cell>
          <cell r="H34">
            <v>6231949000</v>
          </cell>
          <cell r="I34">
            <v>129977394000</v>
          </cell>
          <cell r="J34">
            <v>4.7946406742083163E-2</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2">
          <cell r="H32" t="str">
            <v>Valor total de compromisos acumulados inversión directa</v>
          </cell>
          <cell r="I32" t="str">
            <v>Valor total apropiación disponible de inversión directa</v>
          </cell>
          <cell r="J32" t="str">
            <v>RESULTADO</v>
          </cell>
        </row>
        <row r="33">
          <cell r="H33">
            <v>0</v>
          </cell>
          <cell r="I33">
            <v>0</v>
          </cell>
          <cell r="J33">
            <v>0</v>
          </cell>
        </row>
        <row r="34">
          <cell r="C34" t="str">
            <v>Trimestre 1</v>
          </cell>
          <cell r="D34">
            <v>0</v>
          </cell>
          <cell r="E34">
            <v>0</v>
          </cell>
          <cell r="F34">
            <v>0</v>
          </cell>
          <cell r="G34">
            <v>0</v>
          </cell>
          <cell r="H34">
            <v>46422047839</v>
          </cell>
          <cell r="I34">
            <v>129977394000</v>
          </cell>
          <cell r="J34">
            <v>0.35715478215388746</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2">
          <cell r="I32">
            <v>0</v>
          </cell>
        </row>
        <row r="34">
          <cell r="C34" t="str">
            <v>Cuatrimestre 1</v>
          </cell>
          <cell r="D34">
            <v>0</v>
          </cell>
          <cell r="E34">
            <v>0</v>
          </cell>
          <cell r="F34">
            <v>0</v>
          </cell>
          <cell r="G34">
            <v>0</v>
          </cell>
          <cell r="H34">
            <v>0</v>
          </cell>
        </row>
        <row r="35">
          <cell r="C35" t="str">
            <v>Cuatrimestre 2</v>
          </cell>
          <cell r="D35">
            <v>0</v>
          </cell>
          <cell r="E35">
            <v>0</v>
          </cell>
          <cell r="F35">
            <v>0</v>
          </cell>
          <cell r="G35">
            <v>0</v>
          </cell>
          <cell r="H35">
            <v>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s>
    <sheetDataSet>
      <sheetData sheetId="0">
        <row r="32">
          <cell r="D32">
            <v>0</v>
          </cell>
          <cell r="E32">
            <v>0</v>
          </cell>
          <cell r="F32">
            <v>0</v>
          </cell>
          <cell r="G32">
            <v>0</v>
          </cell>
          <cell r="H32" t="str">
            <v>ACTIVIDADES EJECUTADAS</v>
          </cell>
          <cell r="I32" t="str">
            <v>ACTIVIDADES PROGRAMADAS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9.76</v>
          </cell>
          <cell r="I34">
            <v>11</v>
          </cell>
          <cell r="J34">
            <v>0.88727272727272721</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t="str">
            <v>TOTAL</v>
          </cell>
          <cell r="D38">
            <v>0</v>
          </cell>
          <cell r="E38">
            <v>0</v>
          </cell>
          <cell r="F38">
            <v>0</v>
          </cell>
          <cell r="G38">
            <v>0</v>
          </cell>
          <cell r="H38">
            <v>9.76</v>
          </cell>
          <cell r="I38">
            <v>11</v>
          </cell>
          <cell r="J38">
            <v>0.88727272727272721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1-V3"/>
      <sheetName val="ESRI_MAPINFO_SHEET"/>
    </sheetNames>
    <sheetDataSet>
      <sheetData sheetId="0">
        <row r="46">
          <cell r="AV46" t="str">
            <v>AVANCE DEL TRIM (km-carril)</v>
          </cell>
          <cell r="AW46" t="str">
            <v>ACUMULADO (km-carril)</v>
          </cell>
          <cell r="AX46" t="str">
            <v>META (km-carril)</v>
          </cell>
        </row>
        <row r="47">
          <cell r="AU47" t="str">
            <v>TRIM1</v>
          </cell>
          <cell r="AV47">
            <v>91.23</v>
          </cell>
          <cell r="AW47">
            <v>91.23</v>
          </cell>
          <cell r="AX47">
            <v>309.12</v>
          </cell>
        </row>
        <row r="48">
          <cell r="AU48" t="str">
            <v>TRIM2</v>
          </cell>
          <cell r="AV48">
            <v>0</v>
          </cell>
          <cell r="AW48">
            <v>91.23</v>
          </cell>
          <cell r="AX48">
            <v>309.12</v>
          </cell>
        </row>
        <row r="49">
          <cell r="AU49" t="str">
            <v>TRIM3</v>
          </cell>
          <cell r="AV49">
            <v>0</v>
          </cell>
          <cell r="AW49">
            <v>91.23</v>
          </cell>
          <cell r="AX49">
            <v>309.12</v>
          </cell>
        </row>
        <row r="50">
          <cell r="AU50" t="str">
            <v>TRIM4</v>
          </cell>
          <cell r="AV50">
            <v>0</v>
          </cell>
          <cell r="AW50">
            <v>91.23</v>
          </cell>
          <cell r="AX50">
            <v>309.12</v>
          </cell>
        </row>
        <row r="51">
          <cell r="AU51" t="str">
            <v>TOTAL</v>
          </cell>
          <cell r="AV51">
            <v>91.23</v>
          </cell>
          <cell r="AW51">
            <v>91.23</v>
          </cell>
          <cell r="AX51">
            <v>309.12</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2.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3.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4.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6.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7.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7"/>
  <sheetViews>
    <sheetView zoomScale="60" zoomScaleNormal="60" workbookViewId="0">
      <pane ySplit="1" topLeftCell="A13" activePane="bottomLeft" state="frozen"/>
      <selection pane="bottomLeft" sqref="A1:XFD1048576"/>
    </sheetView>
  </sheetViews>
  <sheetFormatPr baseColWidth="10" defaultRowHeight="15" x14ac:dyDescent="0.25"/>
  <cols>
    <col min="1" max="1" width="19.7109375" style="133" customWidth="1"/>
    <col min="2" max="2" width="11.42578125" style="133"/>
    <col min="3" max="3" width="11.42578125" style="345"/>
    <col min="4" max="4" width="25.140625" style="345" customWidth="1"/>
    <col min="5" max="5" width="36.42578125" style="133" customWidth="1"/>
    <col min="6" max="6" width="18.28515625" style="133" customWidth="1"/>
    <col min="7" max="7" width="15.28515625" style="133" customWidth="1"/>
    <col min="8" max="8" width="17.140625" style="133" customWidth="1"/>
    <col min="9" max="10" width="34.140625" style="133" customWidth="1"/>
    <col min="11" max="11" width="75" style="133" customWidth="1"/>
    <col min="12" max="13" width="19" style="133" customWidth="1"/>
    <col min="14" max="14" width="80.5703125" style="133" customWidth="1"/>
    <col min="15" max="15" width="26.5703125" style="133" customWidth="1"/>
    <col min="16" max="16" width="27" style="133" customWidth="1"/>
    <col min="17" max="17" width="22.85546875" style="133" customWidth="1"/>
    <col min="18" max="18" width="18.28515625" style="133" customWidth="1"/>
    <col min="19" max="20" width="11.42578125" style="133"/>
    <col min="21" max="22" width="26.42578125" style="133" customWidth="1"/>
    <col min="23" max="16384" width="11.42578125" style="133"/>
  </cols>
  <sheetData>
    <row r="1" spans="1:22" ht="30" x14ac:dyDescent="0.25">
      <c r="A1" s="372" t="s">
        <v>10</v>
      </c>
      <c r="B1" s="372" t="s">
        <v>11</v>
      </c>
      <c r="C1" s="384" t="s">
        <v>12</v>
      </c>
      <c r="D1" s="384"/>
      <c r="E1" s="372" t="s">
        <v>13</v>
      </c>
      <c r="F1" s="372" t="s">
        <v>14</v>
      </c>
      <c r="G1" s="372" t="s">
        <v>15</v>
      </c>
      <c r="H1" s="372" t="s">
        <v>16</v>
      </c>
      <c r="I1" s="372" t="s">
        <v>17</v>
      </c>
      <c r="J1" s="365" t="s">
        <v>18</v>
      </c>
      <c r="K1" s="372" t="s">
        <v>19</v>
      </c>
      <c r="L1" s="372" t="s">
        <v>21</v>
      </c>
      <c r="M1" s="372" t="s">
        <v>22</v>
      </c>
      <c r="N1" s="372" t="s">
        <v>20</v>
      </c>
      <c r="O1" s="372" t="s">
        <v>23</v>
      </c>
      <c r="P1" s="372" t="s">
        <v>24</v>
      </c>
      <c r="Q1" s="372" t="s">
        <v>25</v>
      </c>
    </row>
    <row r="2" spans="1:22" ht="90" x14ac:dyDescent="0.25">
      <c r="A2" s="370" t="s">
        <v>3</v>
      </c>
      <c r="B2" s="370">
        <v>1</v>
      </c>
      <c r="C2" s="370" t="s">
        <v>149</v>
      </c>
      <c r="D2" s="370" t="s">
        <v>226</v>
      </c>
      <c r="E2" s="367" t="s">
        <v>726</v>
      </c>
      <c r="F2" s="370" t="s">
        <v>152</v>
      </c>
      <c r="G2" s="370">
        <v>6</v>
      </c>
      <c r="H2" s="370" t="s">
        <v>0</v>
      </c>
      <c r="I2" s="368" t="s">
        <v>732</v>
      </c>
      <c r="J2" s="368" t="s">
        <v>154</v>
      </c>
      <c r="K2" s="92" t="s">
        <v>155</v>
      </c>
      <c r="L2" s="370" t="s">
        <v>156</v>
      </c>
      <c r="M2" s="370" t="s">
        <v>157</v>
      </c>
      <c r="N2" s="370" t="s">
        <v>191</v>
      </c>
      <c r="O2" s="370"/>
      <c r="P2" s="370"/>
      <c r="Q2" s="370"/>
      <c r="V2" s="312"/>
    </row>
    <row r="3" spans="1:22" ht="75" x14ac:dyDescent="0.25">
      <c r="A3" s="370" t="s">
        <v>3</v>
      </c>
      <c r="B3" s="370">
        <v>2</v>
      </c>
      <c r="C3" s="370" t="s">
        <v>149</v>
      </c>
      <c r="D3" s="370" t="s">
        <v>226</v>
      </c>
      <c r="E3" s="367" t="s">
        <v>158</v>
      </c>
      <c r="F3" s="370" t="s">
        <v>159</v>
      </c>
      <c r="G3" s="370">
        <v>9</v>
      </c>
      <c r="H3" s="370" t="s">
        <v>0</v>
      </c>
      <c r="I3" s="368" t="s">
        <v>160</v>
      </c>
      <c r="J3" s="368" t="s">
        <v>161</v>
      </c>
      <c r="K3" s="368" t="s">
        <v>162</v>
      </c>
      <c r="L3" s="370" t="s">
        <v>156</v>
      </c>
      <c r="M3" s="370" t="s">
        <v>157</v>
      </c>
      <c r="N3" s="370" t="s">
        <v>163</v>
      </c>
      <c r="O3" s="370"/>
      <c r="P3" s="370"/>
      <c r="Q3" s="370"/>
      <c r="U3" s="312"/>
      <c r="V3" s="312"/>
    </row>
    <row r="4" spans="1:22" ht="75" x14ac:dyDescent="0.25">
      <c r="A4" s="370" t="s">
        <v>3</v>
      </c>
      <c r="B4" s="370">
        <v>3</v>
      </c>
      <c r="C4" s="370" t="s">
        <v>149</v>
      </c>
      <c r="D4" s="370" t="s">
        <v>226</v>
      </c>
      <c r="E4" s="367" t="s">
        <v>727</v>
      </c>
      <c r="F4" s="370" t="s">
        <v>164</v>
      </c>
      <c r="G4" s="370">
        <v>1</v>
      </c>
      <c r="H4" s="370" t="s">
        <v>0</v>
      </c>
      <c r="I4" s="368" t="s">
        <v>733</v>
      </c>
      <c r="J4" s="368" t="s">
        <v>169</v>
      </c>
      <c r="K4" s="368" t="s">
        <v>170</v>
      </c>
      <c r="L4" s="370" t="s">
        <v>171</v>
      </c>
      <c r="M4" s="370" t="s">
        <v>157</v>
      </c>
      <c r="N4" s="370" t="s">
        <v>172</v>
      </c>
      <c r="O4" s="370">
        <v>49</v>
      </c>
      <c r="P4" s="370">
        <v>150</v>
      </c>
      <c r="Q4" s="350">
        <f>+O4/P4</f>
        <v>0.32666666666666666</v>
      </c>
      <c r="U4" s="312"/>
      <c r="V4" s="312"/>
    </row>
    <row r="5" spans="1:22" ht="75" x14ac:dyDescent="0.25">
      <c r="A5" s="370" t="s">
        <v>3</v>
      </c>
      <c r="B5" s="370">
        <v>4</v>
      </c>
      <c r="C5" s="370" t="s">
        <v>149</v>
      </c>
      <c r="D5" s="370" t="s">
        <v>226</v>
      </c>
      <c r="E5" s="367" t="s">
        <v>728</v>
      </c>
      <c r="F5" s="370" t="s">
        <v>165</v>
      </c>
      <c r="G5" s="370">
        <v>1</v>
      </c>
      <c r="H5" s="370" t="s">
        <v>0</v>
      </c>
      <c r="I5" s="368" t="s">
        <v>734</v>
      </c>
      <c r="J5" s="368" t="s">
        <v>175</v>
      </c>
      <c r="K5" s="368" t="s">
        <v>176</v>
      </c>
      <c r="L5" s="370" t="s">
        <v>171</v>
      </c>
      <c r="M5" s="370" t="s">
        <v>157</v>
      </c>
      <c r="N5" s="370" t="s">
        <v>177</v>
      </c>
      <c r="O5" s="351">
        <v>6231949000</v>
      </c>
      <c r="P5" s="351">
        <v>129977394000</v>
      </c>
      <c r="Q5" s="350">
        <f>+O5/P5</f>
        <v>4.7946406742083163E-2</v>
      </c>
      <c r="U5" s="312"/>
      <c r="V5" s="312"/>
    </row>
    <row r="6" spans="1:22" ht="60" x14ac:dyDescent="0.25">
      <c r="A6" s="370" t="s">
        <v>3</v>
      </c>
      <c r="B6" s="370">
        <v>5</v>
      </c>
      <c r="C6" s="370" t="s">
        <v>149</v>
      </c>
      <c r="D6" s="370" t="s">
        <v>226</v>
      </c>
      <c r="E6" s="367" t="s">
        <v>729</v>
      </c>
      <c r="F6" s="370" t="s">
        <v>166</v>
      </c>
      <c r="G6" s="370">
        <v>1</v>
      </c>
      <c r="H6" s="370" t="s">
        <v>0</v>
      </c>
      <c r="I6" s="368" t="s">
        <v>735</v>
      </c>
      <c r="J6" s="368" t="s">
        <v>180</v>
      </c>
      <c r="K6" s="368" t="s">
        <v>181</v>
      </c>
      <c r="L6" s="370" t="s">
        <v>171</v>
      </c>
      <c r="M6" s="370" t="s">
        <v>157</v>
      </c>
      <c r="N6" s="370" t="s">
        <v>182</v>
      </c>
      <c r="O6" s="351">
        <v>46422047839</v>
      </c>
      <c r="P6" s="351">
        <v>129977394000</v>
      </c>
      <c r="Q6" s="350">
        <f>+O6/P6</f>
        <v>0.35715478215388746</v>
      </c>
      <c r="U6" s="312"/>
      <c r="V6" s="312"/>
    </row>
    <row r="7" spans="1:22" ht="75" x14ac:dyDescent="0.25">
      <c r="A7" s="370" t="s">
        <v>3</v>
      </c>
      <c r="B7" s="370">
        <v>6</v>
      </c>
      <c r="C7" s="370" t="s">
        <v>149</v>
      </c>
      <c r="D7" s="370" t="s">
        <v>226</v>
      </c>
      <c r="E7" s="367" t="s">
        <v>730</v>
      </c>
      <c r="F7" s="370" t="s">
        <v>167</v>
      </c>
      <c r="G7" s="370">
        <v>1</v>
      </c>
      <c r="H7" s="370" t="s">
        <v>0</v>
      </c>
      <c r="I7" s="368" t="s">
        <v>736</v>
      </c>
      <c r="J7" s="368" t="s">
        <v>185</v>
      </c>
      <c r="K7" s="368" t="s">
        <v>186</v>
      </c>
      <c r="L7" s="370" t="s">
        <v>156</v>
      </c>
      <c r="M7" s="370" t="s">
        <v>157</v>
      </c>
      <c r="N7" s="370" t="s">
        <v>187</v>
      </c>
      <c r="O7" s="370"/>
      <c r="P7" s="370"/>
      <c r="Q7" s="370"/>
      <c r="U7" s="312"/>
      <c r="V7" s="312"/>
    </row>
    <row r="8" spans="1:22" ht="90" x14ac:dyDescent="0.25">
      <c r="A8" s="370" t="s">
        <v>3</v>
      </c>
      <c r="B8" s="370">
        <v>7</v>
      </c>
      <c r="C8" s="370" t="s">
        <v>288</v>
      </c>
      <c r="D8" s="370" t="s">
        <v>241</v>
      </c>
      <c r="E8" s="367" t="s">
        <v>242</v>
      </c>
      <c r="F8" s="370" t="s">
        <v>243</v>
      </c>
      <c r="G8" s="370">
        <v>5</v>
      </c>
      <c r="H8" s="370" t="s">
        <v>0</v>
      </c>
      <c r="I8" s="368" t="s">
        <v>244</v>
      </c>
      <c r="J8" s="368" t="s">
        <v>245</v>
      </c>
      <c r="K8" s="368" t="s">
        <v>246</v>
      </c>
      <c r="L8" s="370" t="s">
        <v>171</v>
      </c>
      <c r="M8" s="370" t="s">
        <v>289</v>
      </c>
      <c r="N8" s="370" t="s">
        <v>253</v>
      </c>
      <c r="O8" s="370">
        <v>5</v>
      </c>
      <c r="P8" s="370">
        <v>4</v>
      </c>
      <c r="Q8" s="370">
        <f>+O8/P8</f>
        <v>1.25</v>
      </c>
      <c r="U8" s="312"/>
      <c r="V8" s="312"/>
    </row>
    <row r="9" spans="1:22" ht="105" x14ac:dyDescent="0.25">
      <c r="A9" s="370" t="s">
        <v>3</v>
      </c>
      <c r="B9" s="370">
        <v>8</v>
      </c>
      <c r="C9" s="370" t="s">
        <v>288</v>
      </c>
      <c r="D9" s="370" t="s">
        <v>241</v>
      </c>
      <c r="E9" s="367" t="s">
        <v>262</v>
      </c>
      <c r="F9" s="370" t="s">
        <v>263</v>
      </c>
      <c r="G9" s="370">
        <v>1</v>
      </c>
      <c r="H9" s="370" t="s">
        <v>5</v>
      </c>
      <c r="I9" s="368" t="s">
        <v>737</v>
      </c>
      <c r="J9" s="368" t="s">
        <v>266</v>
      </c>
      <c r="K9" s="368" t="s">
        <v>267</v>
      </c>
      <c r="L9" s="370" t="s">
        <v>290</v>
      </c>
      <c r="M9" s="370" t="s">
        <v>157</v>
      </c>
      <c r="N9" s="370" t="s">
        <v>270</v>
      </c>
      <c r="O9" s="370"/>
      <c r="P9" s="370"/>
      <c r="Q9" s="370"/>
      <c r="U9" s="312"/>
      <c r="V9" s="312"/>
    </row>
    <row r="10" spans="1:22" ht="90" x14ac:dyDescent="0.25">
      <c r="A10" s="370" t="s">
        <v>3</v>
      </c>
      <c r="B10" s="370">
        <v>9</v>
      </c>
      <c r="C10" s="370" t="s">
        <v>288</v>
      </c>
      <c r="D10" s="370" t="s">
        <v>241</v>
      </c>
      <c r="E10" s="367" t="s">
        <v>731</v>
      </c>
      <c r="F10" s="370" t="s">
        <v>277</v>
      </c>
      <c r="G10" s="370">
        <v>1</v>
      </c>
      <c r="H10" s="370" t="s">
        <v>0</v>
      </c>
      <c r="I10" s="368" t="s">
        <v>738</v>
      </c>
      <c r="J10" s="368" t="s">
        <v>280</v>
      </c>
      <c r="K10" s="368" t="s">
        <v>281</v>
      </c>
      <c r="L10" s="370" t="s">
        <v>290</v>
      </c>
      <c r="M10" s="370" t="s">
        <v>157</v>
      </c>
      <c r="N10" s="370"/>
      <c r="O10" s="370"/>
      <c r="P10" s="370"/>
      <c r="Q10" s="370"/>
      <c r="U10" s="312"/>
      <c r="V10" s="312"/>
    </row>
    <row r="11" spans="1:22" ht="90" x14ac:dyDescent="0.25">
      <c r="A11" s="370" t="s">
        <v>3</v>
      </c>
      <c r="B11" s="370">
        <v>10</v>
      </c>
      <c r="C11" s="370" t="s">
        <v>309</v>
      </c>
      <c r="D11" s="370" t="s">
        <v>291</v>
      </c>
      <c r="E11" s="367" t="s">
        <v>292</v>
      </c>
      <c r="F11" s="370" t="s">
        <v>293</v>
      </c>
      <c r="G11" s="370">
        <v>1</v>
      </c>
      <c r="H11" s="370" t="s">
        <v>295</v>
      </c>
      <c r="I11" s="368" t="s">
        <v>739</v>
      </c>
      <c r="J11" s="368" t="s">
        <v>296</v>
      </c>
      <c r="K11" s="368" t="s">
        <v>297</v>
      </c>
      <c r="L11" s="370" t="s">
        <v>171</v>
      </c>
      <c r="M11" s="370" t="s">
        <v>157</v>
      </c>
      <c r="N11" s="370" t="s">
        <v>301</v>
      </c>
      <c r="O11" s="370">
        <v>9.76</v>
      </c>
      <c r="P11" s="370">
        <v>11</v>
      </c>
      <c r="Q11" s="350">
        <f>+O11/P11</f>
        <v>0.88727272727272721</v>
      </c>
      <c r="U11" s="312"/>
      <c r="V11" s="312"/>
    </row>
    <row r="12" spans="1:22" ht="90" x14ac:dyDescent="0.25">
      <c r="A12" s="370" t="s">
        <v>3</v>
      </c>
      <c r="B12" s="370">
        <v>11</v>
      </c>
      <c r="C12" s="370" t="s">
        <v>310</v>
      </c>
      <c r="D12" s="370" t="s">
        <v>312</v>
      </c>
      <c r="E12" s="367" t="s">
        <v>311</v>
      </c>
      <c r="F12" s="370" t="s">
        <v>313</v>
      </c>
      <c r="G12" s="370">
        <v>4</v>
      </c>
      <c r="H12" s="370" t="s">
        <v>0</v>
      </c>
      <c r="I12" s="368" t="s">
        <v>314</v>
      </c>
      <c r="J12" s="368" t="s">
        <v>315</v>
      </c>
      <c r="K12" s="368" t="s">
        <v>316</v>
      </c>
      <c r="L12" s="370" t="s">
        <v>171</v>
      </c>
      <c r="M12" s="370" t="s">
        <v>157</v>
      </c>
      <c r="N12" s="370" t="s">
        <v>317</v>
      </c>
      <c r="O12" s="352">
        <v>91.23</v>
      </c>
      <c r="P12" s="352">
        <v>309.12</v>
      </c>
      <c r="Q12" s="353">
        <f>+O12/P12</f>
        <v>0.29512810559006214</v>
      </c>
      <c r="U12" s="312"/>
      <c r="V12" s="312"/>
    </row>
    <row r="13" spans="1:22" ht="90" x14ac:dyDescent="0.25">
      <c r="A13" s="370" t="s">
        <v>746</v>
      </c>
      <c r="B13" s="370">
        <v>12</v>
      </c>
      <c r="C13" s="370" t="s">
        <v>310</v>
      </c>
      <c r="D13" s="370" t="s">
        <v>312</v>
      </c>
      <c r="E13" s="367" t="s">
        <v>318</v>
      </c>
      <c r="F13" s="370" t="s">
        <v>319</v>
      </c>
      <c r="G13" s="370">
        <v>2</v>
      </c>
      <c r="H13" s="370" t="s">
        <v>0</v>
      </c>
      <c r="I13" s="368" t="s">
        <v>318</v>
      </c>
      <c r="J13" s="368" t="s">
        <v>322</v>
      </c>
      <c r="K13" s="368" t="s">
        <v>323</v>
      </c>
      <c r="L13" s="370" t="s">
        <v>171</v>
      </c>
      <c r="M13" s="370" t="s">
        <v>157</v>
      </c>
      <c r="N13" s="370" t="s">
        <v>324</v>
      </c>
      <c r="O13" s="354">
        <v>175</v>
      </c>
      <c r="P13" s="354">
        <v>2000</v>
      </c>
      <c r="Q13" s="353">
        <f>+O13/P13</f>
        <v>8.7499999999999994E-2</v>
      </c>
      <c r="U13" s="312"/>
      <c r="V13" s="312"/>
    </row>
    <row r="14" spans="1:22" ht="90" x14ac:dyDescent="0.25">
      <c r="A14" s="370" t="s">
        <v>3</v>
      </c>
      <c r="B14" s="370">
        <v>13</v>
      </c>
      <c r="C14" s="370" t="s">
        <v>310</v>
      </c>
      <c r="D14" s="370" t="s">
        <v>312</v>
      </c>
      <c r="E14" s="367" t="s">
        <v>325</v>
      </c>
      <c r="F14" s="370" t="s">
        <v>320</v>
      </c>
      <c r="G14" s="370">
        <v>1</v>
      </c>
      <c r="H14" s="370" t="s">
        <v>0</v>
      </c>
      <c r="I14" s="368" t="s">
        <v>326</v>
      </c>
      <c r="J14" s="368" t="s">
        <v>315</v>
      </c>
      <c r="K14" s="368" t="s">
        <v>316</v>
      </c>
      <c r="L14" s="370" t="s">
        <v>171</v>
      </c>
      <c r="M14" s="370" t="s">
        <v>157</v>
      </c>
      <c r="N14" s="370" t="s">
        <v>327</v>
      </c>
      <c r="O14" s="370">
        <v>0</v>
      </c>
      <c r="P14" s="370">
        <v>10</v>
      </c>
      <c r="Q14" s="353">
        <f>+O14/P14</f>
        <v>0</v>
      </c>
      <c r="U14" s="312"/>
      <c r="V14" s="312"/>
    </row>
    <row r="15" spans="1:22" ht="90" x14ac:dyDescent="0.25">
      <c r="A15" s="370" t="s">
        <v>3</v>
      </c>
      <c r="B15" s="370">
        <v>14</v>
      </c>
      <c r="C15" s="370" t="s">
        <v>310</v>
      </c>
      <c r="D15" s="370" t="s">
        <v>312</v>
      </c>
      <c r="E15" s="367" t="s">
        <v>328</v>
      </c>
      <c r="F15" s="370" t="s">
        <v>321</v>
      </c>
      <c r="G15" s="370">
        <v>2</v>
      </c>
      <c r="H15" s="370" t="s">
        <v>0</v>
      </c>
      <c r="I15" s="368" t="s">
        <v>329</v>
      </c>
      <c r="J15" s="368" t="s">
        <v>315</v>
      </c>
      <c r="K15" s="368" t="s">
        <v>316</v>
      </c>
      <c r="L15" s="370" t="s">
        <v>171</v>
      </c>
      <c r="M15" s="370" t="s">
        <v>157</v>
      </c>
      <c r="N15" s="370" t="s">
        <v>330</v>
      </c>
      <c r="O15" s="352">
        <v>5.18</v>
      </c>
      <c r="P15" s="352">
        <v>9.6300000000000008</v>
      </c>
      <c r="Q15" s="353">
        <f>+O15/P15</f>
        <v>0.53790238836967796</v>
      </c>
      <c r="U15" s="312"/>
      <c r="V15" s="312"/>
    </row>
    <row r="16" spans="1:22" x14ac:dyDescent="0.25">
      <c r="A16" s="381" t="s">
        <v>747</v>
      </c>
      <c r="B16" s="382">
        <v>15</v>
      </c>
      <c r="C16" s="383" t="s">
        <v>26</v>
      </c>
      <c r="D16" s="382" t="s">
        <v>141</v>
      </c>
      <c r="E16" s="379" t="s">
        <v>27</v>
      </c>
      <c r="F16" s="381" t="s">
        <v>33</v>
      </c>
      <c r="G16" s="381">
        <v>3</v>
      </c>
      <c r="H16" s="381" t="s">
        <v>0</v>
      </c>
      <c r="I16" s="380" t="s">
        <v>28</v>
      </c>
      <c r="J16" s="380" t="s">
        <v>29</v>
      </c>
      <c r="K16" s="380" t="s">
        <v>30</v>
      </c>
      <c r="L16" s="381" t="s">
        <v>1</v>
      </c>
      <c r="M16" s="381" t="s">
        <v>2</v>
      </c>
      <c r="N16" s="382" t="s">
        <v>31</v>
      </c>
      <c r="O16" s="369">
        <v>9786.7999999999993</v>
      </c>
      <c r="P16" s="369">
        <v>16560</v>
      </c>
      <c r="Q16" s="353">
        <f t="shared" ref="Q16:Q23" si="0">+O16/P16</f>
        <v>0.59099033816425117</v>
      </c>
      <c r="U16" s="312"/>
      <c r="V16" s="312"/>
    </row>
    <row r="17" spans="1:22" ht="15.75" customHeight="1" x14ac:dyDescent="0.25">
      <c r="A17" s="381"/>
      <c r="B17" s="382"/>
      <c r="C17" s="383"/>
      <c r="D17" s="382"/>
      <c r="E17" s="379"/>
      <c r="F17" s="381"/>
      <c r="G17" s="381"/>
      <c r="H17" s="381"/>
      <c r="I17" s="380"/>
      <c r="J17" s="380"/>
      <c r="K17" s="380"/>
      <c r="L17" s="381"/>
      <c r="M17" s="381"/>
      <c r="N17" s="382"/>
      <c r="O17" s="369">
        <v>1312.8</v>
      </c>
      <c r="P17" s="369">
        <v>1575</v>
      </c>
      <c r="Q17" s="353">
        <f t="shared" si="0"/>
        <v>0.83352380952380944</v>
      </c>
      <c r="U17" s="312"/>
      <c r="V17" s="312"/>
    </row>
    <row r="18" spans="1:22" ht="261" customHeight="1" x14ac:dyDescent="0.25">
      <c r="A18" s="91" t="s">
        <v>746</v>
      </c>
      <c r="B18" s="370">
        <v>16</v>
      </c>
      <c r="C18" s="371" t="s">
        <v>26</v>
      </c>
      <c r="D18" s="369" t="s">
        <v>141</v>
      </c>
      <c r="E18" s="367" t="s">
        <v>4</v>
      </c>
      <c r="F18" s="92" t="s">
        <v>38</v>
      </c>
      <c r="G18" s="92">
        <v>3</v>
      </c>
      <c r="H18" s="92" t="s">
        <v>5</v>
      </c>
      <c r="I18" s="368" t="s">
        <v>6</v>
      </c>
      <c r="J18" s="368" t="s">
        <v>7</v>
      </c>
      <c r="K18" s="92" t="s">
        <v>8</v>
      </c>
      <c r="L18" s="92" t="s">
        <v>1</v>
      </c>
      <c r="M18" s="92" t="s">
        <v>2</v>
      </c>
      <c r="N18" s="368" t="s">
        <v>9</v>
      </c>
      <c r="O18" s="93">
        <v>3.9597701149425291</v>
      </c>
      <c r="P18" s="94">
        <v>4</v>
      </c>
      <c r="Q18" s="93">
        <v>0.98994252873563227</v>
      </c>
      <c r="U18" s="312"/>
      <c r="V18" s="312"/>
    </row>
    <row r="19" spans="1:22" ht="45" x14ac:dyDescent="0.25">
      <c r="A19" s="92" t="s">
        <v>746</v>
      </c>
      <c r="B19" s="370">
        <v>17</v>
      </c>
      <c r="C19" s="371" t="s">
        <v>26</v>
      </c>
      <c r="D19" s="369" t="s">
        <v>90</v>
      </c>
      <c r="E19" s="367" t="s">
        <v>78</v>
      </c>
      <c r="F19" s="92" t="s">
        <v>39</v>
      </c>
      <c r="G19" s="92">
        <v>1</v>
      </c>
      <c r="H19" s="92" t="s">
        <v>0</v>
      </c>
      <c r="I19" s="368" t="s">
        <v>76</v>
      </c>
      <c r="J19" s="368" t="s">
        <v>121</v>
      </c>
      <c r="K19" s="92" t="s">
        <v>122</v>
      </c>
      <c r="L19" s="92" t="s">
        <v>1</v>
      </c>
      <c r="M19" s="92" t="s">
        <v>2</v>
      </c>
      <c r="N19" s="92" t="s">
        <v>123</v>
      </c>
      <c r="O19" s="369">
        <v>106</v>
      </c>
      <c r="P19" s="369">
        <v>117</v>
      </c>
      <c r="Q19" s="353">
        <f t="shared" si="0"/>
        <v>0.90598290598290598</v>
      </c>
      <c r="U19" s="312"/>
      <c r="V19" s="312"/>
    </row>
    <row r="20" spans="1:22" ht="45" x14ac:dyDescent="0.25">
      <c r="A20" s="92" t="s">
        <v>3</v>
      </c>
      <c r="B20" s="370">
        <v>18</v>
      </c>
      <c r="C20" s="371" t="s">
        <v>26</v>
      </c>
      <c r="D20" s="369" t="s">
        <v>141</v>
      </c>
      <c r="E20" s="367" t="s">
        <v>77</v>
      </c>
      <c r="F20" s="92" t="s">
        <v>86</v>
      </c>
      <c r="G20" s="92">
        <v>1</v>
      </c>
      <c r="H20" s="92" t="s">
        <v>0</v>
      </c>
      <c r="I20" s="368" t="s">
        <v>87</v>
      </c>
      <c r="J20" s="368" t="s">
        <v>72</v>
      </c>
      <c r="K20" s="92" t="s">
        <v>73</v>
      </c>
      <c r="L20" s="92" t="s">
        <v>1</v>
      </c>
      <c r="M20" s="92" t="s">
        <v>2</v>
      </c>
      <c r="N20" s="92" t="s">
        <v>74</v>
      </c>
      <c r="O20" s="369">
        <v>48</v>
      </c>
      <c r="P20" s="369">
        <v>55</v>
      </c>
      <c r="Q20" s="93">
        <f t="shared" si="0"/>
        <v>0.87272727272727268</v>
      </c>
      <c r="U20" s="312"/>
      <c r="V20" s="312"/>
    </row>
    <row r="21" spans="1:22" ht="45" x14ac:dyDescent="0.25">
      <c r="A21" s="92" t="s">
        <v>3</v>
      </c>
      <c r="B21" s="370">
        <v>19</v>
      </c>
      <c r="C21" s="371" t="s">
        <v>26</v>
      </c>
      <c r="D21" s="369" t="s">
        <v>141</v>
      </c>
      <c r="E21" s="367" t="s">
        <v>79</v>
      </c>
      <c r="F21" s="92" t="s">
        <v>85</v>
      </c>
      <c r="G21" s="92">
        <v>1</v>
      </c>
      <c r="H21" s="92" t="s">
        <v>0</v>
      </c>
      <c r="I21" s="368" t="s">
        <v>80</v>
      </c>
      <c r="J21" s="368" t="s">
        <v>81</v>
      </c>
      <c r="K21" s="92" t="s">
        <v>82</v>
      </c>
      <c r="L21" s="92" t="s">
        <v>1</v>
      </c>
      <c r="M21" s="92" t="s">
        <v>2</v>
      </c>
      <c r="N21" s="92" t="s">
        <v>83</v>
      </c>
      <c r="O21" s="369">
        <v>52</v>
      </c>
      <c r="P21" s="369">
        <v>56</v>
      </c>
      <c r="Q21" s="93">
        <f t="shared" si="0"/>
        <v>0.9285714285714286</v>
      </c>
      <c r="U21" s="312"/>
      <c r="V21" s="312"/>
    </row>
    <row r="22" spans="1:22" ht="177" customHeight="1" x14ac:dyDescent="0.25">
      <c r="A22" s="381" t="s">
        <v>3</v>
      </c>
      <c r="B22" s="382">
        <v>20</v>
      </c>
      <c r="C22" s="383" t="s">
        <v>26</v>
      </c>
      <c r="D22" s="382" t="s">
        <v>141</v>
      </c>
      <c r="E22" s="379" t="s">
        <v>34</v>
      </c>
      <c r="F22" s="381" t="s">
        <v>84</v>
      </c>
      <c r="G22" s="381">
        <v>1</v>
      </c>
      <c r="H22" s="381" t="s">
        <v>0</v>
      </c>
      <c r="I22" s="380" t="s">
        <v>35</v>
      </c>
      <c r="J22" s="380" t="s">
        <v>117</v>
      </c>
      <c r="K22" s="380" t="s">
        <v>37</v>
      </c>
      <c r="L22" s="381" t="s">
        <v>1</v>
      </c>
      <c r="M22" s="381" t="s">
        <v>2</v>
      </c>
      <c r="N22" s="382" t="s">
        <v>88</v>
      </c>
      <c r="O22" s="369">
        <v>9786.7999999999993</v>
      </c>
      <c r="P22" s="369">
        <v>16560</v>
      </c>
      <c r="Q22" s="93">
        <f t="shared" si="0"/>
        <v>0.59099033816425117</v>
      </c>
      <c r="U22" s="312"/>
      <c r="V22" s="312"/>
    </row>
    <row r="23" spans="1:22" ht="96" customHeight="1" x14ac:dyDescent="0.25">
      <c r="A23" s="381"/>
      <c r="B23" s="382"/>
      <c r="C23" s="383"/>
      <c r="D23" s="382"/>
      <c r="E23" s="379"/>
      <c r="F23" s="381"/>
      <c r="G23" s="381"/>
      <c r="H23" s="381"/>
      <c r="I23" s="380"/>
      <c r="J23" s="380"/>
      <c r="K23" s="380"/>
      <c r="L23" s="381"/>
      <c r="M23" s="381"/>
      <c r="N23" s="382"/>
      <c r="O23" s="369">
        <v>1312.8</v>
      </c>
      <c r="P23" s="369">
        <v>1575</v>
      </c>
      <c r="Q23" s="93">
        <f t="shared" si="0"/>
        <v>0.83352380952380944</v>
      </c>
      <c r="U23" s="312"/>
      <c r="V23" s="312"/>
    </row>
    <row r="24" spans="1:22" ht="90" x14ac:dyDescent="0.25">
      <c r="A24" s="369" t="s">
        <v>745</v>
      </c>
      <c r="B24" s="370">
        <v>21</v>
      </c>
      <c r="C24" s="371" t="s">
        <v>369</v>
      </c>
      <c r="D24" s="370" t="s">
        <v>370</v>
      </c>
      <c r="E24" s="367" t="s">
        <v>371</v>
      </c>
      <c r="F24" s="92" t="s">
        <v>372</v>
      </c>
      <c r="G24" s="92">
        <v>7</v>
      </c>
      <c r="H24" s="92" t="s">
        <v>0</v>
      </c>
      <c r="I24" s="368" t="s">
        <v>373</v>
      </c>
      <c r="J24" s="368" t="s">
        <v>374</v>
      </c>
      <c r="K24" s="92" t="s">
        <v>375</v>
      </c>
      <c r="L24" s="369" t="s">
        <v>376</v>
      </c>
      <c r="M24" s="92" t="s">
        <v>2</v>
      </c>
      <c r="N24" s="92" t="s">
        <v>377</v>
      </c>
      <c r="O24" s="361">
        <v>58.16</v>
      </c>
      <c r="P24" s="377">
        <v>84.096599999999995</v>
      </c>
      <c r="Q24" s="378">
        <f>+O24/P24*100%</f>
        <v>0.69158562890770847</v>
      </c>
      <c r="U24" s="312"/>
      <c r="V24" s="312"/>
    </row>
    <row r="25" spans="1:22" ht="75" x14ac:dyDescent="0.25">
      <c r="A25" s="369" t="s">
        <v>3</v>
      </c>
      <c r="B25" s="370">
        <v>22</v>
      </c>
      <c r="C25" s="371" t="s">
        <v>369</v>
      </c>
      <c r="D25" s="370" t="s">
        <v>370</v>
      </c>
      <c r="E25" s="367" t="s">
        <v>748</v>
      </c>
      <c r="F25" s="92" t="s">
        <v>749</v>
      </c>
      <c r="G25" s="92">
        <v>6</v>
      </c>
      <c r="H25" s="92" t="s">
        <v>0</v>
      </c>
      <c r="I25" s="368" t="s">
        <v>750</v>
      </c>
      <c r="J25" s="368" t="s">
        <v>751</v>
      </c>
      <c r="K25" s="92" t="s">
        <v>752</v>
      </c>
      <c r="L25" s="369" t="s">
        <v>290</v>
      </c>
      <c r="M25" s="369" t="s">
        <v>2</v>
      </c>
      <c r="N25" s="92" t="s">
        <v>757</v>
      </c>
      <c r="O25" s="361"/>
      <c r="P25" s="377"/>
      <c r="Q25" s="378"/>
      <c r="U25" s="312"/>
      <c r="V25" s="312"/>
    </row>
    <row r="26" spans="1:22" ht="90" x14ac:dyDescent="0.25">
      <c r="A26" s="369" t="s">
        <v>3</v>
      </c>
      <c r="B26" s="370">
        <v>23</v>
      </c>
      <c r="C26" s="371" t="s">
        <v>369</v>
      </c>
      <c r="D26" s="370" t="s">
        <v>370</v>
      </c>
      <c r="E26" s="367" t="s">
        <v>764</v>
      </c>
      <c r="F26" s="92" t="s">
        <v>765</v>
      </c>
      <c r="G26" s="92">
        <v>1</v>
      </c>
      <c r="H26" s="92" t="s">
        <v>0</v>
      </c>
      <c r="I26" s="368" t="s">
        <v>764</v>
      </c>
      <c r="J26" s="368" t="s">
        <v>766</v>
      </c>
      <c r="K26" s="92" t="s">
        <v>767</v>
      </c>
      <c r="L26" s="369" t="s">
        <v>290</v>
      </c>
      <c r="M26" s="369" t="s">
        <v>2</v>
      </c>
      <c r="N26" s="92" t="s">
        <v>770</v>
      </c>
      <c r="O26" s="361"/>
      <c r="P26" s="377"/>
      <c r="Q26" s="378"/>
      <c r="U26" s="312"/>
      <c r="V26" s="312"/>
    </row>
    <row r="27" spans="1:22" ht="120" x14ac:dyDescent="0.25">
      <c r="A27" s="369" t="s">
        <v>3</v>
      </c>
      <c r="B27" s="370">
        <v>24</v>
      </c>
      <c r="C27" s="371" t="s">
        <v>400</v>
      </c>
      <c r="D27" s="369" t="s">
        <v>401</v>
      </c>
      <c r="E27" s="367" t="s">
        <v>402</v>
      </c>
      <c r="F27" s="92" t="s">
        <v>403</v>
      </c>
      <c r="G27" s="92">
        <v>2</v>
      </c>
      <c r="H27" s="92" t="s">
        <v>295</v>
      </c>
      <c r="I27" s="368" t="s">
        <v>404</v>
      </c>
      <c r="J27" s="368" t="s">
        <v>405</v>
      </c>
      <c r="K27" s="92" t="s">
        <v>406</v>
      </c>
      <c r="L27" s="369" t="s">
        <v>1</v>
      </c>
      <c r="M27" s="369" t="s">
        <v>2</v>
      </c>
      <c r="N27" s="355" t="s">
        <v>407</v>
      </c>
      <c r="O27" s="354">
        <v>103</v>
      </c>
      <c r="P27" s="354">
        <v>461</v>
      </c>
      <c r="Q27" s="350">
        <f>+O27/P27</f>
        <v>0.22342733188720174</v>
      </c>
      <c r="U27" s="312"/>
      <c r="V27" s="312"/>
    </row>
    <row r="28" spans="1:22" ht="120" x14ac:dyDescent="0.25">
      <c r="A28" s="369" t="s">
        <v>3</v>
      </c>
      <c r="B28" s="370">
        <v>25</v>
      </c>
      <c r="C28" s="371" t="s">
        <v>400</v>
      </c>
      <c r="D28" s="369" t="s">
        <v>401</v>
      </c>
      <c r="E28" s="367" t="s">
        <v>418</v>
      </c>
      <c r="F28" s="92" t="s">
        <v>419</v>
      </c>
      <c r="G28" s="92">
        <v>2</v>
      </c>
      <c r="H28" s="92" t="s">
        <v>295</v>
      </c>
      <c r="I28" s="368" t="s">
        <v>420</v>
      </c>
      <c r="J28" s="368" t="s">
        <v>421</v>
      </c>
      <c r="K28" s="92" t="s">
        <v>422</v>
      </c>
      <c r="L28" s="369" t="s">
        <v>1</v>
      </c>
      <c r="M28" s="369" t="s">
        <v>2</v>
      </c>
      <c r="N28" s="355" t="s">
        <v>424</v>
      </c>
      <c r="O28" s="354">
        <v>1</v>
      </c>
      <c r="P28" s="354">
        <v>8</v>
      </c>
      <c r="Q28" s="350">
        <f>+O28/P28</f>
        <v>0.125</v>
      </c>
      <c r="U28" s="312"/>
      <c r="V28" s="312"/>
    </row>
    <row r="29" spans="1:22" ht="126.75" customHeight="1" x14ac:dyDescent="0.25">
      <c r="A29" s="369" t="s">
        <v>3</v>
      </c>
      <c r="B29" s="370">
        <v>26</v>
      </c>
      <c r="C29" s="371" t="s">
        <v>443</v>
      </c>
      <c r="D29" s="369" t="s">
        <v>429</v>
      </c>
      <c r="E29" s="367" t="s">
        <v>430</v>
      </c>
      <c r="F29" s="92" t="s">
        <v>431</v>
      </c>
      <c r="G29" s="92">
        <v>1</v>
      </c>
      <c r="H29" s="92" t="s">
        <v>295</v>
      </c>
      <c r="I29" s="368" t="s">
        <v>740</v>
      </c>
      <c r="J29" s="368" t="s">
        <v>434</v>
      </c>
      <c r="K29" s="363" t="s">
        <v>435</v>
      </c>
      <c r="L29" s="369" t="s">
        <v>1</v>
      </c>
      <c r="M29" s="369" t="s">
        <v>289</v>
      </c>
      <c r="N29" s="355" t="s">
        <v>439</v>
      </c>
      <c r="O29" s="356">
        <v>1036.5</v>
      </c>
      <c r="P29" s="354">
        <v>691</v>
      </c>
      <c r="Q29" s="357">
        <f>+O29/P29</f>
        <v>1.5</v>
      </c>
      <c r="U29" s="312"/>
      <c r="V29" s="312"/>
    </row>
    <row r="30" spans="1:22" ht="165" x14ac:dyDescent="0.25">
      <c r="A30" s="369" t="s">
        <v>3</v>
      </c>
      <c r="B30" s="370">
        <v>27</v>
      </c>
      <c r="C30" s="371" t="s">
        <v>460</v>
      </c>
      <c r="D30" s="366" t="s">
        <v>445</v>
      </c>
      <c r="E30" s="367" t="s">
        <v>446</v>
      </c>
      <c r="F30" s="362" t="s">
        <v>447</v>
      </c>
      <c r="G30" s="92">
        <v>3</v>
      </c>
      <c r="H30" s="92" t="s">
        <v>0</v>
      </c>
      <c r="I30" s="368" t="s">
        <v>448</v>
      </c>
      <c r="J30" s="368" t="s">
        <v>449</v>
      </c>
      <c r="K30" s="363" t="s">
        <v>450</v>
      </c>
      <c r="L30" s="369" t="s">
        <v>1</v>
      </c>
      <c r="M30" s="369" t="s">
        <v>2</v>
      </c>
      <c r="N30" s="355" t="s">
        <v>454</v>
      </c>
      <c r="O30" s="354">
        <v>19</v>
      </c>
      <c r="P30" s="354">
        <v>30</v>
      </c>
      <c r="Q30" s="350">
        <f>100%-(O30/P30)</f>
        <v>0.3666666666666667</v>
      </c>
      <c r="U30" s="312"/>
      <c r="V30" s="312"/>
    </row>
    <row r="31" spans="1:22" ht="75" x14ac:dyDescent="0.25">
      <c r="A31" s="369" t="s">
        <v>745</v>
      </c>
      <c r="B31" s="370">
        <v>28</v>
      </c>
      <c r="C31" s="371" t="s">
        <v>475</v>
      </c>
      <c r="D31" s="366" t="s">
        <v>463</v>
      </c>
      <c r="E31" s="367" t="s">
        <v>464</v>
      </c>
      <c r="F31" s="362" t="s">
        <v>465</v>
      </c>
      <c r="G31" s="92">
        <v>8</v>
      </c>
      <c r="H31" s="92" t="s">
        <v>295</v>
      </c>
      <c r="I31" s="368" t="s">
        <v>467</v>
      </c>
      <c r="J31" s="368" t="s">
        <v>468</v>
      </c>
      <c r="K31" s="92" t="s">
        <v>469</v>
      </c>
      <c r="L31" s="369" t="s">
        <v>1</v>
      </c>
      <c r="M31" s="369" t="s">
        <v>2</v>
      </c>
      <c r="N31" s="355" t="s">
        <v>471</v>
      </c>
      <c r="O31" s="358">
        <v>52995980619</v>
      </c>
      <c r="P31" s="358">
        <v>158050004000</v>
      </c>
      <c r="Q31" s="353">
        <f>+O31/P31</f>
        <v>0.33531147913795689</v>
      </c>
      <c r="U31" s="312"/>
      <c r="V31" s="312"/>
    </row>
    <row r="32" spans="1:22" ht="90" x14ac:dyDescent="0.25">
      <c r="A32" s="369" t="s">
        <v>3</v>
      </c>
      <c r="B32" s="370">
        <v>29</v>
      </c>
      <c r="C32" s="371" t="s">
        <v>475</v>
      </c>
      <c r="D32" s="366" t="s">
        <v>463</v>
      </c>
      <c r="E32" s="367" t="s">
        <v>476</v>
      </c>
      <c r="F32" s="92" t="s">
        <v>477</v>
      </c>
      <c r="G32" s="92">
        <v>7</v>
      </c>
      <c r="H32" s="92" t="s">
        <v>295</v>
      </c>
      <c r="I32" s="368" t="s">
        <v>479</v>
      </c>
      <c r="J32" s="368" t="s">
        <v>480</v>
      </c>
      <c r="K32" s="92" t="s">
        <v>481</v>
      </c>
      <c r="L32" s="369" t="s">
        <v>482</v>
      </c>
      <c r="M32" s="369" t="s">
        <v>2</v>
      </c>
      <c r="N32" s="355" t="s">
        <v>484</v>
      </c>
      <c r="O32" s="358">
        <v>4827653179</v>
      </c>
      <c r="P32" s="358">
        <v>5355912804</v>
      </c>
      <c r="Q32" s="353">
        <f>+O32/P32</f>
        <v>0.90136888998538667</v>
      </c>
      <c r="U32" s="312"/>
      <c r="V32" s="312"/>
    </row>
    <row r="33" spans="1:22" ht="75" x14ac:dyDescent="0.25">
      <c r="A33" s="369" t="s">
        <v>745</v>
      </c>
      <c r="B33" s="370">
        <v>30</v>
      </c>
      <c r="C33" s="371" t="s">
        <v>475</v>
      </c>
      <c r="D33" s="366" t="s">
        <v>463</v>
      </c>
      <c r="E33" s="367" t="s">
        <v>494</v>
      </c>
      <c r="F33" s="92" t="s">
        <v>495</v>
      </c>
      <c r="G33" s="92">
        <v>3</v>
      </c>
      <c r="H33" s="92" t="s">
        <v>295</v>
      </c>
      <c r="I33" s="368" t="s">
        <v>497</v>
      </c>
      <c r="J33" s="368" t="s">
        <v>498</v>
      </c>
      <c r="K33" s="92" t="s">
        <v>499</v>
      </c>
      <c r="L33" s="369" t="s">
        <v>1</v>
      </c>
      <c r="M33" s="369" t="s">
        <v>2</v>
      </c>
      <c r="N33" s="355" t="s">
        <v>500</v>
      </c>
      <c r="O33" s="358">
        <v>2569840513</v>
      </c>
      <c r="P33" s="358">
        <v>15753584392</v>
      </c>
      <c r="Q33" s="353">
        <f>+O33/P33</f>
        <v>0.1631273524205081</v>
      </c>
      <c r="U33" s="312"/>
      <c r="V33" s="312"/>
    </row>
    <row r="34" spans="1:22" ht="90" x14ac:dyDescent="0.25">
      <c r="A34" s="369" t="s">
        <v>3</v>
      </c>
      <c r="B34" s="370">
        <v>31</v>
      </c>
      <c r="C34" s="371" t="s">
        <v>475</v>
      </c>
      <c r="D34" s="366" t="s">
        <v>463</v>
      </c>
      <c r="E34" s="367" t="s">
        <v>504</v>
      </c>
      <c r="F34" s="92" t="s">
        <v>505</v>
      </c>
      <c r="G34" s="92">
        <v>3</v>
      </c>
      <c r="H34" s="92" t="s">
        <v>295</v>
      </c>
      <c r="I34" s="368" t="s">
        <v>506</v>
      </c>
      <c r="J34" s="368" t="s">
        <v>507</v>
      </c>
      <c r="K34" s="92" t="s">
        <v>508</v>
      </c>
      <c r="L34" s="369" t="s">
        <v>1</v>
      </c>
      <c r="M34" s="369" t="s">
        <v>2</v>
      </c>
      <c r="N34" s="355" t="s">
        <v>509</v>
      </c>
      <c r="O34" s="358">
        <v>22362610969</v>
      </c>
      <c r="P34" s="358">
        <v>62146076556</v>
      </c>
      <c r="Q34" s="353">
        <f>+O34/P34</f>
        <v>0.35983946547050305</v>
      </c>
      <c r="U34" s="312"/>
      <c r="V34" s="312"/>
    </row>
    <row r="35" spans="1:22" ht="150" x14ac:dyDescent="0.25">
      <c r="A35" s="369" t="s">
        <v>3</v>
      </c>
      <c r="B35" s="370">
        <v>32</v>
      </c>
      <c r="C35" s="371" t="s">
        <v>571</v>
      </c>
      <c r="D35" s="366" t="s">
        <v>555</v>
      </c>
      <c r="E35" s="367" t="s">
        <v>556</v>
      </c>
      <c r="F35" s="92" t="s">
        <v>557</v>
      </c>
      <c r="G35" s="92">
        <v>1</v>
      </c>
      <c r="H35" s="92" t="s">
        <v>295</v>
      </c>
      <c r="I35" s="368" t="s">
        <v>558</v>
      </c>
      <c r="J35" s="368" t="s">
        <v>559</v>
      </c>
      <c r="K35" s="92" t="s">
        <v>560</v>
      </c>
      <c r="L35" s="369" t="s">
        <v>482</v>
      </c>
      <c r="M35" s="369" t="s">
        <v>2</v>
      </c>
      <c r="N35" s="355" t="s">
        <v>566</v>
      </c>
      <c r="O35" s="354">
        <f>'[1]IND 1'!$D$43+'[1]IND 1'!$F$43</f>
        <v>1443</v>
      </c>
      <c r="P35" s="354">
        <f>'[1]IND 1'!$C$43+'[1]IND 1'!$E$43</f>
        <v>1451</v>
      </c>
      <c r="Q35" s="350">
        <f>IF(O35="","",+O35/P35)</f>
        <v>0.99448656099241906</v>
      </c>
      <c r="U35" s="312"/>
      <c r="V35" s="312"/>
    </row>
    <row r="36" spans="1:22" ht="120" x14ac:dyDescent="0.25">
      <c r="A36" s="369" t="s">
        <v>3</v>
      </c>
      <c r="B36" s="370">
        <v>33</v>
      </c>
      <c r="C36" s="371" t="s">
        <v>571</v>
      </c>
      <c r="D36" s="366" t="s">
        <v>555</v>
      </c>
      <c r="E36" s="367" t="s">
        <v>572</v>
      </c>
      <c r="F36" s="92" t="s">
        <v>573</v>
      </c>
      <c r="G36" s="92">
        <v>1</v>
      </c>
      <c r="H36" s="92" t="s">
        <v>295</v>
      </c>
      <c r="I36" s="368" t="s">
        <v>558</v>
      </c>
      <c r="J36" s="368" t="s">
        <v>574</v>
      </c>
      <c r="K36" s="92" t="s">
        <v>575</v>
      </c>
      <c r="L36" s="369" t="s">
        <v>482</v>
      </c>
      <c r="M36" s="369" t="s">
        <v>2</v>
      </c>
      <c r="N36" s="355" t="s">
        <v>577</v>
      </c>
      <c r="O36" s="354">
        <f>'[1]IND 2'!$D$45+'[1]IND 2'!$F$45</f>
        <v>5483</v>
      </c>
      <c r="P36" s="354">
        <f>'[1]IND 2'!$C$45+'[1]IND 2'!$E$45</f>
        <v>5642</v>
      </c>
      <c r="Q36" s="350">
        <f>IF(O36="","",+O36/P36)</f>
        <v>0.97181850407656856</v>
      </c>
      <c r="U36" s="312"/>
      <c r="V36" s="312"/>
    </row>
    <row r="37" spans="1:22" ht="90" x14ac:dyDescent="0.25">
      <c r="A37" s="369" t="s">
        <v>3</v>
      </c>
      <c r="B37" s="370">
        <v>34</v>
      </c>
      <c r="C37" s="371" t="s">
        <v>571</v>
      </c>
      <c r="D37" s="366" t="s">
        <v>555</v>
      </c>
      <c r="E37" s="367" t="s">
        <v>583</v>
      </c>
      <c r="F37" s="92" t="s">
        <v>584</v>
      </c>
      <c r="G37" s="92">
        <v>1</v>
      </c>
      <c r="H37" s="92" t="s">
        <v>295</v>
      </c>
      <c r="I37" s="368" t="s">
        <v>585</v>
      </c>
      <c r="J37" s="368" t="s">
        <v>586</v>
      </c>
      <c r="K37" s="92" t="s">
        <v>587</v>
      </c>
      <c r="L37" s="369" t="s">
        <v>482</v>
      </c>
      <c r="M37" s="369" t="s">
        <v>2</v>
      </c>
      <c r="N37" s="355" t="s">
        <v>588</v>
      </c>
      <c r="O37" s="354">
        <f>'[1]IND 3'!$E$5+'[1]IND 3'!$E$6+'[1]IND 3'!$E$7</f>
        <v>976</v>
      </c>
      <c r="P37" s="354">
        <f>O37</f>
        <v>976</v>
      </c>
      <c r="Q37" s="350">
        <f>IF(O37="","",+O37/P37)</f>
        <v>1</v>
      </c>
      <c r="U37" s="312"/>
      <c r="V37" s="312"/>
    </row>
    <row r="38" spans="1:22" ht="90" x14ac:dyDescent="0.25">
      <c r="A38" s="369" t="s">
        <v>3</v>
      </c>
      <c r="B38" s="370">
        <v>35</v>
      </c>
      <c r="C38" s="371" t="s">
        <v>571</v>
      </c>
      <c r="D38" s="366" t="s">
        <v>555</v>
      </c>
      <c r="E38" s="367" t="s">
        <v>595</v>
      </c>
      <c r="F38" s="92" t="s">
        <v>596</v>
      </c>
      <c r="G38" s="92">
        <v>1</v>
      </c>
      <c r="H38" s="92" t="s">
        <v>295</v>
      </c>
      <c r="I38" s="368" t="s">
        <v>605</v>
      </c>
      <c r="J38" s="368" t="s">
        <v>598</v>
      </c>
      <c r="K38" s="92" t="s">
        <v>599</v>
      </c>
      <c r="L38" s="369" t="s">
        <v>290</v>
      </c>
      <c r="M38" s="369" t="s">
        <v>2</v>
      </c>
      <c r="N38" s="355" t="s">
        <v>602</v>
      </c>
      <c r="O38" s="358"/>
      <c r="P38" s="358"/>
      <c r="Q38" s="353"/>
      <c r="U38" s="312"/>
      <c r="V38" s="312"/>
    </row>
    <row r="39" spans="1:22" ht="60" x14ac:dyDescent="0.25">
      <c r="A39" s="369" t="s">
        <v>3</v>
      </c>
      <c r="B39" s="370">
        <v>36</v>
      </c>
      <c r="C39" s="371" t="s">
        <v>540</v>
      </c>
      <c r="D39" s="366" t="s">
        <v>513</v>
      </c>
      <c r="E39" s="367" t="s">
        <v>514</v>
      </c>
      <c r="F39" s="92" t="s">
        <v>515</v>
      </c>
      <c r="G39" s="92">
        <v>3</v>
      </c>
      <c r="H39" s="92" t="s">
        <v>0</v>
      </c>
      <c r="I39" s="368" t="s">
        <v>526</v>
      </c>
      <c r="J39" s="368" t="s">
        <v>517</v>
      </c>
      <c r="K39" s="92" t="s">
        <v>518</v>
      </c>
      <c r="L39" s="369" t="s">
        <v>1</v>
      </c>
      <c r="M39" s="369" t="s">
        <v>2</v>
      </c>
      <c r="N39" s="355" t="s">
        <v>522</v>
      </c>
      <c r="O39" s="354">
        <v>1</v>
      </c>
      <c r="P39" s="354">
        <v>1</v>
      </c>
      <c r="Q39" s="350">
        <f>O39/P39</f>
        <v>1</v>
      </c>
      <c r="U39" s="312"/>
      <c r="V39" s="312"/>
    </row>
    <row r="40" spans="1:22" ht="45" x14ac:dyDescent="0.25">
      <c r="A40" s="369" t="s">
        <v>3</v>
      </c>
      <c r="B40" s="370">
        <v>37</v>
      </c>
      <c r="C40" s="371" t="s">
        <v>540</v>
      </c>
      <c r="D40" s="366" t="s">
        <v>513</v>
      </c>
      <c r="E40" s="367" t="s">
        <v>537</v>
      </c>
      <c r="F40" s="92" t="s">
        <v>529</v>
      </c>
      <c r="G40" s="92">
        <v>2</v>
      </c>
      <c r="H40" s="92" t="s">
        <v>0</v>
      </c>
      <c r="I40" s="368" t="s">
        <v>530</v>
      </c>
      <c r="J40" s="368" t="s">
        <v>531</v>
      </c>
      <c r="K40" s="92" t="s">
        <v>532</v>
      </c>
      <c r="L40" s="369" t="s">
        <v>1</v>
      </c>
      <c r="M40" s="369" t="s">
        <v>2</v>
      </c>
      <c r="N40" s="355" t="s">
        <v>522</v>
      </c>
      <c r="O40" s="354">
        <v>21</v>
      </c>
      <c r="P40" s="354">
        <v>22</v>
      </c>
      <c r="Q40" s="353">
        <f>O40/P40</f>
        <v>0.95454545454545459</v>
      </c>
      <c r="U40" s="312"/>
      <c r="V40" s="312"/>
    </row>
    <row r="41" spans="1:22" ht="45" x14ac:dyDescent="0.25">
      <c r="A41" s="369" t="s">
        <v>3</v>
      </c>
      <c r="B41" s="370">
        <v>38</v>
      </c>
      <c r="C41" s="371" t="s">
        <v>540</v>
      </c>
      <c r="D41" s="366" t="s">
        <v>513</v>
      </c>
      <c r="E41" s="367" t="s">
        <v>541</v>
      </c>
      <c r="F41" s="92" t="s">
        <v>538</v>
      </c>
      <c r="G41" s="92">
        <v>3</v>
      </c>
      <c r="H41" s="92" t="s">
        <v>0</v>
      </c>
      <c r="I41" s="368" t="s">
        <v>542</v>
      </c>
      <c r="J41" s="368" t="s">
        <v>543</v>
      </c>
      <c r="K41" s="92" t="s">
        <v>544</v>
      </c>
      <c r="L41" s="369" t="s">
        <v>1</v>
      </c>
      <c r="M41" s="369" t="s">
        <v>2</v>
      </c>
      <c r="N41" s="355" t="s">
        <v>546</v>
      </c>
      <c r="O41" s="354">
        <v>0</v>
      </c>
      <c r="P41" s="359">
        <v>0</v>
      </c>
      <c r="Q41" s="350">
        <v>0</v>
      </c>
      <c r="U41" s="312"/>
      <c r="V41" s="312"/>
    </row>
    <row r="42" spans="1:22" ht="135" x14ac:dyDescent="0.25">
      <c r="A42" s="369" t="s">
        <v>3</v>
      </c>
      <c r="B42" s="370">
        <v>39</v>
      </c>
      <c r="C42" s="371" t="s">
        <v>540</v>
      </c>
      <c r="D42" s="366" t="s">
        <v>513</v>
      </c>
      <c r="E42" s="367" t="s">
        <v>550</v>
      </c>
      <c r="F42" s="92" t="s">
        <v>539</v>
      </c>
      <c r="G42" s="92">
        <v>1</v>
      </c>
      <c r="H42" s="92" t="s">
        <v>5</v>
      </c>
      <c r="I42" s="368" t="s">
        <v>741</v>
      </c>
      <c r="J42" s="368" t="s">
        <v>551</v>
      </c>
      <c r="K42" s="363" t="s">
        <v>552</v>
      </c>
      <c r="L42" s="369" t="s">
        <v>1</v>
      </c>
      <c r="M42" s="369" t="s">
        <v>554</v>
      </c>
      <c r="N42" s="355" t="s">
        <v>553</v>
      </c>
      <c r="O42" s="354">
        <v>1</v>
      </c>
      <c r="P42" s="354">
        <v>113107</v>
      </c>
      <c r="Q42" s="360">
        <f>(+O42/P42)*60000</f>
        <v>0.53047114679020746</v>
      </c>
      <c r="U42" s="312"/>
      <c r="V42" s="312"/>
    </row>
    <row r="43" spans="1:22" ht="78" customHeight="1" x14ac:dyDescent="0.25">
      <c r="A43" s="369" t="s">
        <v>3</v>
      </c>
      <c r="B43" s="370">
        <v>40</v>
      </c>
      <c r="C43" s="371" t="s">
        <v>668</v>
      </c>
      <c r="D43" s="366" t="s">
        <v>667</v>
      </c>
      <c r="E43" s="367" t="s">
        <v>669</v>
      </c>
      <c r="F43" s="92" t="s">
        <v>670</v>
      </c>
      <c r="G43" s="92">
        <v>2</v>
      </c>
      <c r="H43" s="92" t="s">
        <v>295</v>
      </c>
      <c r="I43" s="368" t="s">
        <v>671</v>
      </c>
      <c r="J43" s="368" t="s">
        <v>672</v>
      </c>
      <c r="K43" s="363" t="s">
        <v>673</v>
      </c>
      <c r="L43" s="369" t="s">
        <v>290</v>
      </c>
      <c r="M43" s="369" t="s">
        <v>2</v>
      </c>
      <c r="N43" s="355" t="s">
        <v>674</v>
      </c>
      <c r="O43" s="354"/>
      <c r="P43" s="354"/>
      <c r="Q43" s="360"/>
      <c r="U43" s="312"/>
      <c r="V43" s="312"/>
    </row>
    <row r="44" spans="1:22" ht="40.5" customHeight="1" x14ac:dyDescent="0.25">
      <c r="A44" s="369" t="s">
        <v>3</v>
      </c>
      <c r="B44" s="370">
        <v>41</v>
      </c>
      <c r="C44" s="371" t="s">
        <v>615</v>
      </c>
      <c r="D44" s="366" t="s">
        <v>606</v>
      </c>
      <c r="E44" s="367" t="s">
        <v>607</v>
      </c>
      <c r="F44" s="92" t="s">
        <v>608</v>
      </c>
      <c r="G44" s="92">
        <v>2</v>
      </c>
      <c r="H44" s="92" t="s">
        <v>0</v>
      </c>
      <c r="I44" s="368" t="s">
        <v>609</v>
      </c>
      <c r="J44" s="368" t="s">
        <v>610</v>
      </c>
      <c r="K44" s="92" t="s">
        <v>611</v>
      </c>
      <c r="L44" s="369" t="s">
        <v>1</v>
      </c>
      <c r="M44" s="369" t="s">
        <v>554</v>
      </c>
      <c r="N44" s="355" t="s">
        <v>613</v>
      </c>
      <c r="O44" s="354">
        <v>7</v>
      </c>
      <c r="P44" s="354">
        <v>7</v>
      </c>
      <c r="Q44" s="350">
        <f>+O44/P44</f>
        <v>1</v>
      </c>
      <c r="U44" s="312"/>
      <c r="V44" s="312"/>
    </row>
    <row r="45" spans="1:22" ht="59.25" customHeight="1" x14ac:dyDescent="0.25">
      <c r="A45" s="369" t="s">
        <v>3</v>
      </c>
      <c r="B45" s="370">
        <v>42</v>
      </c>
      <c r="C45" s="371" t="s">
        <v>615</v>
      </c>
      <c r="D45" s="366" t="s">
        <v>606</v>
      </c>
      <c r="E45" s="367" t="s">
        <v>616</v>
      </c>
      <c r="F45" s="92" t="s">
        <v>617</v>
      </c>
      <c r="G45" s="92">
        <v>1</v>
      </c>
      <c r="H45" s="92" t="s">
        <v>0</v>
      </c>
      <c r="I45" s="368" t="s">
        <v>618</v>
      </c>
      <c r="J45" s="368" t="s">
        <v>619</v>
      </c>
      <c r="K45" s="92" t="s">
        <v>620</v>
      </c>
      <c r="L45" s="369" t="s">
        <v>1</v>
      </c>
      <c r="M45" s="369" t="s">
        <v>289</v>
      </c>
      <c r="N45" s="355" t="s">
        <v>622</v>
      </c>
      <c r="O45" s="361">
        <v>682</v>
      </c>
      <c r="P45" s="361">
        <v>460</v>
      </c>
      <c r="Q45" s="361">
        <f t="shared" ref="Q45" si="1">+O45/P45</f>
        <v>1.482608695652174</v>
      </c>
      <c r="U45" s="312"/>
      <c r="V45" s="312"/>
    </row>
    <row r="46" spans="1:22" ht="89.25" customHeight="1" x14ac:dyDescent="0.25">
      <c r="A46" s="369" t="s">
        <v>3</v>
      </c>
      <c r="B46" s="370">
        <v>43</v>
      </c>
      <c r="C46" s="371" t="s">
        <v>640</v>
      </c>
      <c r="D46" s="366" t="s">
        <v>641</v>
      </c>
      <c r="E46" s="367" t="s">
        <v>626</v>
      </c>
      <c r="F46" s="92" t="s">
        <v>627</v>
      </c>
      <c r="G46" s="92">
        <v>2</v>
      </c>
      <c r="H46" s="92" t="s">
        <v>295</v>
      </c>
      <c r="I46" s="368" t="s">
        <v>629</v>
      </c>
      <c r="J46" s="368" t="s">
        <v>630</v>
      </c>
      <c r="K46" s="92" t="s">
        <v>631</v>
      </c>
      <c r="L46" s="369" t="s">
        <v>642</v>
      </c>
      <c r="M46" s="369" t="s">
        <v>2</v>
      </c>
      <c r="N46" s="355" t="s">
        <v>637</v>
      </c>
      <c r="O46" s="362"/>
      <c r="P46" s="362"/>
      <c r="Q46" s="362"/>
      <c r="U46" s="312"/>
      <c r="V46" s="312"/>
    </row>
    <row r="47" spans="1:22" ht="80.25" customHeight="1" x14ac:dyDescent="0.25">
      <c r="A47" s="369" t="s">
        <v>3</v>
      </c>
      <c r="B47" s="370">
        <v>44</v>
      </c>
      <c r="C47" s="371" t="s">
        <v>640</v>
      </c>
      <c r="D47" s="366" t="s">
        <v>641</v>
      </c>
      <c r="E47" s="367" t="s">
        <v>643</v>
      </c>
      <c r="F47" s="92" t="s">
        <v>644</v>
      </c>
      <c r="G47" s="92">
        <v>2</v>
      </c>
      <c r="H47" s="92" t="s">
        <v>295</v>
      </c>
      <c r="I47" s="368" t="s">
        <v>645</v>
      </c>
      <c r="J47" s="368" t="s">
        <v>646</v>
      </c>
      <c r="K47" s="92" t="s">
        <v>647</v>
      </c>
      <c r="L47" s="369" t="s">
        <v>642</v>
      </c>
      <c r="M47" s="369" t="s">
        <v>2</v>
      </c>
      <c r="N47" s="355" t="s">
        <v>653</v>
      </c>
      <c r="O47" s="362"/>
      <c r="P47" s="362"/>
      <c r="Q47" s="362"/>
      <c r="U47" s="312"/>
      <c r="V47" s="312"/>
    </row>
    <row r="48" spans="1:22" ht="75" x14ac:dyDescent="0.25">
      <c r="A48" s="369" t="s">
        <v>3</v>
      </c>
      <c r="B48" s="370">
        <v>45</v>
      </c>
      <c r="C48" s="371" t="s">
        <v>665</v>
      </c>
      <c r="D48" s="366" t="s">
        <v>654</v>
      </c>
      <c r="E48" s="367" t="s">
        <v>655</v>
      </c>
      <c r="F48" s="92" t="s">
        <v>656</v>
      </c>
      <c r="G48" s="92">
        <v>7</v>
      </c>
      <c r="H48" s="92" t="s">
        <v>0</v>
      </c>
      <c r="I48" s="368" t="s">
        <v>657</v>
      </c>
      <c r="J48" s="368" t="s">
        <v>658</v>
      </c>
      <c r="K48" s="92" t="s">
        <v>666</v>
      </c>
      <c r="L48" s="369" t="s">
        <v>1</v>
      </c>
      <c r="M48" s="369" t="s">
        <v>2</v>
      </c>
      <c r="N48" s="355" t="s">
        <v>661</v>
      </c>
      <c r="O48" s="354">
        <v>31</v>
      </c>
      <c r="P48" s="354">
        <v>32</v>
      </c>
      <c r="Q48" s="353">
        <f>+O48/P48</f>
        <v>0.96875</v>
      </c>
      <c r="U48" s="312"/>
      <c r="V48" s="312"/>
    </row>
    <row r="49" spans="1:22" ht="75" x14ac:dyDescent="0.25">
      <c r="A49" s="369" t="s">
        <v>3</v>
      </c>
      <c r="B49" s="370">
        <v>46</v>
      </c>
      <c r="C49" s="371" t="s">
        <v>698</v>
      </c>
      <c r="D49" s="366" t="s">
        <v>682</v>
      </c>
      <c r="E49" s="367" t="s">
        <v>683</v>
      </c>
      <c r="F49" s="92" t="s">
        <v>684</v>
      </c>
      <c r="G49" s="92">
        <v>8</v>
      </c>
      <c r="H49" s="92" t="s">
        <v>0</v>
      </c>
      <c r="I49" s="368" t="s">
        <v>742</v>
      </c>
      <c r="J49" s="368" t="s">
        <v>686</v>
      </c>
      <c r="K49" s="92" t="s">
        <v>699</v>
      </c>
      <c r="L49" s="369" t="s">
        <v>1</v>
      </c>
      <c r="M49" s="369" t="s">
        <v>2</v>
      </c>
      <c r="N49" s="355" t="s">
        <v>692</v>
      </c>
      <c r="O49" s="362"/>
      <c r="P49" s="362"/>
      <c r="Q49" s="362"/>
      <c r="U49" s="312"/>
      <c r="V49" s="312"/>
    </row>
    <row r="50" spans="1:22" ht="60" x14ac:dyDescent="0.25">
      <c r="A50" s="369" t="s">
        <v>3</v>
      </c>
      <c r="B50" s="370">
        <v>47</v>
      </c>
      <c r="C50" s="371" t="s">
        <v>698</v>
      </c>
      <c r="D50" s="366" t="s">
        <v>682</v>
      </c>
      <c r="E50" s="367" t="s">
        <v>700</v>
      </c>
      <c r="F50" s="92" t="s">
        <v>701</v>
      </c>
      <c r="G50" s="92">
        <v>9</v>
      </c>
      <c r="H50" s="92" t="s">
        <v>0</v>
      </c>
      <c r="I50" s="368" t="s">
        <v>743</v>
      </c>
      <c r="J50" s="368" t="s">
        <v>703</v>
      </c>
      <c r="K50" s="92" t="s">
        <v>704</v>
      </c>
      <c r="L50" s="369" t="s">
        <v>156</v>
      </c>
      <c r="M50" s="369" t="s">
        <v>2</v>
      </c>
      <c r="N50" s="355" t="s">
        <v>705</v>
      </c>
      <c r="O50" s="362"/>
      <c r="P50" s="362"/>
      <c r="Q50" s="362"/>
      <c r="U50" s="312"/>
      <c r="V50" s="312"/>
    </row>
    <row r="51" spans="1:22" ht="60" x14ac:dyDescent="0.25">
      <c r="A51" s="369" t="s">
        <v>3</v>
      </c>
      <c r="B51" s="370">
        <v>48</v>
      </c>
      <c r="C51" s="371" t="s">
        <v>698</v>
      </c>
      <c r="D51" s="366" t="s">
        <v>682</v>
      </c>
      <c r="E51" s="367" t="s">
        <v>715</v>
      </c>
      <c r="F51" s="92" t="s">
        <v>716</v>
      </c>
      <c r="G51" s="92">
        <v>2</v>
      </c>
      <c r="H51" s="92" t="s">
        <v>0</v>
      </c>
      <c r="I51" s="368" t="s">
        <v>744</v>
      </c>
      <c r="J51" s="368" t="s">
        <v>718</v>
      </c>
      <c r="K51" s="92" t="s">
        <v>719</v>
      </c>
      <c r="L51" s="369" t="s">
        <v>156</v>
      </c>
      <c r="M51" s="369" t="s">
        <v>2</v>
      </c>
      <c r="N51" s="355" t="s">
        <v>725</v>
      </c>
      <c r="O51" s="362"/>
      <c r="P51" s="362"/>
      <c r="Q51" s="362"/>
      <c r="U51" s="312"/>
      <c r="V51" s="312"/>
    </row>
    <row r="52" spans="1:22" x14ac:dyDescent="0.25">
      <c r="E52" s="364"/>
    </row>
    <row r="53" spans="1:22" x14ac:dyDescent="0.25">
      <c r="E53" s="364"/>
    </row>
    <row r="57" spans="1:22" x14ac:dyDescent="0.25">
      <c r="P57" s="133">
        <f>+P24/309.12</f>
        <v>0.27205163043478259</v>
      </c>
    </row>
  </sheetData>
  <mergeCells count="29">
    <mergeCell ref="C1:D1"/>
    <mergeCell ref="A16:A17"/>
    <mergeCell ref="B16:B17"/>
    <mergeCell ref="C16:C17"/>
    <mergeCell ref="D16:D17"/>
    <mergeCell ref="N16:N17"/>
    <mergeCell ref="F16:F17"/>
    <mergeCell ref="G16:G17"/>
    <mergeCell ref="H16:H17"/>
    <mergeCell ref="I16:I17"/>
    <mergeCell ref="J16:J17"/>
    <mergeCell ref="A22:A23"/>
    <mergeCell ref="B22:B23"/>
    <mergeCell ref="C22:C23"/>
    <mergeCell ref="D22:D23"/>
    <mergeCell ref="E22:E23"/>
    <mergeCell ref="N22:N23"/>
    <mergeCell ref="F22:F23"/>
    <mergeCell ref="G22:G23"/>
    <mergeCell ref="H22:H23"/>
    <mergeCell ref="I22:I23"/>
    <mergeCell ref="J22:J23"/>
    <mergeCell ref="E16:E17"/>
    <mergeCell ref="K22:K23"/>
    <mergeCell ref="L22:L23"/>
    <mergeCell ref="M22:M23"/>
    <mergeCell ref="K16:K17"/>
    <mergeCell ref="L16:L17"/>
    <mergeCell ref="M16:M17"/>
  </mergeCells>
  <pageMargins left="0.7" right="0.7" top="0.75" bottom="0.75" header="0.3" footer="0.3"/>
  <pageSetup orientation="portrait" verticalDpi="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topLeftCell="A22" workbookViewId="0">
      <selection activeCell="I26" sqref="I26:Y26"/>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412" t="s">
        <v>241</v>
      </c>
      <c r="J7" s="413"/>
      <c r="K7" s="413"/>
      <c r="L7" s="413"/>
      <c r="M7" s="413"/>
      <c r="N7" s="413"/>
      <c r="O7" s="413"/>
      <c r="P7" s="413"/>
      <c r="Q7" s="413"/>
      <c r="R7" s="413"/>
      <c r="S7" s="413"/>
      <c r="T7" s="413"/>
      <c r="U7" s="413"/>
      <c r="V7" s="413"/>
      <c r="W7" s="413"/>
      <c r="X7" s="413"/>
      <c r="Y7" s="414"/>
      <c r="Z7" s="144"/>
    </row>
    <row r="8" spans="1:26" ht="15.75" thickBot="1" x14ac:dyDescent="0.25">
      <c r="B8" s="143"/>
      <c r="C8" s="388"/>
      <c r="D8" s="389"/>
      <c r="E8" s="389"/>
      <c r="F8" s="389"/>
      <c r="G8" s="389"/>
      <c r="H8" s="390"/>
      <c r="I8" s="415"/>
      <c r="J8" s="416"/>
      <c r="K8" s="416"/>
      <c r="L8" s="416"/>
      <c r="M8" s="416"/>
      <c r="N8" s="416"/>
      <c r="O8" s="416"/>
      <c r="P8" s="416"/>
      <c r="Q8" s="416"/>
      <c r="R8" s="416"/>
      <c r="S8" s="416"/>
      <c r="T8" s="416"/>
      <c r="U8" s="416"/>
      <c r="V8" s="416"/>
      <c r="W8" s="416"/>
      <c r="X8" s="416"/>
      <c r="Y8" s="417"/>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629" t="s">
        <v>262</v>
      </c>
      <c r="J10" s="630"/>
      <c r="K10" s="630"/>
      <c r="L10" s="630"/>
      <c r="M10" s="630"/>
      <c r="N10" s="630"/>
      <c r="O10" s="630"/>
      <c r="P10" s="630"/>
      <c r="Q10" s="631"/>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632"/>
      <c r="J11" s="633"/>
      <c r="K11" s="633"/>
      <c r="L11" s="633"/>
      <c r="M11" s="633"/>
      <c r="N11" s="633"/>
      <c r="O11" s="633"/>
      <c r="P11" s="633"/>
      <c r="Q11" s="634"/>
      <c r="R11" s="433" t="s">
        <v>263</v>
      </c>
      <c r="S11" s="434"/>
      <c r="T11" s="434"/>
      <c r="U11" s="435"/>
      <c r="V11" s="421" t="s">
        <v>264</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265</v>
      </c>
      <c r="J13" s="392"/>
      <c r="K13" s="392"/>
      <c r="L13" s="392"/>
      <c r="M13" s="392"/>
      <c r="N13" s="392"/>
      <c r="O13" s="392"/>
      <c r="P13" s="392"/>
      <c r="Q13" s="392"/>
      <c r="R13" s="392"/>
      <c r="S13" s="393"/>
      <c r="T13" s="385" t="s">
        <v>16</v>
      </c>
      <c r="U13" s="386"/>
      <c r="V13" s="386"/>
      <c r="W13" s="386"/>
      <c r="X13" s="386"/>
      <c r="Y13" s="387"/>
      <c r="Z13" s="150"/>
    </row>
    <row r="14" spans="1:26" ht="42.75" customHeight="1" thickBot="1" x14ac:dyDescent="0.25">
      <c r="B14" s="148"/>
      <c r="C14" s="388"/>
      <c r="D14" s="389"/>
      <c r="E14" s="389"/>
      <c r="F14" s="389"/>
      <c r="G14" s="389"/>
      <c r="H14" s="390"/>
      <c r="I14" s="394"/>
      <c r="J14" s="395"/>
      <c r="K14" s="395"/>
      <c r="L14" s="395"/>
      <c r="M14" s="395"/>
      <c r="N14" s="395"/>
      <c r="O14" s="395"/>
      <c r="P14" s="395"/>
      <c r="Q14" s="395"/>
      <c r="R14" s="395"/>
      <c r="S14" s="396"/>
      <c r="T14" s="397" t="s">
        <v>5</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266</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2.5" customHeight="1" thickBot="1" x14ac:dyDescent="0.25">
      <c r="B18" s="148"/>
      <c r="C18" s="445" t="s">
        <v>19</v>
      </c>
      <c r="D18" s="446"/>
      <c r="E18" s="446"/>
      <c r="F18" s="446"/>
      <c r="G18" s="446"/>
      <c r="H18" s="447"/>
      <c r="I18" s="448" t="s">
        <v>267</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247</v>
      </c>
      <c r="J20" s="458"/>
      <c r="K20" s="458"/>
      <c r="L20" s="459"/>
      <c r="M20" s="418" t="s">
        <v>21</v>
      </c>
      <c r="N20" s="419"/>
      <c r="O20" s="419"/>
      <c r="P20" s="419"/>
      <c r="Q20" s="419"/>
      <c r="R20" s="419"/>
      <c r="S20" s="420"/>
      <c r="T20" s="418" t="s">
        <v>22</v>
      </c>
      <c r="U20" s="419"/>
      <c r="V20" s="419"/>
      <c r="W20" s="419"/>
      <c r="X20" s="419"/>
      <c r="Y20" s="420"/>
      <c r="Z20" s="150"/>
    </row>
    <row r="21" spans="2:26" s="134" customFormat="1" ht="30.75" customHeight="1" thickBot="1" x14ac:dyDescent="0.25">
      <c r="B21" s="148"/>
      <c r="C21" s="454"/>
      <c r="D21" s="455"/>
      <c r="E21" s="455"/>
      <c r="F21" s="455"/>
      <c r="G21" s="455"/>
      <c r="H21" s="456"/>
      <c r="I21" s="460"/>
      <c r="J21" s="461"/>
      <c r="K21" s="461"/>
      <c r="L21" s="462"/>
      <c r="M21" s="551" t="s">
        <v>268</v>
      </c>
      <c r="N21" s="552"/>
      <c r="O21" s="552"/>
      <c r="P21" s="552"/>
      <c r="Q21" s="552"/>
      <c r="R21" s="552"/>
      <c r="S21" s="553"/>
      <c r="T21" s="657" t="s">
        <v>46</v>
      </c>
      <c r="U21" s="658"/>
      <c r="V21" s="658"/>
      <c r="W21" s="658"/>
      <c r="X21" s="658"/>
      <c r="Y21" s="659"/>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30.75" customHeight="1" thickBot="1" x14ac:dyDescent="0.25">
      <c r="B24" s="148"/>
      <c r="C24" s="436" t="s">
        <v>269</v>
      </c>
      <c r="D24" s="437"/>
      <c r="E24" s="437"/>
      <c r="F24" s="437"/>
      <c r="G24" s="437"/>
      <c r="H24" s="437"/>
      <c r="I24" s="438"/>
      <c r="J24" s="436" t="s">
        <v>251</v>
      </c>
      <c r="K24" s="437"/>
      <c r="L24" s="437"/>
      <c r="M24" s="437"/>
      <c r="N24" s="437"/>
      <c r="O24" s="437"/>
      <c r="P24" s="438"/>
      <c r="Q24" s="439" t="s">
        <v>252</v>
      </c>
      <c r="R24" s="440"/>
      <c r="S24" s="440"/>
      <c r="T24" s="440"/>
      <c r="U24" s="440"/>
      <c r="V24" s="440"/>
      <c r="W24" s="440"/>
      <c r="X24" s="440"/>
      <c r="Y24" s="441"/>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50.25" customHeight="1" thickBot="1" x14ac:dyDescent="0.25">
      <c r="B26" s="148"/>
      <c r="C26" s="445" t="s">
        <v>20</v>
      </c>
      <c r="D26" s="446"/>
      <c r="E26" s="446"/>
      <c r="F26" s="446"/>
      <c r="G26" s="446"/>
      <c r="H26" s="447"/>
      <c r="I26" s="448" t="s">
        <v>270</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74" t="s">
        <v>271</v>
      </c>
      <c r="J28" s="448"/>
      <c r="K28" s="445" t="s">
        <v>51</v>
      </c>
      <c r="L28" s="446"/>
      <c r="M28" s="446"/>
      <c r="N28" s="446"/>
      <c r="O28" s="446"/>
      <c r="P28" s="447"/>
      <c r="Q28" s="444" t="s">
        <v>52</v>
      </c>
      <c r="R28" s="442"/>
      <c r="S28" s="443"/>
      <c r="T28" s="173" t="s">
        <v>53</v>
      </c>
      <c r="U28" s="442" t="s">
        <v>54</v>
      </c>
      <c r="V28" s="442"/>
      <c r="W28" s="442"/>
      <c r="X28" s="443"/>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26"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26" s="152" customFormat="1" x14ac:dyDescent="0.2">
      <c r="B32" s="153"/>
      <c r="C32" s="588" t="s">
        <v>56</v>
      </c>
      <c r="D32" s="589"/>
      <c r="E32" s="589"/>
      <c r="F32" s="589"/>
      <c r="G32" s="590"/>
      <c r="H32" s="663" t="s">
        <v>272</v>
      </c>
      <c r="I32" s="655" t="s">
        <v>273</v>
      </c>
      <c r="J32" s="594" t="s">
        <v>25</v>
      </c>
      <c r="K32" s="596" t="s">
        <v>57</v>
      </c>
      <c r="L32" s="589"/>
      <c r="M32" s="589"/>
      <c r="N32" s="589"/>
      <c r="O32" s="589"/>
      <c r="P32" s="589"/>
      <c r="Q32" s="589"/>
      <c r="R32" s="589"/>
      <c r="S32" s="589"/>
      <c r="T32" s="589"/>
      <c r="U32" s="589"/>
      <c r="V32" s="589"/>
      <c r="W32" s="589"/>
      <c r="X32" s="589"/>
      <c r="Y32" s="590"/>
      <c r="Z32" s="150"/>
    </row>
    <row r="33" spans="2:26" s="152" customFormat="1" ht="31.5" customHeight="1" thickBot="1" x14ac:dyDescent="0.25">
      <c r="B33" s="153"/>
      <c r="C33" s="591"/>
      <c r="D33" s="592"/>
      <c r="E33" s="592"/>
      <c r="F33" s="592"/>
      <c r="G33" s="593"/>
      <c r="H33" s="664"/>
      <c r="I33" s="656"/>
      <c r="J33" s="595"/>
      <c r="K33" s="597"/>
      <c r="L33" s="592"/>
      <c r="M33" s="592"/>
      <c r="N33" s="592"/>
      <c r="O33" s="592"/>
      <c r="P33" s="592"/>
      <c r="Q33" s="592"/>
      <c r="R33" s="592"/>
      <c r="S33" s="592"/>
      <c r="T33" s="592"/>
      <c r="U33" s="592"/>
      <c r="V33" s="592"/>
      <c r="W33" s="592"/>
      <c r="X33" s="592"/>
      <c r="Y33" s="593"/>
      <c r="Z33" s="150"/>
    </row>
    <row r="34" spans="2:26" s="152" customFormat="1" x14ac:dyDescent="0.2">
      <c r="B34" s="153"/>
      <c r="C34" s="560"/>
      <c r="D34" s="561"/>
      <c r="E34" s="561"/>
      <c r="F34" s="561"/>
      <c r="G34" s="562"/>
      <c r="H34" s="154"/>
      <c r="I34" s="154"/>
      <c r="J34" s="155" t="e">
        <f>+H34/I34</f>
        <v>#DIV/0!</v>
      </c>
      <c r="K34" s="654"/>
      <c r="L34" s="539"/>
      <c r="M34" s="539"/>
      <c r="N34" s="539"/>
      <c r="O34" s="539"/>
      <c r="P34" s="539"/>
      <c r="Q34" s="539"/>
      <c r="R34" s="539"/>
      <c r="S34" s="539"/>
      <c r="T34" s="539"/>
      <c r="U34" s="539"/>
      <c r="V34" s="539"/>
      <c r="W34" s="539"/>
      <c r="X34" s="539"/>
      <c r="Y34" s="540"/>
      <c r="Z34" s="150"/>
    </row>
    <row r="35" spans="2:26" s="152" customFormat="1" x14ac:dyDescent="0.2">
      <c r="B35" s="153"/>
      <c r="C35" s="560"/>
      <c r="D35" s="561"/>
      <c r="E35" s="561"/>
      <c r="F35" s="561"/>
      <c r="G35" s="562"/>
      <c r="H35" s="156"/>
      <c r="I35" s="156"/>
      <c r="J35" s="155" t="e">
        <f t="shared" ref="J35:J45" si="0">+H35/I35</f>
        <v>#DIV/0!</v>
      </c>
      <c r="K35" s="563"/>
      <c r="L35" s="538"/>
      <c r="M35" s="538"/>
      <c r="N35" s="538"/>
      <c r="O35" s="538"/>
      <c r="P35" s="538"/>
      <c r="Q35" s="538"/>
      <c r="R35" s="538"/>
      <c r="S35" s="538"/>
      <c r="T35" s="538"/>
      <c r="U35" s="538"/>
      <c r="V35" s="538"/>
      <c r="W35" s="538"/>
      <c r="X35" s="538"/>
      <c r="Y35" s="564"/>
      <c r="Z35" s="150"/>
    </row>
    <row r="36" spans="2:26" s="152" customFormat="1" x14ac:dyDescent="0.2">
      <c r="B36" s="153"/>
      <c r="C36" s="560"/>
      <c r="D36" s="561"/>
      <c r="E36" s="561"/>
      <c r="F36" s="561"/>
      <c r="G36" s="562"/>
      <c r="H36" s="156"/>
      <c r="I36" s="156"/>
      <c r="J36" s="155" t="e">
        <f t="shared" si="0"/>
        <v>#DIV/0!</v>
      </c>
      <c r="K36" s="563"/>
      <c r="L36" s="538"/>
      <c r="M36" s="538"/>
      <c r="N36" s="538"/>
      <c r="O36" s="538"/>
      <c r="P36" s="538"/>
      <c r="Q36" s="538"/>
      <c r="R36" s="538"/>
      <c r="S36" s="538"/>
      <c r="T36" s="538"/>
      <c r="U36" s="538"/>
      <c r="V36" s="538"/>
      <c r="W36" s="538"/>
      <c r="X36" s="538"/>
      <c r="Y36" s="564"/>
      <c r="Z36" s="150"/>
    </row>
    <row r="37" spans="2:26" s="152" customFormat="1" x14ac:dyDescent="0.2">
      <c r="B37" s="153"/>
      <c r="C37" s="560"/>
      <c r="D37" s="561"/>
      <c r="E37" s="561"/>
      <c r="F37" s="561"/>
      <c r="G37" s="562"/>
      <c r="H37" s="156"/>
      <c r="I37" s="156"/>
      <c r="J37" s="155" t="e">
        <f t="shared" si="0"/>
        <v>#DIV/0!</v>
      </c>
      <c r="K37" s="563"/>
      <c r="L37" s="538"/>
      <c r="M37" s="538"/>
      <c r="N37" s="538"/>
      <c r="O37" s="538"/>
      <c r="P37" s="538"/>
      <c r="Q37" s="538"/>
      <c r="R37" s="538"/>
      <c r="S37" s="538"/>
      <c r="T37" s="538"/>
      <c r="U37" s="538"/>
      <c r="V37" s="538"/>
      <c r="W37" s="538"/>
      <c r="X37" s="538"/>
      <c r="Y37" s="564"/>
      <c r="Z37" s="150"/>
    </row>
    <row r="38" spans="2:26" s="152" customFormat="1" x14ac:dyDescent="0.2">
      <c r="B38" s="153"/>
      <c r="C38" s="560"/>
      <c r="D38" s="561"/>
      <c r="E38" s="561"/>
      <c r="F38" s="561"/>
      <c r="G38" s="562"/>
      <c r="H38" s="156"/>
      <c r="I38" s="156"/>
      <c r="J38" s="155" t="e">
        <f t="shared" si="0"/>
        <v>#DIV/0!</v>
      </c>
      <c r="K38" s="563"/>
      <c r="L38" s="538"/>
      <c r="M38" s="538"/>
      <c r="N38" s="538"/>
      <c r="O38" s="538"/>
      <c r="P38" s="538"/>
      <c r="Q38" s="538"/>
      <c r="R38" s="538"/>
      <c r="S38" s="538"/>
      <c r="T38" s="538"/>
      <c r="U38" s="538"/>
      <c r="V38" s="538"/>
      <c r="W38" s="538"/>
      <c r="X38" s="538"/>
      <c r="Y38" s="564"/>
      <c r="Z38" s="150"/>
    </row>
    <row r="39" spans="2:26" s="152" customFormat="1" x14ac:dyDescent="0.2">
      <c r="B39" s="153"/>
      <c r="C39" s="560"/>
      <c r="D39" s="561"/>
      <c r="E39" s="561"/>
      <c r="F39" s="561"/>
      <c r="G39" s="562"/>
      <c r="H39" s="156"/>
      <c r="I39" s="156"/>
      <c r="J39" s="155" t="e">
        <f t="shared" si="0"/>
        <v>#DIV/0!</v>
      </c>
      <c r="K39" s="563"/>
      <c r="L39" s="538"/>
      <c r="M39" s="538"/>
      <c r="N39" s="538"/>
      <c r="O39" s="538"/>
      <c r="P39" s="538"/>
      <c r="Q39" s="538"/>
      <c r="R39" s="538"/>
      <c r="S39" s="538"/>
      <c r="T39" s="538"/>
      <c r="U39" s="538"/>
      <c r="V39" s="538"/>
      <c r="W39" s="538"/>
      <c r="X39" s="538"/>
      <c r="Y39" s="564"/>
      <c r="Z39" s="150"/>
    </row>
    <row r="40" spans="2:26" s="152" customFormat="1" x14ac:dyDescent="0.2">
      <c r="B40" s="153"/>
      <c r="C40" s="560"/>
      <c r="D40" s="561"/>
      <c r="E40" s="561"/>
      <c r="F40" s="561"/>
      <c r="G40" s="562"/>
      <c r="H40" s="156"/>
      <c r="I40" s="156"/>
      <c r="J40" s="155" t="e">
        <f t="shared" si="0"/>
        <v>#DIV/0!</v>
      </c>
      <c r="K40" s="563"/>
      <c r="L40" s="538"/>
      <c r="M40" s="538"/>
      <c r="N40" s="538"/>
      <c r="O40" s="538"/>
      <c r="P40" s="538"/>
      <c r="Q40" s="538"/>
      <c r="R40" s="538"/>
      <c r="S40" s="538"/>
      <c r="T40" s="538"/>
      <c r="U40" s="538"/>
      <c r="V40" s="538"/>
      <c r="W40" s="538"/>
      <c r="X40" s="538"/>
      <c r="Y40" s="564"/>
      <c r="Z40" s="150"/>
    </row>
    <row r="41" spans="2:26" s="152" customFormat="1" x14ac:dyDescent="0.2">
      <c r="B41" s="153"/>
      <c r="C41" s="560"/>
      <c r="D41" s="561"/>
      <c r="E41" s="561"/>
      <c r="F41" s="561"/>
      <c r="G41" s="562"/>
      <c r="H41" s="156"/>
      <c r="I41" s="156"/>
      <c r="J41" s="155" t="e">
        <f t="shared" si="0"/>
        <v>#DIV/0!</v>
      </c>
      <c r="K41" s="563"/>
      <c r="L41" s="538"/>
      <c r="M41" s="538"/>
      <c r="N41" s="538"/>
      <c r="O41" s="538"/>
      <c r="P41" s="538"/>
      <c r="Q41" s="538"/>
      <c r="R41" s="538"/>
      <c r="S41" s="538"/>
      <c r="T41" s="538"/>
      <c r="U41" s="538"/>
      <c r="V41" s="538"/>
      <c r="W41" s="538"/>
      <c r="X41" s="538"/>
      <c r="Y41" s="564"/>
      <c r="Z41" s="150"/>
    </row>
    <row r="42" spans="2:26" s="152" customFormat="1" x14ac:dyDescent="0.2">
      <c r="B42" s="153"/>
      <c r="C42" s="560"/>
      <c r="D42" s="561"/>
      <c r="E42" s="561"/>
      <c r="F42" s="561"/>
      <c r="G42" s="562"/>
      <c r="H42" s="156"/>
      <c r="I42" s="156"/>
      <c r="J42" s="155" t="e">
        <f t="shared" si="0"/>
        <v>#DIV/0!</v>
      </c>
      <c r="K42" s="563"/>
      <c r="L42" s="538"/>
      <c r="M42" s="538"/>
      <c r="N42" s="538"/>
      <c r="O42" s="538"/>
      <c r="P42" s="538"/>
      <c r="Q42" s="538"/>
      <c r="R42" s="538"/>
      <c r="S42" s="538"/>
      <c r="T42" s="538"/>
      <c r="U42" s="538"/>
      <c r="V42" s="538"/>
      <c r="W42" s="538"/>
      <c r="X42" s="538"/>
      <c r="Y42" s="564"/>
      <c r="Z42" s="150"/>
    </row>
    <row r="43" spans="2:26" s="152" customFormat="1" x14ac:dyDescent="0.2">
      <c r="B43" s="153"/>
      <c r="C43" s="560"/>
      <c r="D43" s="561"/>
      <c r="E43" s="561"/>
      <c r="F43" s="561"/>
      <c r="G43" s="562"/>
      <c r="H43" s="156"/>
      <c r="I43" s="156"/>
      <c r="J43" s="155" t="e">
        <f t="shared" si="0"/>
        <v>#DIV/0!</v>
      </c>
      <c r="K43" s="563"/>
      <c r="L43" s="538"/>
      <c r="M43" s="538"/>
      <c r="N43" s="538"/>
      <c r="O43" s="538"/>
      <c r="P43" s="538"/>
      <c r="Q43" s="538"/>
      <c r="R43" s="538"/>
      <c r="S43" s="538"/>
      <c r="T43" s="538"/>
      <c r="U43" s="538"/>
      <c r="V43" s="538"/>
      <c r="W43" s="538"/>
      <c r="X43" s="538"/>
      <c r="Y43" s="564"/>
      <c r="Z43" s="150"/>
    </row>
    <row r="44" spans="2:26" s="152" customFormat="1" x14ac:dyDescent="0.2">
      <c r="B44" s="153"/>
      <c r="C44" s="560"/>
      <c r="D44" s="561"/>
      <c r="E44" s="561"/>
      <c r="F44" s="561"/>
      <c r="G44" s="562"/>
      <c r="H44" s="156"/>
      <c r="I44" s="156"/>
      <c r="J44" s="155" t="e">
        <f t="shared" si="0"/>
        <v>#DIV/0!</v>
      </c>
      <c r="K44" s="563"/>
      <c r="L44" s="538"/>
      <c r="M44" s="538"/>
      <c r="N44" s="538"/>
      <c r="O44" s="538"/>
      <c r="P44" s="538"/>
      <c r="Q44" s="538"/>
      <c r="R44" s="538"/>
      <c r="S44" s="538"/>
      <c r="T44" s="538"/>
      <c r="U44" s="538"/>
      <c r="V44" s="538"/>
      <c r="W44" s="538"/>
      <c r="X44" s="538"/>
      <c r="Y44" s="564"/>
      <c r="Z44" s="150"/>
    </row>
    <row r="45" spans="2:26" s="152" customFormat="1" ht="15" thickBot="1" x14ac:dyDescent="0.25">
      <c r="B45" s="153"/>
      <c r="C45" s="560"/>
      <c r="D45" s="561"/>
      <c r="E45" s="561"/>
      <c r="F45" s="561"/>
      <c r="G45" s="562"/>
      <c r="H45" s="157"/>
      <c r="I45" s="157"/>
      <c r="J45" s="155" t="e">
        <f t="shared" si="0"/>
        <v>#DIV/0!</v>
      </c>
      <c r="K45" s="660"/>
      <c r="L45" s="661"/>
      <c r="M45" s="661"/>
      <c r="N45" s="661"/>
      <c r="O45" s="661"/>
      <c r="P45" s="661"/>
      <c r="Q45" s="661"/>
      <c r="R45" s="661"/>
      <c r="S45" s="661"/>
      <c r="T45" s="661"/>
      <c r="U45" s="661"/>
      <c r="V45" s="661"/>
      <c r="W45" s="661"/>
      <c r="X45" s="661"/>
      <c r="Y45" s="662"/>
      <c r="Z45" s="150"/>
    </row>
    <row r="46" spans="2:26" s="152" customFormat="1" ht="15.75" customHeight="1" thickBot="1" x14ac:dyDescent="0.3">
      <c r="B46" s="153"/>
      <c r="C46" s="565" t="s">
        <v>58</v>
      </c>
      <c r="D46" s="566"/>
      <c r="E46" s="566"/>
      <c r="F46" s="566"/>
      <c r="G46" s="567"/>
      <c r="H46" s="158"/>
      <c r="I46" s="158"/>
      <c r="J46" s="59"/>
      <c r="K46" s="568"/>
      <c r="L46" s="569"/>
      <c r="M46" s="569"/>
      <c r="N46" s="569"/>
      <c r="O46" s="569"/>
      <c r="P46" s="569"/>
      <c r="Q46" s="569"/>
      <c r="R46" s="569"/>
      <c r="S46" s="569"/>
      <c r="T46" s="569"/>
      <c r="U46" s="569"/>
      <c r="V46" s="569"/>
      <c r="W46" s="569"/>
      <c r="X46" s="569"/>
      <c r="Y46" s="570"/>
      <c r="Z46" s="150"/>
    </row>
    <row r="47" spans="2:26" s="152" customFormat="1" ht="5.25" customHeight="1" x14ac:dyDescent="0.2">
      <c r="B47" s="153"/>
      <c r="C47" s="149"/>
      <c r="D47" s="149"/>
      <c r="E47" s="149"/>
      <c r="F47" s="149"/>
      <c r="G47" s="149"/>
      <c r="H47" s="159"/>
      <c r="I47" s="159"/>
      <c r="J47" s="61"/>
      <c r="K47" s="149"/>
      <c r="L47" s="149"/>
      <c r="M47" s="149"/>
      <c r="N47" s="149"/>
      <c r="O47" s="149"/>
      <c r="P47" s="149"/>
      <c r="Q47" s="149"/>
      <c r="R47" s="149"/>
      <c r="S47" s="149"/>
      <c r="T47" s="149"/>
      <c r="U47" s="149"/>
      <c r="V47" s="149"/>
      <c r="W47" s="149"/>
      <c r="X47" s="149"/>
      <c r="Y47" s="149"/>
      <c r="Z47" s="150"/>
    </row>
    <row r="48" spans="2:26" s="152" customFormat="1" ht="15" thickBot="1" x14ac:dyDescent="0.25">
      <c r="B48" s="153"/>
      <c r="C48" s="149"/>
      <c r="D48" s="149"/>
      <c r="E48" s="149"/>
      <c r="F48" s="149"/>
      <c r="G48" s="149"/>
      <c r="H48" s="159"/>
      <c r="I48" s="159"/>
      <c r="J48" s="61"/>
      <c r="K48" s="149"/>
      <c r="L48" s="149"/>
      <c r="M48" s="149"/>
      <c r="N48" s="149"/>
      <c r="O48" s="149"/>
      <c r="P48" s="149"/>
      <c r="Q48" s="149"/>
      <c r="R48" s="149"/>
      <c r="S48" s="149"/>
      <c r="T48" s="149"/>
      <c r="U48" s="149"/>
      <c r="V48" s="149"/>
      <c r="W48" s="149"/>
      <c r="X48" s="149"/>
      <c r="Y48" s="149"/>
      <c r="Z48" s="150"/>
    </row>
    <row r="49" spans="2:26" s="152" customFormat="1" x14ac:dyDescent="0.2">
      <c r="B49" s="15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150"/>
    </row>
    <row r="50" spans="2:26" ht="15" thickBot="1" x14ac:dyDescent="0.25">
      <c r="B50" s="14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150"/>
    </row>
    <row r="51" spans="2:26" x14ac:dyDescent="0.2">
      <c r="B51" s="14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150"/>
    </row>
    <row r="52" spans="2:26"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2:26"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2:26" x14ac:dyDescent="0.2">
      <c r="B54" s="14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150"/>
    </row>
    <row r="55" spans="2:26" x14ac:dyDescent="0.2">
      <c r="B55" s="14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150"/>
    </row>
    <row r="56" spans="2:26" x14ac:dyDescent="0.2">
      <c r="B56" s="14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150"/>
    </row>
    <row r="57" spans="2:26" x14ac:dyDescent="0.2">
      <c r="B57" s="14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150"/>
    </row>
    <row r="58" spans="2:26" x14ac:dyDescent="0.2">
      <c r="B58" s="14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150"/>
    </row>
    <row r="59" spans="2:26" x14ac:dyDescent="0.2">
      <c r="B59" s="14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150"/>
    </row>
    <row r="60" spans="2:26" x14ac:dyDescent="0.2">
      <c r="B60" s="14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150"/>
    </row>
    <row r="61" spans="2:26" x14ac:dyDescent="0.2">
      <c r="B61" s="14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150"/>
    </row>
    <row r="62" spans="2:26" x14ac:dyDescent="0.2">
      <c r="B62" s="14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150"/>
    </row>
    <row r="63" spans="2:26" ht="15" thickBot="1" x14ac:dyDescent="0.25">
      <c r="B63" s="14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150"/>
    </row>
    <row r="64" spans="2:26" x14ac:dyDescent="0.2">
      <c r="B64" s="160"/>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2"/>
    </row>
    <row r="65" spans="1:26" ht="15" thickBot="1" x14ac:dyDescent="0.25">
      <c r="B65" s="163"/>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5"/>
    </row>
    <row r="66" spans="1:26" ht="14.25" customHeight="1" x14ac:dyDescent="0.2">
      <c r="B66" s="166"/>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167"/>
    </row>
    <row r="67" spans="1:26" ht="14.25" customHeight="1" x14ac:dyDescent="0.2">
      <c r="A67" s="134"/>
      <c r="B67" s="168"/>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167"/>
    </row>
    <row r="68" spans="1:26" ht="15" customHeight="1" thickBot="1" x14ac:dyDescent="0.25">
      <c r="A68" s="134"/>
      <c r="B68" s="168"/>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167"/>
    </row>
    <row r="69" spans="1:26" x14ac:dyDescent="0.2">
      <c r="B69" s="166"/>
      <c r="C69" s="400"/>
      <c r="D69" s="401"/>
      <c r="E69" s="401"/>
      <c r="F69" s="401"/>
      <c r="G69" s="401"/>
      <c r="H69" s="401"/>
      <c r="I69" s="401"/>
      <c r="J69" s="401"/>
      <c r="K69" s="401"/>
      <c r="L69" s="401"/>
      <c r="M69" s="401"/>
      <c r="N69" s="401"/>
      <c r="O69" s="401"/>
      <c r="P69" s="401"/>
      <c r="Q69" s="401"/>
      <c r="R69" s="401"/>
      <c r="S69" s="401"/>
      <c r="T69" s="401"/>
      <c r="U69" s="401"/>
      <c r="V69" s="401"/>
      <c r="W69" s="401"/>
      <c r="X69" s="401"/>
      <c r="Y69" s="559"/>
      <c r="Z69" s="169"/>
    </row>
    <row r="70" spans="1:26" x14ac:dyDescent="0.2">
      <c r="B70" s="166"/>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169"/>
    </row>
    <row r="71" spans="1:26" x14ac:dyDescent="0.2">
      <c r="B71" s="166"/>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169"/>
    </row>
    <row r="72" spans="1:26" x14ac:dyDescent="0.2">
      <c r="B72" s="166"/>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169"/>
    </row>
    <row r="73" spans="1:26" x14ac:dyDescent="0.2">
      <c r="B73" s="166"/>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169"/>
    </row>
    <row r="74" spans="1:26" x14ac:dyDescent="0.2">
      <c r="B74" s="166"/>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169"/>
    </row>
    <row r="75" spans="1:26" x14ac:dyDescent="0.2">
      <c r="B75" s="166"/>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169"/>
    </row>
    <row r="76" spans="1:26" x14ac:dyDescent="0.2">
      <c r="B76" s="166"/>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169"/>
    </row>
    <row r="77" spans="1:26" x14ac:dyDescent="0.2">
      <c r="B77" s="166"/>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169"/>
    </row>
    <row r="78" spans="1:26" x14ac:dyDescent="0.2">
      <c r="B78" s="166"/>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169"/>
    </row>
    <row r="79" spans="1:26" x14ac:dyDescent="0.2">
      <c r="B79" s="166"/>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169"/>
    </row>
    <row r="80" spans="1:26" ht="15" thickBot="1" x14ac:dyDescent="0.25">
      <c r="B80" s="166"/>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169"/>
    </row>
    <row r="81" spans="2:26" x14ac:dyDescent="0.2">
      <c r="B81" s="170"/>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71"/>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20"/>
  <sheetViews>
    <sheetView topLeftCell="A25" workbookViewId="0">
      <selection activeCell="I18" sqref="I18:Y18"/>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41" ht="15" thickBot="1" x14ac:dyDescent="0.25">
      <c r="A1" s="134"/>
      <c r="B1" s="135"/>
      <c r="C1" s="135"/>
      <c r="D1" s="135"/>
      <c r="E1" s="135"/>
      <c r="F1" s="135"/>
    </row>
    <row r="2" spans="1:41"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41" ht="15" x14ac:dyDescent="0.2">
      <c r="A3" s="134"/>
      <c r="B3" s="402"/>
      <c r="C3" s="403"/>
      <c r="D3" s="403"/>
      <c r="E3" s="403"/>
      <c r="F3" s="403"/>
      <c r="G3" s="403"/>
      <c r="H3" s="671" t="s">
        <v>274</v>
      </c>
      <c r="I3" s="671"/>
      <c r="J3" s="671"/>
      <c r="K3" s="671"/>
      <c r="L3" s="671"/>
      <c r="M3" s="671"/>
      <c r="N3" s="671"/>
      <c r="O3" s="671"/>
      <c r="P3" s="408" t="s">
        <v>140</v>
      </c>
      <c r="Q3" s="408"/>
      <c r="R3" s="408"/>
      <c r="S3" s="408"/>
      <c r="T3" s="408"/>
      <c r="U3" s="408"/>
      <c r="V3" s="408"/>
      <c r="W3" s="408"/>
      <c r="X3" s="408"/>
      <c r="Y3" s="408"/>
      <c r="Z3" s="409"/>
    </row>
    <row r="4" spans="1:41"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41" ht="7.5" customHeight="1"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41" ht="3" customHeight="1"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41" ht="15" customHeight="1" x14ac:dyDescent="0.2">
      <c r="B7" s="143"/>
      <c r="C7" s="385" t="s">
        <v>12</v>
      </c>
      <c r="D7" s="386"/>
      <c r="E7" s="386"/>
      <c r="F7" s="386"/>
      <c r="G7" s="386"/>
      <c r="H7" s="387"/>
      <c r="I7" s="412" t="s">
        <v>241</v>
      </c>
      <c r="J7" s="413"/>
      <c r="K7" s="413"/>
      <c r="L7" s="413"/>
      <c r="M7" s="413"/>
      <c r="N7" s="413"/>
      <c r="O7" s="413"/>
      <c r="P7" s="413"/>
      <c r="Q7" s="413"/>
      <c r="R7" s="413"/>
      <c r="S7" s="413"/>
      <c r="T7" s="413"/>
      <c r="U7" s="413"/>
      <c r="V7" s="413"/>
      <c r="W7" s="413"/>
      <c r="X7" s="413"/>
      <c r="Y7" s="414"/>
      <c r="Z7" s="144"/>
    </row>
    <row r="8" spans="1:41" ht="15.75" thickBot="1" x14ac:dyDescent="0.25">
      <c r="B8" s="143"/>
      <c r="C8" s="388"/>
      <c r="D8" s="389"/>
      <c r="E8" s="389"/>
      <c r="F8" s="389"/>
      <c r="G8" s="389"/>
      <c r="H8" s="390"/>
      <c r="I8" s="415"/>
      <c r="J8" s="416"/>
      <c r="K8" s="416"/>
      <c r="L8" s="416"/>
      <c r="M8" s="416"/>
      <c r="N8" s="416"/>
      <c r="O8" s="416"/>
      <c r="P8" s="416"/>
      <c r="Q8" s="416"/>
      <c r="R8" s="416"/>
      <c r="S8" s="416"/>
      <c r="T8" s="416"/>
      <c r="U8" s="416"/>
      <c r="V8" s="416"/>
      <c r="W8" s="416"/>
      <c r="X8" s="416"/>
      <c r="Y8" s="417"/>
      <c r="Z8" s="144"/>
    </row>
    <row r="9" spans="1:41"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c r="AO9" s="202"/>
    </row>
    <row r="10" spans="1:41" ht="15" customHeight="1" thickBot="1" x14ac:dyDescent="0.25">
      <c r="B10" s="143"/>
      <c r="C10" s="385" t="s">
        <v>275</v>
      </c>
      <c r="D10" s="386"/>
      <c r="E10" s="386"/>
      <c r="F10" s="386"/>
      <c r="G10" s="386"/>
      <c r="H10" s="387"/>
      <c r="I10" s="629" t="s">
        <v>276</v>
      </c>
      <c r="J10" s="630"/>
      <c r="K10" s="630"/>
      <c r="L10" s="630"/>
      <c r="M10" s="630"/>
      <c r="N10" s="630"/>
      <c r="O10" s="630"/>
      <c r="P10" s="630"/>
      <c r="Q10" s="631"/>
      <c r="R10" s="424" t="s">
        <v>14</v>
      </c>
      <c r="S10" s="425"/>
      <c r="T10" s="425"/>
      <c r="U10" s="426"/>
      <c r="V10" s="418" t="s">
        <v>44</v>
      </c>
      <c r="W10" s="419"/>
      <c r="X10" s="419"/>
      <c r="Y10" s="420"/>
      <c r="Z10" s="144"/>
    </row>
    <row r="11" spans="1:41" ht="28.5" customHeight="1" thickBot="1" x14ac:dyDescent="0.25">
      <c r="B11" s="143"/>
      <c r="C11" s="388"/>
      <c r="D11" s="389"/>
      <c r="E11" s="389"/>
      <c r="F11" s="389"/>
      <c r="G11" s="389"/>
      <c r="H11" s="390"/>
      <c r="I11" s="632"/>
      <c r="J11" s="633"/>
      <c r="K11" s="633"/>
      <c r="L11" s="633"/>
      <c r="M11" s="633"/>
      <c r="N11" s="633"/>
      <c r="O11" s="633"/>
      <c r="P11" s="633"/>
      <c r="Q11" s="634"/>
      <c r="R11" s="433" t="s">
        <v>277</v>
      </c>
      <c r="S11" s="434"/>
      <c r="T11" s="434"/>
      <c r="U11" s="435"/>
      <c r="V11" s="421" t="s">
        <v>264</v>
      </c>
      <c r="W11" s="422"/>
      <c r="X11" s="422"/>
      <c r="Y11" s="423"/>
      <c r="Z11" s="144"/>
    </row>
    <row r="12" spans="1:41"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41" ht="15" customHeight="1" x14ac:dyDescent="0.2">
      <c r="B13" s="148"/>
      <c r="C13" s="385" t="s">
        <v>17</v>
      </c>
      <c r="D13" s="386"/>
      <c r="E13" s="386"/>
      <c r="F13" s="386"/>
      <c r="G13" s="386"/>
      <c r="H13" s="387"/>
      <c r="I13" s="391" t="s">
        <v>278</v>
      </c>
      <c r="J13" s="392"/>
      <c r="K13" s="392"/>
      <c r="L13" s="392"/>
      <c r="M13" s="392"/>
      <c r="N13" s="392"/>
      <c r="O13" s="392"/>
      <c r="P13" s="392"/>
      <c r="Q13" s="392"/>
      <c r="R13" s="392"/>
      <c r="S13" s="393"/>
      <c r="T13" s="385" t="s">
        <v>16</v>
      </c>
      <c r="U13" s="386"/>
      <c r="V13" s="386"/>
      <c r="W13" s="386"/>
      <c r="X13" s="386"/>
      <c r="Y13" s="387"/>
      <c r="Z13" s="150"/>
    </row>
    <row r="14" spans="1:41" ht="42.75" customHeight="1" thickBot="1" x14ac:dyDescent="0.25">
      <c r="B14" s="148"/>
      <c r="C14" s="388"/>
      <c r="D14" s="389"/>
      <c r="E14" s="389"/>
      <c r="F14" s="389"/>
      <c r="G14" s="389"/>
      <c r="H14" s="390"/>
      <c r="I14" s="394"/>
      <c r="J14" s="395"/>
      <c r="K14" s="395"/>
      <c r="L14" s="395"/>
      <c r="M14" s="395"/>
      <c r="N14" s="395"/>
      <c r="O14" s="395"/>
      <c r="P14" s="395"/>
      <c r="Q14" s="395"/>
      <c r="R14" s="395"/>
      <c r="S14" s="396"/>
      <c r="T14" s="397" t="s">
        <v>279</v>
      </c>
      <c r="U14" s="398"/>
      <c r="V14" s="398"/>
      <c r="W14" s="398"/>
      <c r="X14" s="398"/>
      <c r="Y14" s="399"/>
      <c r="Z14" s="150"/>
    </row>
    <row r="15" spans="1:41"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41" ht="42.75" customHeight="1" thickBot="1" x14ac:dyDescent="0.25">
      <c r="B16" s="148"/>
      <c r="C16" s="445" t="s">
        <v>18</v>
      </c>
      <c r="D16" s="446"/>
      <c r="E16" s="446"/>
      <c r="F16" s="446"/>
      <c r="G16" s="446"/>
      <c r="H16" s="447"/>
      <c r="I16" s="448" t="s">
        <v>280</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2.5" customHeight="1" thickBot="1" x14ac:dyDescent="0.25">
      <c r="B18" s="148"/>
      <c r="C18" s="445" t="s">
        <v>19</v>
      </c>
      <c r="D18" s="446"/>
      <c r="E18" s="446"/>
      <c r="F18" s="446"/>
      <c r="G18" s="446"/>
      <c r="H18" s="447"/>
      <c r="I18" s="448" t="s">
        <v>281</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282</v>
      </c>
      <c r="J20" s="458"/>
      <c r="K20" s="458"/>
      <c r="L20" s="459"/>
      <c r="M20" s="418" t="s">
        <v>21</v>
      </c>
      <c r="N20" s="419"/>
      <c r="O20" s="419"/>
      <c r="P20" s="419"/>
      <c r="Q20" s="419"/>
      <c r="R20" s="419"/>
      <c r="S20" s="420"/>
      <c r="T20" s="418" t="s">
        <v>22</v>
      </c>
      <c r="U20" s="419"/>
      <c r="V20" s="419"/>
      <c r="W20" s="419"/>
      <c r="X20" s="419"/>
      <c r="Y20" s="420"/>
      <c r="Z20" s="150"/>
    </row>
    <row r="21" spans="2:26" s="134" customFormat="1" ht="30.75" customHeight="1" thickBot="1" x14ac:dyDescent="0.25">
      <c r="B21" s="148"/>
      <c r="C21" s="454"/>
      <c r="D21" s="455"/>
      <c r="E21" s="455"/>
      <c r="F21" s="455"/>
      <c r="G21" s="455"/>
      <c r="H21" s="456"/>
      <c r="I21" s="460"/>
      <c r="J21" s="461"/>
      <c r="K21" s="461"/>
      <c r="L21" s="462"/>
      <c r="M21" s="551" t="s">
        <v>268</v>
      </c>
      <c r="N21" s="552"/>
      <c r="O21" s="552"/>
      <c r="P21" s="552"/>
      <c r="Q21" s="552"/>
      <c r="R21" s="552"/>
      <c r="S21" s="553"/>
      <c r="T21" s="421" t="s">
        <v>46</v>
      </c>
      <c r="U21" s="552"/>
      <c r="V21" s="552"/>
      <c r="W21" s="552"/>
      <c r="X21" s="552"/>
      <c r="Y21" s="553"/>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33" customHeight="1" thickBot="1" x14ac:dyDescent="0.25">
      <c r="B24" s="148"/>
      <c r="C24" s="598" t="s">
        <v>283</v>
      </c>
      <c r="D24" s="599"/>
      <c r="E24" s="599"/>
      <c r="F24" s="599"/>
      <c r="G24" s="599"/>
      <c r="H24" s="599"/>
      <c r="I24" s="600"/>
      <c r="J24" s="598" t="s">
        <v>251</v>
      </c>
      <c r="K24" s="599"/>
      <c r="L24" s="599"/>
      <c r="M24" s="599"/>
      <c r="N24" s="599"/>
      <c r="O24" s="599"/>
      <c r="P24" s="600"/>
      <c r="Q24" s="668" t="s">
        <v>284</v>
      </c>
      <c r="R24" s="669"/>
      <c r="S24" s="669"/>
      <c r="T24" s="669"/>
      <c r="U24" s="669"/>
      <c r="V24" s="669"/>
      <c r="W24" s="669"/>
      <c r="X24" s="669"/>
      <c r="Y24" s="670"/>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50.25" customHeight="1" thickBot="1" x14ac:dyDescent="0.25">
      <c r="B26" s="148"/>
      <c r="C26" s="445" t="s">
        <v>20</v>
      </c>
      <c r="D26" s="446"/>
      <c r="E26" s="446"/>
      <c r="F26" s="446"/>
      <c r="G26" s="446"/>
      <c r="H26" s="447"/>
      <c r="I26" s="665" t="s">
        <v>285</v>
      </c>
      <c r="J26" s="666"/>
      <c r="K26" s="666"/>
      <c r="L26" s="666"/>
      <c r="M26" s="666"/>
      <c r="N26" s="666"/>
      <c r="O26" s="666"/>
      <c r="P26" s="666"/>
      <c r="Q26" s="666"/>
      <c r="R26" s="666"/>
      <c r="S26" s="666"/>
      <c r="T26" s="666"/>
      <c r="U26" s="666"/>
      <c r="V26" s="666"/>
      <c r="W26" s="666"/>
      <c r="X26" s="666"/>
      <c r="Y26" s="667"/>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33">
        <v>0</v>
      </c>
      <c r="J28" s="448"/>
      <c r="K28" s="445" t="s">
        <v>51</v>
      </c>
      <c r="L28" s="446"/>
      <c r="M28" s="446"/>
      <c r="N28" s="446"/>
      <c r="O28" s="446"/>
      <c r="P28" s="447"/>
      <c r="Q28" s="444" t="s">
        <v>52</v>
      </c>
      <c r="R28" s="442"/>
      <c r="S28" s="443"/>
      <c r="T28" s="174" t="s">
        <v>53</v>
      </c>
      <c r="U28" s="442" t="s">
        <v>54</v>
      </c>
      <c r="V28" s="442"/>
      <c r="W28" s="442"/>
      <c r="X28" s="443"/>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26"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26" s="152" customFormat="1" x14ac:dyDescent="0.2">
      <c r="B32" s="153"/>
      <c r="C32" s="588" t="s">
        <v>56</v>
      </c>
      <c r="D32" s="589"/>
      <c r="E32" s="589"/>
      <c r="F32" s="589"/>
      <c r="G32" s="590"/>
      <c r="H32" s="663" t="s">
        <v>286</v>
      </c>
      <c r="I32" s="663" t="s">
        <v>287</v>
      </c>
      <c r="J32" s="594" t="s">
        <v>25</v>
      </c>
      <c r="K32" s="596" t="s">
        <v>57</v>
      </c>
      <c r="L32" s="589"/>
      <c r="M32" s="589"/>
      <c r="N32" s="589"/>
      <c r="O32" s="589"/>
      <c r="P32" s="589"/>
      <c r="Q32" s="589"/>
      <c r="R32" s="589"/>
      <c r="S32" s="589"/>
      <c r="T32" s="589"/>
      <c r="U32" s="589"/>
      <c r="V32" s="589"/>
      <c r="W32" s="589"/>
      <c r="X32" s="589"/>
      <c r="Y32" s="590"/>
      <c r="Z32" s="150"/>
    </row>
    <row r="33" spans="2:26" s="152" customFormat="1" ht="31.5" customHeight="1" thickBot="1" x14ac:dyDescent="0.25">
      <c r="B33" s="153"/>
      <c r="C33" s="591"/>
      <c r="D33" s="592"/>
      <c r="E33" s="592"/>
      <c r="F33" s="592"/>
      <c r="G33" s="593"/>
      <c r="H33" s="664"/>
      <c r="I33" s="664"/>
      <c r="J33" s="595"/>
      <c r="K33" s="597"/>
      <c r="L33" s="592"/>
      <c r="M33" s="592"/>
      <c r="N33" s="592"/>
      <c r="O33" s="592"/>
      <c r="P33" s="592"/>
      <c r="Q33" s="592"/>
      <c r="R33" s="592"/>
      <c r="S33" s="592"/>
      <c r="T33" s="592"/>
      <c r="U33" s="592"/>
      <c r="V33" s="592"/>
      <c r="W33" s="592"/>
      <c r="X33" s="592"/>
      <c r="Y33" s="593"/>
      <c r="Z33" s="150"/>
    </row>
    <row r="34" spans="2:26" s="152" customFormat="1" x14ac:dyDescent="0.2">
      <c r="B34" s="153"/>
      <c r="C34" s="560"/>
      <c r="D34" s="561"/>
      <c r="E34" s="561"/>
      <c r="F34" s="561"/>
      <c r="G34" s="562"/>
      <c r="H34" s="154"/>
      <c r="I34" s="154"/>
      <c r="J34" s="155" t="e">
        <f>+H34/I34</f>
        <v>#DIV/0!</v>
      </c>
      <c r="K34" s="654"/>
      <c r="L34" s="539"/>
      <c r="M34" s="539"/>
      <c r="N34" s="539"/>
      <c r="O34" s="539"/>
      <c r="P34" s="539"/>
      <c r="Q34" s="539"/>
      <c r="R34" s="539"/>
      <c r="S34" s="539"/>
      <c r="T34" s="539"/>
      <c r="U34" s="539"/>
      <c r="V34" s="539"/>
      <c r="W34" s="539"/>
      <c r="X34" s="539"/>
      <c r="Y34" s="540"/>
      <c r="Z34" s="150"/>
    </row>
    <row r="35" spans="2:26" s="152" customFormat="1" x14ac:dyDescent="0.2">
      <c r="B35" s="153"/>
      <c r="C35" s="560"/>
      <c r="D35" s="561"/>
      <c r="E35" s="561"/>
      <c r="F35" s="561"/>
      <c r="G35" s="562"/>
      <c r="H35" s="156"/>
      <c r="I35" s="156"/>
      <c r="J35" s="155" t="e">
        <f t="shared" ref="J35:J45" si="0">+H35/I35</f>
        <v>#DIV/0!</v>
      </c>
      <c r="K35" s="563"/>
      <c r="L35" s="538"/>
      <c r="M35" s="538"/>
      <c r="N35" s="538"/>
      <c r="O35" s="538"/>
      <c r="P35" s="538"/>
      <c r="Q35" s="538"/>
      <c r="R35" s="538"/>
      <c r="S35" s="538"/>
      <c r="T35" s="538"/>
      <c r="U35" s="538"/>
      <c r="V35" s="538"/>
      <c r="W35" s="538"/>
      <c r="X35" s="538"/>
      <c r="Y35" s="564"/>
      <c r="Z35" s="150"/>
    </row>
    <row r="36" spans="2:26" s="152" customFormat="1" x14ac:dyDescent="0.2">
      <c r="B36" s="153"/>
      <c r="C36" s="560"/>
      <c r="D36" s="561"/>
      <c r="E36" s="561"/>
      <c r="F36" s="561"/>
      <c r="G36" s="562"/>
      <c r="H36" s="156"/>
      <c r="I36" s="156"/>
      <c r="J36" s="155" t="e">
        <f t="shared" si="0"/>
        <v>#DIV/0!</v>
      </c>
      <c r="K36" s="563"/>
      <c r="L36" s="538"/>
      <c r="M36" s="538"/>
      <c r="N36" s="538"/>
      <c r="O36" s="538"/>
      <c r="P36" s="538"/>
      <c r="Q36" s="538"/>
      <c r="R36" s="538"/>
      <c r="S36" s="538"/>
      <c r="T36" s="538"/>
      <c r="U36" s="538"/>
      <c r="V36" s="538"/>
      <c r="W36" s="538"/>
      <c r="X36" s="538"/>
      <c r="Y36" s="564"/>
      <c r="Z36" s="150"/>
    </row>
    <row r="37" spans="2:26" s="152" customFormat="1" x14ac:dyDescent="0.2">
      <c r="B37" s="153"/>
      <c r="C37" s="560"/>
      <c r="D37" s="561"/>
      <c r="E37" s="561"/>
      <c r="F37" s="561"/>
      <c r="G37" s="562"/>
      <c r="H37" s="156"/>
      <c r="I37" s="156"/>
      <c r="J37" s="155" t="e">
        <f t="shared" si="0"/>
        <v>#DIV/0!</v>
      </c>
      <c r="K37" s="563"/>
      <c r="L37" s="538"/>
      <c r="M37" s="538"/>
      <c r="N37" s="538"/>
      <c r="O37" s="538"/>
      <c r="P37" s="538"/>
      <c r="Q37" s="538"/>
      <c r="R37" s="538"/>
      <c r="S37" s="538"/>
      <c r="T37" s="538"/>
      <c r="U37" s="538"/>
      <c r="V37" s="538"/>
      <c r="W37" s="538"/>
      <c r="X37" s="538"/>
      <c r="Y37" s="564"/>
      <c r="Z37" s="150"/>
    </row>
    <row r="38" spans="2:26" s="152" customFormat="1" x14ac:dyDescent="0.2">
      <c r="B38" s="153"/>
      <c r="C38" s="560"/>
      <c r="D38" s="561"/>
      <c r="E38" s="561"/>
      <c r="F38" s="561"/>
      <c r="G38" s="562"/>
      <c r="H38" s="156"/>
      <c r="I38" s="156"/>
      <c r="J38" s="155" t="e">
        <f t="shared" si="0"/>
        <v>#DIV/0!</v>
      </c>
      <c r="K38" s="563"/>
      <c r="L38" s="538"/>
      <c r="M38" s="538"/>
      <c r="N38" s="538"/>
      <c r="O38" s="538"/>
      <c r="P38" s="538"/>
      <c r="Q38" s="538"/>
      <c r="R38" s="538"/>
      <c r="S38" s="538"/>
      <c r="T38" s="538"/>
      <c r="U38" s="538"/>
      <c r="V38" s="538"/>
      <c r="W38" s="538"/>
      <c r="X38" s="538"/>
      <c r="Y38" s="564"/>
      <c r="Z38" s="150"/>
    </row>
    <row r="39" spans="2:26" s="152" customFormat="1" x14ac:dyDescent="0.2">
      <c r="B39" s="153"/>
      <c r="C39" s="560"/>
      <c r="D39" s="561"/>
      <c r="E39" s="561"/>
      <c r="F39" s="561"/>
      <c r="G39" s="562"/>
      <c r="H39" s="156"/>
      <c r="I39" s="156"/>
      <c r="J39" s="155" t="e">
        <f t="shared" si="0"/>
        <v>#DIV/0!</v>
      </c>
      <c r="K39" s="563"/>
      <c r="L39" s="538"/>
      <c r="M39" s="538"/>
      <c r="N39" s="538"/>
      <c r="O39" s="538"/>
      <c r="P39" s="538"/>
      <c r="Q39" s="538"/>
      <c r="R39" s="538"/>
      <c r="S39" s="538"/>
      <c r="T39" s="538"/>
      <c r="U39" s="538"/>
      <c r="V39" s="538"/>
      <c r="W39" s="538"/>
      <c r="X39" s="538"/>
      <c r="Y39" s="564"/>
      <c r="Z39" s="150"/>
    </row>
    <row r="40" spans="2:26" s="152" customFormat="1" x14ac:dyDescent="0.2">
      <c r="B40" s="153"/>
      <c r="C40" s="560"/>
      <c r="D40" s="561"/>
      <c r="E40" s="561"/>
      <c r="F40" s="561"/>
      <c r="G40" s="562"/>
      <c r="H40" s="156"/>
      <c r="I40" s="156"/>
      <c r="J40" s="155" t="e">
        <f t="shared" si="0"/>
        <v>#DIV/0!</v>
      </c>
      <c r="K40" s="563"/>
      <c r="L40" s="538"/>
      <c r="M40" s="538"/>
      <c r="N40" s="538"/>
      <c r="O40" s="538"/>
      <c r="P40" s="538"/>
      <c r="Q40" s="538"/>
      <c r="R40" s="538"/>
      <c r="S40" s="538"/>
      <c r="T40" s="538"/>
      <c r="U40" s="538"/>
      <c r="V40" s="538"/>
      <c r="W40" s="538"/>
      <c r="X40" s="538"/>
      <c r="Y40" s="564"/>
      <c r="Z40" s="150"/>
    </row>
    <row r="41" spans="2:26" s="152" customFormat="1" x14ac:dyDescent="0.2">
      <c r="B41" s="153"/>
      <c r="C41" s="560"/>
      <c r="D41" s="561"/>
      <c r="E41" s="561"/>
      <c r="F41" s="561"/>
      <c r="G41" s="562"/>
      <c r="H41" s="156"/>
      <c r="I41" s="156"/>
      <c r="J41" s="155" t="e">
        <f t="shared" si="0"/>
        <v>#DIV/0!</v>
      </c>
      <c r="K41" s="563"/>
      <c r="L41" s="538"/>
      <c r="M41" s="538"/>
      <c r="N41" s="538"/>
      <c r="O41" s="538"/>
      <c r="P41" s="538"/>
      <c r="Q41" s="538"/>
      <c r="R41" s="538"/>
      <c r="S41" s="538"/>
      <c r="T41" s="538"/>
      <c r="U41" s="538"/>
      <c r="V41" s="538"/>
      <c r="W41" s="538"/>
      <c r="X41" s="538"/>
      <c r="Y41" s="564"/>
      <c r="Z41" s="150"/>
    </row>
    <row r="42" spans="2:26" s="152" customFormat="1" x14ac:dyDescent="0.2">
      <c r="B42" s="153"/>
      <c r="C42" s="560"/>
      <c r="D42" s="561"/>
      <c r="E42" s="561"/>
      <c r="F42" s="561"/>
      <c r="G42" s="562"/>
      <c r="H42" s="156"/>
      <c r="I42" s="156"/>
      <c r="J42" s="155" t="e">
        <f t="shared" si="0"/>
        <v>#DIV/0!</v>
      </c>
      <c r="K42" s="563"/>
      <c r="L42" s="538"/>
      <c r="M42" s="538"/>
      <c r="N42" s="538"/>
      <c r="O42" s="538"/>
      <c r="P42" s="538"/>
      <c r="Q42" s="538"/>
      <c r="R42" s="538"/>
      <c r="S42" s="538"/>
      <c r="T42" s="538"/>
      <c r="U42" s="538"/>
      <c r="V42" s="538"/>
      <c r="W42" s="538"/>
      <c r="X42" s="538"/>
      <c r="Y42" s="564"/>
      <c r="Z42" s="150"/>
    </row>
    <row r="43" spans="2:26" s="152" customFormat="1" x14ac:dyDescent="0.2">
      <c r="B43" s="153"/>
      <c r="C43" s="560"/>
      <c r="D43" s="561"/>
      <c r="E43" s="561"/>
      <c r="F43" s="561"/>
      <c r="G43" s="562"/>
      <c r="H43" s="156"/>
      <c r="I43" s="156"/>
      <c r="J43" s="155" t="e">
        <f t="shared" si="0"/>
        <v>#DIV/0!</v>
      </c>
      <c r="K43" s="563"/>
      <c r="L43" s="538"/>
      <c r="M43" s="538"/>
      <c r="N43" s="538"/>
      <c r="O43" s="538"/>
      <c r="P43" s="538"/>
      <c r="Q43" s="538"/>
      <c r="R43" s="538"/>
      <c r="S43" s="538"/>
      <c r="T43" s="538"/>
      <c r="U43" s="538"/>
      <c r="V43" s="538"/>
      <c r="W43" s="538"/>
      <c r="X43" s="538"/>
      <c r="Y43" s="564"/>
      <c r="Z43" s="150"/>
    </row>
    <row r="44" spans="2:26" s="152" customFormat="1" x14ac:dyDescent="0.2">
      <c r="B44" s="153"/>
      <c r="C44" s="560"/>
      <c r="D44" s="561"/>
      <c r="E44" s="561"/>
      <c r="F44" s="561"/>
      <c r="G44" s="562"/>
      <c r="H44" s="156"/>
      <c r="I44" s="156"/>
      <c r="J44" s="155" t="e">
        <f t="shared" si="0"/>
        <v>#DIV/0!</v>
      </c>
      <c r="K44" s="563"/>
      <c r="L44" s="538"/>
      <c r="M44" s="538"/>
      <c r="N44" s="538"/>
      <c r="O44" s="538"/>
      <c r="P44" s="538"/>
      <c r="Q44" s="538"/>
      <c r="R44" s="538"/>
      <c r="S44" s="538"/>
      <c r="T44" s="538"/>
      <c r="U44" s="538"/>
      <c r="V44" s="538"/>
      <c r="W44" s="538"/>
      <c r="X44" s="538"/>
      <c r="Y44" s="564"/>
      <c r="Z44" s="150"/>
    </row>
    <row r="45" spans="2:26" s="152" customFormat="1" ht="15" thickBot="1" x14ac:dyDescent="0.25">
      <c r="B45" s="153"/>
      <c r="C45" s="560"/>
      <c r="D45" s="561"/>
      <c r="E45" s="561"/>
      <c r="F45" s="561"/>
      <c r="G45" s="562"/>
      <c r="H45" s="157"/>
      <c r="I45" s="157"/>
      <c r="J45" s="155" t="e">
        <f t="shared" si="0"/>
        <v>#DIV/0!</v>
      </c>
      <c r="K45" s="660"/>
      <c r="L45" s="661"/>
      <c r="M45" s="661"/>
      <c r="N45" s="661"/>
      <c r="O45" s="661"/>
      <c r="P45" s="661"/>
      <c r="Q45" s="661"/>
      <c r="R45" s="661"/>
      <c r="S45" s="661"/>
      <c r="T45" s="661"/>
      <c r="U45" s="661"/>
      <c r="V45" s="661"/>
      <c r="W45" s="661"/>
      <c r="X45" s="661"/>
      <c r="Y45" s="662"/>
      <c r="Z45" s="150"/>
    </row>
    <row r="46" spans="2:26" s="152" customFormat="1" ht="15.75" customHeight="1" thickBot="1" x14ac:dyDescent="0.3">
      <c r="B46" s="153"/>
      <c r="C46" s="565" t="s">
        <v>58</v>
      </c>
      <c r="D46" s="566"/>
      <c r="E46" s="566"/>
      <c r="F46" s="566"/>
      <c r="G46" s="567"/>
      <c r="H46" s="158"/>
      <c r="I46" s="158"/>
      <c r="J46" s="59"/>
      <c r="K46" s="568"/>
      <c r="L46" s="569"/>
      <c r="M46" s="569"/>
      <c r="N46" s="569"/>
      <c r="O46" s="569"/>
      <c r="P46" s="569"/>
      <c r="Q46" s="569"/>
      <c r="R46" s="569"/>
      <c r="S46" s="569"/>
      <c r="T46" s="569"/>
      <c r="U46" s="569"/>
      <c r="V46" s="569"/>
      <c r="W46" s="569"/>
      <c r="X46" s="569"/>
      <c r="Y46" s="570"/>
      <c r="Z46" s="150"/>
    </row>
    <row r="47" spans="2:26" s="152" customFormat="1" ht="5.25" customHeight="1" x14ac:dyDescent="0.2">
      <c r="B47" s="153"/>
      <c r="C47" s="149"/>
      <c r="D47" s="149"/>
      <c r="E47" s="149"/>
      <c r="F47" s="149"/>
      <c r="G47" s="149"/>
      <c r="H47" s="159"/>
      <c r="I47" s="159"/>
      <c r="J47" s="61"/>
      <c r="K47" s="149"/>
      <c r="L47" s="149"/>
      <c r="M47" s="149"/>
      <c r="N47" s="149"/>
      <c r="O47" s="149"/>
      <c r="P47" s="149"/>
      <c r="Q47" s="149"/>
      <c r="R47" s="149"/>
      <c r="S47" s="149"/>
      <c r="T47" s="149"/>
      <c r="U47" s="149"/>
      <c r="V47" s="149"/>
      <c r="W47" s="149"/>
      <c r="X47" s="149"/>
      <c r="Y47" s="149"/>
      <c r="Z47" s="150"/>
    </row>
    <row r="48" spans="2:26" s="152" customFormat="1" ht="15" thickBot="1" x14ac:dyDescent="0.25">
      <c r="B48" s="153"/>
      <c r="C48" s="149"/>
      <c r="D48" s="149"/>
      <c r="E48" s="149"/>
      <c r="F48" s="149"/>
      <c r="G48" s="149"/>
      <c r="H48" s="159"/>
      <c r="I48" s="159"/>
      <c r="J48" s="61"/>
      <c r="K48" s="149"/>
      <c r="L48" s="149"/>
      <c r="M48" s="149"/>
      <c r="N48" s="149"/>
      <c r="O48" s="149"/>
      <c r="P48" s="149"/>
      <c r="Q48" s="149"/>
      <c r="R48" s="149"/>
      <c r="S48" s="149"/>
      <c r="T48" s="149"/>
      <c r="U48" s="149"/>
      <c r="V48" s="149"/>
      <c r="W48" s="149"/>
      <c r="X48" s="149"/>
      <c r="Y48" s="149"/>
      <c r="Z48" s="150"/>
    </row>
    <row r="49" spans="2:26" s="152" customFormat="1" x14ac:dyDescent="0.2">
      <c r="B49" s="15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150"/>
    </row>
    <row r="50" spans="2:26" ht="15" thickBot="1" x14ac:dyDescent="0.25">
      <c r="B50" s="14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150"/>
    </row>
    <row r="51" spans="2:26" x14ac:dyDescent="0.2">
      <c r="B51" s="14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150"/>
    </row>
    <row r="52" spans="2:26"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2:26"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2:26" x14ac:dyDescent="0.2">
      <c r="B54" s="14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150"/>
    </row>
    <row r="55" spans="2:26" x14ac:dyDescent="0.2">
      <c r="B55" s="14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150"/>
    </row>
    <row r="56" spans="2:26" x14ac:dyDescent="0.2">
      <c r="B56" s="14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150"/>
    </row>
    <row r="57" spans="2:26" x14ac:dyDescent="0.2">
      <c r="B57" s="14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150"/>
    </row>
    <row r="58" spans="2:26" x14ac:dyDescent="0.2">
      <c r="B58" s="14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150"/>
    </row>
    <row r="59" spans="2:26" x14ac:dyDescent="0.2">
      <c r="B59" s="14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150"/>
    </row>
    <row r="60" spans="2:26" x14ac:dyDescent="0.2">
      <c r="B60" s="14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150"/>
    </row>
    <row r="61" spans="2:26" x14ac:dyDescent="0.2">
      <c r="B61" s="14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150"/>
    </row>
    <row r="62" spans="2:26" x14ac:dyDescent="0.2">
      <c r="B62" s="14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150"/>
    </row>
    <row r="63" spans="2:26" ht="15" thickBot="1" x14ac:dyDescent="0.25">
      <c r="B63" s="14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150"/>
    </row>
    <row r="64" spans="2:26" ht="6" customHeight="1" x14ac:dyDescent="0.2">
      <c r="B64" s="160"/>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2"/>
    </row>
    <row r="65" spans="1:26" ht="15" thickBot="1" x14ac:dyDescent="0.25">
      <c r="B65" s="163"/>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5"/>
    </row>
    <row r="66" spans="1:26" ht="14.25" customHeight="1" x14ac:dyDescent="0.2">
      <c r="B66" s="166"/>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167"/>
    </row>
    <row r="67" spans="1:26" ht="14.25" customHeight="1" x14ac:dyDescent="0.2">
      <c r="A67" s="134"/>
      <c r="B67" s="168"/>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167"/>
    </row>
    <row r="68" spans="1:26" ht="4.5" customHeight="1" thickBot="1" x14ac:dyDescent="0.25">
      <c r="A68" s="134"/>
      <c r="B68" s="168"/>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167"/>
    </row>
    <row r="69" spans="1:26" x14ac:dyDescent="0.2">
      <c r="B69" s="166"/>
      <c r="C69" s="400"/>
      <c r="D69" s="401"/>
      <c r="E69" s="401"/>
      <c r="F69" s="401"/>
      <c r="G69" s="401"/>
      <c r="H69" s="401"/>
      <c r="I69" s="401"/>
      <c r="J69" s="401"/>
      <c r="K69" s="401"/>
      <c r="L69" s="401"/>
      <c r="M69" s="401"/>
      <c r="N69" s="401"/>
      <c r="O69" s="401"/>
      <c r="P69" s="401"/>
      <c r="Q69" s="401"/>
      <c r="R69" s="401"/>
      <c r="S69" s="401"/>
      <c r="T69" s="401"/>
      <c r="U69" s="401"/>
      <c r="V69" s="401"/>
      <c r="W69" s="401"/>
      <c r="X69" s="401"/>
      <c r="Y69" s="559"/>
      <c r="Z69" s="169"/>
    </row>
    <row r="70" spans="1:26" x14ac:dyDescent="0.2">
      <c r="B70" s="166"/>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169"/>
    </row>
    <row r="71" spans="1:26" x14ac:dyDescent="0.2">
      <c r="B71" s="166"/>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169"/>
    </row>
    <row r="72" spans="1:26" x14ac:dyDescent="0.2">
      <c r="B72" s="166"/>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169"/>
    </row>
    <row r="73" spans="1:26" x14ac:dyDescent="0.2">
      <c r="B73" s="166"/>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169"/>
    </row>
    <row r="74" spans="1:26" x14ac:dyDescent="0.2">
      <c r="B74" s="166"/>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169"/>
    </row>
    <row r="75" spans="1:26" x14ac:dyDescent="0.2">
      <c r="B75" s="166"/>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169"/>
    </row>
    <row r="76" spans="1:26" x14ac:dyDescent="0.2">
      <c r="B76" s="166"/>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169"/>
    </row>
    <row r="77" spans="1:26" ht="8.25" customHeight="1" x14ac:dyDescent="0.2">
      <c r="B77" s="166"/>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169"/>
    </row>
    <row r="78" spans="1:26" hidden="1" x14ac:dyDescent="0.2">
      <c r="B78" s="166"/>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169"/>
    </row>
    <row r="79" spans="1:26" hidden="1" x14ac:dyDescent="0.2">
      <c r="B79" s="166"/>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169"/>
    </row>
    <row r="80" spans="1:26" ht="4.5" customHeight="1" thickBot="1" x14ac:dyDescent="0.25">
      <c r="B80" s="166"/>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169"/>
    </row>
    <row r="81" spans="2:26" x14ac:dyDescent="0.2">
      <c r="B81" s="170"/>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71"/>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2"/>
  <sheetViews>
    <sheetView workbookViewId="0">
      <selection sqref="A1:XFD1048576"/>
    </sheetView>
  </sheetViews>
  <sheetFormatPr baseColWidth="10" defaultColWidth="3.7109375" defaultRowHeight="14.25" x14ac:dyDescent="0.2"/>
  <cols>
    <col min="1" max="1" width="3.7109375" style="205"/>
    <col min="2" max="2" width="2.85546875" style="205" customWidth="1"/>
    <col min="3" max="6" width="2.7109375" style="205" customWidth="1"/>
    <col min="7" max="7" width="4.28515625" style="205" customWidth="1"/>
    <col min="8" max="8" width="14.28515625" style="205" customWidth="1"/>
    <col min="9" max="9" width="16.140625" style="205" customWidth="1"/>
    <col min="10" max="10" width="15" style="205" customWidth="1"/>
    <col min="11" max="12" width="3.42578125" style="205" customWidth="1"/>
    <col min="13" max="15" width="2.7109375" style="205" customWidth="1"/>
    <col min="16" max="16" width="7.7109375" style="205" customWidth="1"/>
    <col min="17" max="17" width="3.5703125" style="205" customWidth="1"/>
    <col min="18" max="18" width="3.7109375" style="205"/>
    <col min="19" max="19" width="3.28515625" style="205" customWidth="1"/>
    <col min="20" max="21" width="6.42578125" style="205" customWidth="1"/>
    <col min="22" max="22" width="3.7109375" style="205"/>
    <col min="23" max="24" width="5" style="205" customWidth="1"/>
    <col min="25" max="25" width="4.140625" style="205" customWidth="1"/>
    <col min="26" max="26" width="2" style="205" customWidth="1"/>
    <col min="27" max="16384" width="3.7109375" style="205"/>
  </cols>
  <sheetData>
    <row r="1" spans="1:26" ht="15" thickBot="1" x14ac:dyDescent="0.25">
      <c r="A1" s="203"/>
      <c r="B1" s="204"/>
      <c r="C1" s="204"/>
      <c r="D1" s="204"/>
      <c r="E1" s="204"/>
      <c r="F1" s="204"/>
    </row>
    <row r="2" spans="1:26" ht="45.75" customHeight="1" x14ac:dyDescent="0.2">
      <c r="A2" s="203"/>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03"/>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203"/>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03"/>
      <c r="B5" s="203"/>
      <c r="C5" s="203"/>
      <c r="D5" s="203"/>
      <c r="E5" s="203"/>
      <c r="F5" s="203"/>
      <c r="G5" s="203"/>
      <c r="H5" s="206"/>
      <c r="I5" s="206"/>
      <c r="J5" s="206"/>
      <c r="K5" s="206"/>
      <c r="L5" s="206"/>
      <c r="M5" s="206"/>
      <c r="N5" s="206"/>
      <c r="O5" s="206"/>
      <c r="P5" s="206"/>
      <c r="Q5" s="206"/>
      <c r="R5" s="206"/>
      <c r="S5" s="206"/>
      <c r="T5" s="206"/>
      <c r="U5" s="206"/>
      <c r="V5" s="206"/>
      <c r="W5" s="206"/>
      <c r="X5" s="206"/>
      <c r="Y5" s="206"/>
      <c r="Z5" s="206"/>
    </row>
    <row r="6" spans="1:26" ht="15.75" thickBot="1" x14ac:dyDescent="0.25">
      <c r="B6" s="207"/>
      <c r="C6" s="208"/>
      <c r="D6" s="208"/>
      <c r="E6" s="208"/>
      <c r="F6" s="208"/>
      <c r="G6" s="208"/>
      <c r="H6" s="208"/>
      <c r="I6" s="209"/>
      <c r="J6" s="209"/>
      <c r="K6" s="209"/>
      <c r="L6" s="209"/>
      <c r="M6" s="209"/>
      <c r="N6" s="209"/>
      <c r="O6" s="209"/>
      <c r="P6" s="209"/>
      <c r="Q6" s="209"/>
      <c r="R6" s="210"/>
      <c r="S6" s="210"/>
      <c r="T6" s="210"/>
      <c r="U6" s="210"/>
      <c r="V6" s="210"/>
      <c r="W6" s="208"/>
      <c r="X6" s="208"/>
      <c r="Y6" s="208"/>
      <c r="Z6" s="211"/>
    </row>
    <row r="7" spans="1:26" ht="15" customHeight="1" x14ac:dyDescent="0.2">
      <c r="B7" s="212"/>
      <c r="C7" s="385" t="s">
        <v>12</v>
      </c>
      <c r="D7" s="386"/>
      <c r="E7" s="386"/>
      <c r="F7" s="386"/>
      <c r="G7" s="386"/>
      <c r="H7" s="387"/>
      <c r="I7" s="621" t="s">
        <v>291</v>
      </c>
      <c r="J7" s="622"/>
      <c r="K7" s="622"/>
      <c r="L7" s="622"/>
      <c r="M7" s="622"/>
      <c r="N7" s="622"/>
      <c r="O7" s="622"/>
      <c r="P7" s="622"/>
      <c r="Q7" s="622"/>
      <c r="R7" s="622"/>
      <c r="S7" s="622"/>
      <c r="T7" s="622"/>
      <c r="U7" s="622"/>
      <c r="V7" s="622"/>
      <c r="W7" s="622"/>
      <c r="X7" s="622"/>
      <c r="Y7" s="623"/>
      <c r="Z7" s="213"/>
    </row>
    <row r="8" spans="1:26" ht="15.75" thickBot="1" x14ac:dyDescent="0.25">
      <c r="B8" s="212"/>
      <c r="C8" s="388"/>
      <c r="D8" s="389"/>
      <c r="E8" s="389"/>
      <c r="F8" s="389"/>
      <c r="G8" s="389"/>
      <c r="H8" s="390"/>
      <c r="I8" s="624"/>
      <c r="J8" s="625"/>
      <c r="K8" s="625"/>
      <c r="L8" s="625"/>
      <c r="M8" s="625"/>
      <c r="N8" s="625"/>
      <c r="O8" s="625"/>
      <c r="P8" s="625"/>
      <c r="Q8" s="625"/>
      <c r="R8" s="625"/>
      <c r="S8" s="625"/>
      <c r="T8" s="625"/>
      <c r="U8" s="625"/>
      <c r="V8" s="625"/>
      <c r="W8" s="625"/>
      <c r="X8" s="625"/>
      <c r="Y8" s="626"/>
      <c r="Z8" s="213"/>
    </row>
    <row r="9" spans="1:26" ht="15.75" thickBot="1" x14ac:dyDescent="0.25">
      <c r="B9" s="212"/>
      <c r="C9" s="214"/>
      <c r="D9" s="214"/>
      <c r="E9" s="214"/>
      <c r="F9" s="214"/>
      <c r="G9" s="214"/>
      <c r="H9" s="214"/>
      <c r="I9" s="215"/>
      <c r="J9" s="215"/>
      <c r="K9" s="215"/>
      <c r="L9" s="215"/>
      <c r="M9" s="215"/>
      <c r="N9" s="215"/>
      <c r="O9" s="215"/>
      <c r="P9" s="215"/>
      <c r="Q9" s="215"/>
      <c r="R9" s="216"/>
      <c r="S9" s="216"/>
      <c r="T9" s="216"/>
      <c r="U9" s="216"/>
      <c r="V9" s="216"/>
      <c r="W9" s="214"/>
      <c r="X9" s="214"/>
      <c r="Y9" s="214"/>
      <c r="Z9" s="213"/>
    </row>
    <row r="10" spans="1:26" ht="15" customHeight="1" thickBot="1" x14ac:dyDescent="0.25">
      <c r="B10" s="212"/>
      <c r="C10" s="385" t="s">
        <v>43</v>
      </c>
      <c r="D10" s="386"/>
      <c r="E10" s="386"/>
      <c r="F10" s="386"/>
      <c r="G10" s="386"/>
      <c r="H10" s="387"/>
      <c r="I10" s="672" t="s">
        <v>292</v>
      </c>
      <c r="J10" s="630"/>
      <c r="K10" s="630"/>
      <c r="L10" s="630"/>
      <c r="M10" s="630"/>
      <c r="N10" s="630"/>
      <c r="O10" s="630"/>
      <c r="P10" s="630"/>
      <c r="Q10" s="631"/>
      <c r="R10" s="424" t="s">
        <v>14</v>
      </c>
      <c r="S10" s="425"/>
      <c r="T10" s="425"/>
      <c r="U10" s="426"/>
      <c r="V10" s="418" t="s">
        <v>44</v>
      </c>
      <c r="W10" s="419"/>
      <c r="X10" s="419"/>
      <c r="Y10" s="420"/>
      <c r="Z10" s="213"/>
    </row>
    <row r="11" spans="1:26" ht="28.5" customHeight="1" thickBot="1" x14ac:dyDescent="0.25">
      <c r="B11" s="212"/>
      <c r="C11" s="388"/>
      <c r="D11" s="389"/>
      <c r="E11" s="389"/>
      <c r="F11" s="389"/>
      <c r="G11" s="389"/>
      <c r="H11" s="390"/>
      <c r="I11" s="632"/>
      <c r="J11" s="633"/>
      <c r="K11" s="633"/>
      <c r="L11" s="633"/>
      <c r="M11" s="633"/>
      <c r="N11" s="633"/>
      <c r="O11" s="633"/>
      <c r="P11" s="633"/>
      <c r="Q11" s="634"/>
      <c r="R11" s="433" t="s">
        <v>293</v>
      </c>
      <c r="S11" s="434"/>
      <c r="T11" s="434"/>
      <c r="U11" s="435"/>
      <c r="V11" s="421" t="s">
        <v>264</v>
      </c>
      <c r="W11" s="422"/>
      <c r="X11" s="422"/>
      <c r="Y11" s="423"/>
      <c r="Z11" s="213"/>
    </row>
    <row r="12" spans="1:26" ht="15" thickBot="1" x14ac:dyDescent="0.25">
      <c r="B12" s="217"/>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9"/>
    </row>
    <row r="13" spans="1:26" ht="15" customHeight="1" x14ac:dyDescent="0.2">
      <c r="B13" s="217"/>
      <c r="C13" s="385" t="s">
        <v>17</v>
      </c>
      <c r="D13" s="386"/>
      <c r="E13" s="386"/>
      <c r="F13" s="386"/>
      <c r="G13" s="386"/>
      <c r="H13" s="387"/>
      <c r="I13" s="391" t="s">
        <v>294</v>
      </c>
      <c r="J13" s="392"/>
      <c r="K13" s="392"/>
      <c r="L13" s="392"/>
      <c r="M13" s="392"/>
      <c r="N13" s="392"/>
      <c r="O13" s="392"/>
      <c r="P13" s="392"/>
      <c r="Q13" s="392"/>
      <c r="R13" s="392"/>
      <c r="S13" s="393"/>
      <c r="T13" s="385" t="s">
        <v>16</v>
      </c>
      <c r="U13" s="386"/>
      <c r="V13" s="386"/>
      <c r="W13" s="386"/>
      <c r="X13" s="386"/>
      <c r="Y13" s="387"/>
      <c r="Z13" s="219"/>
    </row>
    <row r="14" spans="1:26" ht="30" customHeight="1" thickBot="1" x14ac:dyDescent="0.25">
      <c r="B14" s="217"/>
      <c r="C14" s="388"/>
      <c r="D14" s="389"/>
      <c r="E14" s="389"/>
      <c r="F14" s="389"/>
      <c r="G14" s="389"/>
      <c r="H14" s="390"/>
      <c r="I14" s="394"/>
      <c r="J14" s="395"/>
      <c r="K14" s="395"/>
      <c r="L14" s="395"/>
      <c r="M14" s="395"/>
      <c r="N14" s="395"/>
      <c r="O14" s="395"/>
      <c r="P14" s="395"/>
      <c r="Q14" s="395"/>
      <c r="R14" s="395"/>
      <c r="S14" s="396"/>
      <c r="T14" s="397" t="s">
        <v>295</v>
      </c>
      <c r="U14" s="398"/>
      <c r="V14" s="398"/>
      <c r="W14" s="398"/>
      <c r="X14" s="398"/>
      <c r="Y14" s="399"/>
      <c r="Z14" s="219"/>
    </row>
    <row r="15" spans="1:26" ht="15" thickBot="1" x14ac:dyDescent="0.25">
      <c r="B15" s="217"/>
      <c r="C15" s="218"/>
      <c r="D15" s="218"/>
      <c r="E15" s="218"/>
      <c r="F15" s="218"/>
      <c r="G15" s="218"/>
      <c r="H15" s="218"/>
      <c r="I15" s="218"/>
      <c r="J15" s="218"/>
      <c r="K15" s="218"/>
      <c r="L15" s="218"/>
      <c r="M15" s="218"/>
      <c r="N15" s="218"/>
      <c r="O15" s="218"/>
      <c r="P15" s="218"/>
      <c r="Q15" s="218"/>
      <c r="R15" s="218"/>
      <c r="S15" s="218"/>
      <c r="T15" s="218"/>
      <c r="U15" s="218"/>
      <c r="V15" s="218"/>
      <c r="W15" s="218"/>
      <c r="X15" s="218"/>
      <c r="Y15" s="218"/>
      <c r="Z15" s="219"/>
    </row>
    <row r="16" spans="1:26" ht="57.75" customHeight="1" thickBot="1" x14ac:dyDescent="0.25">
      <c r="B16" s="217"/>
      <c r="C16" s="445" t="s">
        <v>18</v>
      </c>
      <c r="D16" s="446"/>
      <c r="E16" s="446"/>
      <c r="F16" s="446"/>
      <c r="G16" s="446"/>
      <c r="H16" s="447"/>
      <c r="I16" s="448" t="s">
        <v>296</v>
      </c>
      <c r="J16" s="449"/>
      <c r="K16" s="449"/>
      <c r="L16" s="449"/>
      <c r="M16" s="449"/>
      <c r="N16" s="449"/>
      <c r="O16" s="449"/>
      <c r="P16" s="449"/>
      <c r="Q16" s="449"/>
      <c r="R16" s="449"/>
      <c r="S16" s="449"/>
      <c r="T16" s="449"/>
      <c r="U16" s="449"/>
      <c r="V16" s="449"/>
      <c r="W16" s="449"/>
      <c r="X16" s="449"/>
      <c r="Y16" s="450"/>
      <c r="Z16" s="219"/>
    </row>
    <row r="17" spans="2:26" ht="16.5" customHeight="1" thickBot="1" x14ac:dyDescent="0.25">
      <c r="B17" s="217"/>
      <c r="C17" s="216"/>
      <c r="D17" s="216"/>
      <c r="E17" s="216"/>
      <c r="F17" s="216"/>
      <c r="G17" s="216"/>
      <c r="H17" s="216"/>
      <c r="I17" s="220"/>
      <c r="J17" s="220"/>
      <c r="K17" s="220"/>
      <c r="L17" s="220"/>
      <c r="M17" s="220"/>
      <c r="N17" s="220"/>
      <c r="O17" s="220"/>
      <c r="P17" s="220"/>
      <c r="Q17" s="220"/>
      <c r="R17" s="220"/>
      <c r="S17" s="220"/>
      <c r="T17" s="220"/>
      <c r="U17" s="220"/>
      <c r="V17" s="220"/>
      <c r="W17" s="220"/>
      <c r="X17" s="220"/>
      <c r="Y17" s="220"/>
      <c r="Z17" s="219"/>
    </row>
    <row r="18" spans="2:26" ht="52.5" customHeight="1" thickBot="1" x14ac:dyDescent="0.25">
      <c r="B18" s="217"/>
      <c r="C18" s="445" t="s">
        <v>19</v>
      </c>
      <c r="D18" s="446"/>
      <c r="E18" s="446"/>
      <c r="F18" s="446"/>
      <c r="G18" s="446"/>
      <c r="H18" s="447"/>
      <c r="I18" s="448" t="s">
        <v>297</v>
      </c>
      <c r="J18" s="449"/>
      <c r="K18" s="449"/>
      <c r="L18" s="449"/>
      <c r="M18" s="449"/>
      <c r="N18" s="449"/>
      <c r="O18" s="449"/>
      <c r="P18" s="449"/>
      <c r="Q18" s="449"/>
      <c r="R18" s="449"/>
      <c r="S18" s="449"/>
      <c r="T18" s="449"/>
      <c r="U18" s="449"/>
      <c r="V18" s="449"/>
      <c r="W18" s="449"/>
      <c r="X18" s="449"/>
      <c r="Y18" s="450"/>
      <c r="Z18" s="219"/>
    </row>
    <row r="19" spans="2:26" ht="16.5" customHeight="1" thickBot="1" x14ac:dyDescent="0.25">
      <c r="B19" s="217"/>
      <c r="C19" s="216"/>
      <c r="D19" s="216"/>
      <c r="E19" s="216"/>
      <c r="F19" s="216"/>
      <c r="G19" s="216"/>
      <c r="H19" s="216"/>
      <c r="I19" s="220"/>
      <c r="J19" s="220"/>
      <c r="K19" s="220"/>
      <c r="L19" s="220"/>
      <c r="M19" s="220"/>
      <c r="N19" s="220"/>
      <c r="O19" s="220"/>
      <c r="P19" s="220"/>
      <c r="Q19" s="220"/>
      <c r="R19" s="220"/>
      <c r="S19" s="220"/>
      <c r="T19" s="220"/>
      <c r="U19" s="220"/>
      <c r="V19" s="220"/>
      <c r="W19" s="220"/>
      <c r="X19" s="220"/>
      <c r="Y19" s="220"/>
      <c r="Z19" s="219"/>
    </row>
    <row r="20" spans="2:26" s="203" customFormat="1" ht="22.5" customHeight="1" x14ac:dyDescent="0.2">
      <c r="B20" s="217"/>
      <c r="C20" s="451" t="s">
        <v>64</v>
      </c>
      <c r="D20" s="452"/>
      <c r="E20" s="452"/>
      <c r="F20" s="452"/>
      <c r="G20" s="452"/>
      <c r="H20" s="453"/>
      <c r="I20" s="457" t="s">
        <v>298</v>
      </c>
      <c r="J20" s="458"/>
      <c r="K20" s="458"/>
      <c r="L20" s="459"/>
      <c r="M20" s="418" t="s">
        <v>21</v>
      </c>
      <c r="N20" s="419"/>
      <c r="O20" s="419"/>
      <c r="P20" s="419"/>
      <c r="Q20" s="419"/>
      <c r="R20" s="419"/>
      <c r="S20" s="420"/>
      <c r="T20" s="418" t="s">
        <v>22</v>
      </c>
      <c r="U20" s="419"/>
      <c r="V20" s="419"/>
      <c r="W20" s="419"/>
      <c r="X20" s="419"/>
      <c r="Y20" s="420"/>
      <c r="Z20" s="219"/>
    </row>
    <row r="21" spans="2:26" s="203" customFormat="1" ht="30.75" customHeight="1" thickBot="1" x14ac:dyDescent="0.25">
      <c r="B21" s="217"/>
      <c r="C21" s="454"/>
      <c r="D21" s="455"/>
      <c r="E21" s="455"/>
      <c r="F21" s="455"/>
      <c r="G21" s="455"/>
      <c r="H21" s="456"/>
      <c r="I21" s="460"/>
      <c r="J21" s="461"/>
      <c r="K21" s="461"/>
      <c r="L21" s="462"/>
      <c r="M21" s="551" t="s">
        <v>171</v>
      </c>
      <c r="N21" s="552"/>
      <c r="O21" s="552"/>
      <c r="P21" s="552"/>
      <c r="Q21" s="552"/>
      <c r="R21" s="552"/>
      <c r="S21" s="553"/>
      <c r="T21" s="421" t="s">
        <v>46</v>
      </c>
      <c r="U21" s="552"/>
      <c r="V21" s="552"/>
      <c r="W21" s="552"/>
      <c r="X21" s="552"/>
      <c r="Y21" s="553"/>
      <c r="Z21" s="219"/>
    </row>
    <row r="22" spans="2:26" ht="15" thickBot="1" x14ac:dyDescent="0.25">
      <c r="B22" s="217"/>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9"/>
    </row>
    <row r="23" spans="2:26" ht="31.5" customHeight="1" x14ac:dyDescent="0.2">
      <c r="B23" s="217"/>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19"/>
    </row>
    <row r="24" spans="2:26" ht="15.75" customHeight="1" thickBot="1" x14ac:dyDescent="0.25">
      <c r="B24" s="217"/>
      <c r="C24" s="436" t="s">
        <v>299</v>
      </c>
      <c r="D24" s="437"/>
      <c r="E24" s="437"/>
      <c r="F24" s="437"/>
      <c r="G24" s="437"/>
      <c r="H24" s="437"/>
      <c r="I24" s="438"/>
      <c r="J24" s="436" t="s">
        <v>300</v>
      </c>
      <c r="K24" s="437"/>
      <c r="L24" s="437"/>
      <c r="M24" s="437"/>
      <c r="N24" s="437"/>
      <c r="O24" s="437"/>
      <c r="P24" s="438"/>
      <c r="Q24" s="548" t="s">
        <v>252</v>
      </c>
      <c r="R24" s="549"/>
      <c r="S24" s="549"/>
      <c r="T24" s="549"/>
      <c r="U24" s="549"/>
      <c r="V24" s="549"/>
      <c r="W24" s="549"/>
      <c r="X24" s="549"/>
      <c r="Y24" s="550"/>
      <c r="Z24" s="219"/>
    </row>
    <row r="25" spans="2:26" ht="15" thickBot="1" x14ac:dyDescent="0.25">
      <c r="B25" s="217"/>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9"/>
    </row>
    <row r="26" spans="2:26" ht="33" customHeight="1" thickBot="1" x14ac:dyDescent="0.25">
      <c r="B26" s="217"/>
      <c r="C26" s="445" t="s">
        <v>20</v>
      </c>
      <c r="D26" s="446"/>
      <c r="E26" s="446"/>
      <c r="F26" s="446"/>
      <c r="G26" s="446"/>
      <c r="H26" s="447"/>
      <c r="I26" s="448" t="s">
        <v>301</v>
      </c>
      <c r="J26" s="449"/>
      <c r="K26" s="449"/>
      <c r="L26" s="449"/>
      <c r="M26" s="449"/>
      <c r="N26" s="449"/>
      <c r="O26" s="449"/>
      <c r="P26" s="449"/>
      <c r="Q26" s="449"/>
      <c r="R26" s="449"/>
      <c r="S26" s="449"/>
      <c r="T26" s="449"/>
      <c r="U26" s="449"/>
      <c r="V26" s="449"/>
      <c r="W26" s="449"/>
      <c r="X26" s="449"/>
      <c r="Y26" s="450"/>
      <c r="Z26" s="219"/>
    </row>
    <row r="27" spans="2:26" ht="15.75" thickBot="1" x14ac:dyDescent="0.25">
      <c r="B27" s="217"/>
      <c r="C27" s="216"/>
      <c r="D27" s="216"/>
      <c r="E27" s="216"/>
      <c r="F27" s="216"/>
      <c r="G27" s="216"/>
      <c r="H27" s="216"/>
      <c r="I27" s="220"/>
      <c r="J27" s="220"/>
      <c r="K27" s="220"/>
      <c r="L27" s="220"/>
      <c r="M27" s="220"/>
      <c r="N27" s="220"/>
      <c r="O27" s="220"/>
      <c r="P27" s="220"/>
      <c r="Q27" s="220"/>
      <c r="R27" s="220"/>
      <c r="S27" s="220"/>
      <c r="T27" s="220"/>
      <c r="U27" s="220"/>
      <c r="V27" s="220"/>
      <c r="W27" s="220"/>
      <c r="X27" s="220"/>
      <c r="Y27" s="220"/>
      <c r="Z27" s="219"/>
    </row>
    <row r="28" spans="2:26" ht="39" customHeight="1" thickBot="1" x14ac:dyDescent="0.25">
      <c r="B28" s="217"/>
      <c r="C28" s="445" t="s">
        <v>50</v>
      </c>
      <c r="D28" s="446"/>
      <c r="E28" s="446"/>
      <c r="F28" s="446"/>
      <c r="G28" s="446"/>
      <c r="H28" s="447"/>
      <c r="I28" s="474" t="s">
        <v>302</v>
      </c>
      <c r="J28" s="448"/>
      <c r="K28" s="445" t="s">
        <v>51</v>
      </c>
      <c r="L28" s="446"/>
      <c r="M28" s="446"/>
      <c r="N28" s="446"/>
      <c r="O28" s="446"/>
      <c r="P28" s="447"/>
      <c r="Q28" s="673" t="s">
        <v>52</v>
      </c>
      <c r="R28" s="674"/>
      <c r="S28" s="675"/>
      <c r="T28" s="174" t="s">
        <v>53</v>
      </c>
      <c r="U28" s="674" t="s">
        <v>54</v>
      </c>
      <c r="V28" s="674"/>
      <c r="W28" s="674"/>
      <c r="X28" s="675"/>
      <c r="Y28" s="172"/>
      <c r="Z28" s="219"/>
    </row>
    <row r="29" spans="2:26" ht="15" thickBot="1" x14ac:dyDescent="0.25">
      <c r="B29" s="217"/>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9"/>
    </row>
    <row r="30" spans="2:26" s="222" customFormat="1" x14ac:dyDescent="0.2">
      <c r="B30" s="221"/>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19"/>
    </row>
    <row r="31" spans="2:26" s="222" customFormat="1" ht="15" thickBot="1" x14ac:dyDescent="0.25">
      <c r="B31" s="221"/>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19"/>
    </row>
    <row r="32" spans="2:26" s="222" customFormat="1" x14ac:dyDescent="0.2">
      <c r="B32" s="221"/>
      <c r="C32" s="588" t="s">
        <v>56</v>
      </c>
      <c r="D32" s="589"/>
      <c r="E32" s="589"/>
      <c r="F32" s="589"/>
      <c r="G32" s="590"/>
      <c r="H32" s="619" t="s">
        <v>303</v>
      </c>
      <c r="I32" s="619" t="s">
        <v>304</v>
      </c>
      <c r="J32" s="619" t="s">
        <v>25</v>
      </c>
      <c r="K32" s="596" t="s">
        <v>57</v>
      </c>
      <c r="L32" s="589"/>
      <c r="M32" s="589"/>
      <c r="N32" s="589"/>
      <c r="O32" s="589"/>
      <c r="P32" s="589"/>
      <c r="Q32" s="589"/>
      <c r="R32" s="589"/>
      <c r="S32" s="589"/>
      <c r="T32" s="589"/>
      <c r="U32" s="589"/>
      <c r="V32" s="589"/>
      <c r="W32" s="589"/>
      <c r="X32" s="589"/>
      <c r="Y32" s="590"/>
      <c r="Z32" s="219"/>
    </row>
    <row r="33" spans="2:26" s="222" customFormat="1" ht="31.5" customHeight="1" thickBot="1" x14ac:dyDescent="0.25">
      <c r="B33" s="221"/>
      <c r="C33" s="591"/>
      <c r="D33" s="592"/>
      <c r="E33" s="592"/>
      <c r="F33" s="592"/>
      <c r="G33" s="593"/>
      <c r="H33" s="620"/>
      <c r="I33" s="620"/>
      <c r="J33" s="620"/>
      <c r="K33" s="597"/>
      <c r="L33" s="592"/>
      <c r="M33" s="592"/>
      <c r="N33" s="592"/>
      <c r="O33" s="592"/>
      <c r="P33" s="592"/>
      <c r="Q33" s="592"/>
      <c r="R33" s="592"/>
      <c r="S33" s="592"/>
      <c r="T33" s="592"/>
      <c r="U33" s="592"/>
      <c r="V33" s="592"/>
      <c r="W33" s="592"/>
      <c r="X33" s="592"/>
      <c r="Y33" s="593"/>
      <c r="Z33" s="219"/>
    </row>
    <row r="34" spans="2:26" s="222" customFormat="1" ht="118.5" customHeight="1" x14ac:dyDescent="0.2">
      <c r="B34" s="221"/>
      <c r="C34" s="560" t="s">
        <v>109</v>
      </c>
      <c r="D34" s="561"/>
      <c r="E34" s="561"/>
      <c r="F34" s="561"/>
      <c r="G34" s="562"/>
      <c r="H34" s="223">
        <v>9.76</v>
      </c>
      <c r="I34" s="154">
        <v>11</v>
      </c>
      <c r="J34" s="155">
        <f>+H34/I34</f>
        <v>0.88727272727272721</v>
      </c>
      <c r="K34" s="676" t="s">
        <v>305</v>
      </c>
      <c r="L34" s="677"/>
      <c r="M34" s="677"/>
      <c r="N34" s="677"/>
      <c r="O34" s="677"/>
      <c r="P34" s="677"/>
      <c r="Q34" s="677"/>
      <c r="R34" s="677"/>
      <c r="S34" s="677"/>
      <c r="T34" s="677"/>
      <c r="U34" s="677"/>
      <c r="V34" s="677"/>
      <c r="W34" s="677"/>
      <c r="X34" s="677"/>
      <c r="Y34" s="678"/>
      <c r="Z34" s="219"/>
    </row>
    <row r="35" spans="2:26" s="222" customFormat="1" ht="14.25" customHeight="1" x14ac:dyDescent="0.2">
      <c r="B35" s="221"/>
      <c r="C35" s="560" t="s">
        <v>110</v>
      </c>
      <c r="D35" s="561"/>
      <c r="E35" s="561"/>
      <c r="F35" s="561"/>
      <c r="G35" s="562"/>
      <c r="H35" s="156"/>
      <c r="I35" s="156"/>
      <c r="J35" s="155" t="e">
        <f t="shared" ref="J35:J38" si="0">+H35/I35</f>
        <v>#DIV/0!</v>
      </c>
      <c r="K35" s="563"/>
      <c r="L35" s="538"/>
      <c r="M35" s="538"/>
      <c r="N35" s="538"/>
      <c r="O35" s="538"/>
      <c r="P35" s="538"/>
      <c r="Q35" s="538"/>
      <c r="R35" s="538"/>
      <c r="S35" s="538"/>
      <c r="T35" s="538"/>
      <c r="U35" s="538"/>
      <c r="V35" s="538"/>
      <c r="W35" s="538"/>
      <c r="X35" s="538"/>
      <c r="Y35" s="564"/>
      <c r="Z35" s="219"/>
    </row>
    <row r="36" spans="2:26" s="222" customFormat="1" ht="14.25" customHeight="1" x14ac:dyDescent="0.2">
      <c r="B36" s="221"/>
      <c r="C36" s="560" t="s">
        <v>111</v>
      </c>
      <c r="D36" s="561"/>
      <c r="E36" s="561"/>
      <c r="F36" s="561"/>
      <c r="G36" s="562"/>
      <c r="H36" s="156"/>
      <c r="I36" s="156"/>
      <c r="J36" s="155" t="e">
        <f t="shared" si="0"/>
        <v>#DIV/0!</v>
      </c>
      <c r="K36" s="563"/>
      <c r="L36" s="538"/>
      <c r="M36" s="538"/>
      <c r="N36" s="538"/>
      <c r="O36" s="538"/>
      <c r="P36" s="538"/>
      <c r="Q36" s="538"/>
      <c r="R36" s="538"/>
      <c r="S36" s="538"/>
      <c r="T36" s="538"/>
      <c r="U36" s="538"/>
      <c r="V36" s="538"/>
      <c r="W36" s="538"/>
      <c r="X36" s="538"/>
      <c r="Y36" s="564"/>
      <c r="Z36" s="219"/>
    </row>
    <row r="37" spans="2:26" s="222" customFormat="1" ht="14.25" customHeight="1" thickBot="1" x14ac:dyDescent="0.25">
      <c r="B37" s="221"/>
      <c r="C37" s="560" t="s">
        <v>112</v>
      </c>
      <c r="D37" s="561"/>
      <c r="E37" s="561"/>
      <c r="F37" s="561"/>
      <c r="G37" s="562"/>
      <c r="H37" s="156"/>
      <c r="I37" s="156"/>
      <c r="J37" s="155" t="e">
        <f t="shared" si="0"/>
        <v>#DIV/0!</v>
      </c>
      <c r="K37" s="563"/>
      <c r="L37" s="538"/>
      <c r="M37" s="538"/>
      <c r="N37" s="538"/>
      <c r="O37" s="538"/>
      <c r="P37" s="538"/>
      <c r="Q37" s="538"/>
      <c r="R37" s="538"/>
      <c r="S37" s="538"/>
      <c r="T37" s="538"/>
      <c r="U37" s="538"/>
      <c r="V37" s="538"/>
      <c r="W37" s="538"/>
      <c r="X37" s="538"/>
      <c r="Y37" s="564"/>
      <c r="Z37" s="219"/>
    </row>
    <row r="38" spans="2:26" s="222" customFormat="1" ht="15.75" customHeight="1" thickBot="1" x14ac:dyDescent="0.3">
      <c r="B38" s="221"/>
      <c r="C38" s="565" t="s">
        <v>58</v>
      </c>
      <c r="D38" s="566"/>
      <c r="E38" s="566"/>
      <c r="F38" s="566"/>
      <c r="G38" s="567"/>
      <c r="H38" s="158">
        <f>SUM(H34:H37)</f>
        <v>9.76</v>
      </c>
      <c r="I38" s="158">
        <f>SUM(I34:I37)</f>
        <v>11</v>
      </c>
      <c r="J38" s="224">
        <f t="shared" si="0"/>
        <v>0.88727272727272721</v>
      </c>
      <c r="K38" s="568"/>
      <c r="L38" s="569"/>
      <c r="M38" s="569"/>
      <c r="N38" s="569"/>
      <c r="O38" s="569"/>
      <c r="P38" s="569"/>
      <c r="Q38" s="569"/>
      <c r="R38" s="569"/>
      <c r="S38" s="569"/>
      <c r="T38" s="569"/>
      <c r="U38" s="569"/>
      <c r="V38" s="569"/>
      <c r="W38" s="569"/>
      <c r="X38" s="569"/>
      <c r="Y38" s="570"/>
      <c r="Z38" s="219"/>
    </row>
    <row r="39" spans="2:26" s="222" customFormat="1" ht="5.25" customHeight="1" x14ac:dyDescent="0.2">
      <c r="B39" s="221"/>
      <c r="C39" s="218"/>
      <c r="D39" s="218"/>
      <c r="E39" s="218"/>
      <c r="F39" s="218"/>
      <c r="G39" s="218"/>
      <c r="H39" s="225"/>
      <c r="I39" s="225"/>
      <c r="J39" s="226"/>
      <c r="K39" s="218"/>
      <c r="L39" s="218"/>
      <c r="M39" s="218"/>
      <c r="N39" s="218"/>
      <c r="O39" s="218"/>
      <c r="P39" s="218"/>
      <c r="Q39" s="218"/>
      <c r="R39" s="218"/>
      <c r="S39" s="218"/>
      <c r="T39" s="218"/>
      <c r="U39" s="218"/>
      <c r="V39" s="218"/>
      <c r="W39" s="218"/>
      <c r="X39" s="218"/>
      <c r="Y39" s="218"/>
      <c r="Z39" s="219"/>
    </row>
    <row r="40" spans="2:26" s="222" customFormat="1" ht="15" thickBot="1" x14ac:dyDescent="0.25">
      <c r="B40" s="221"/>
      <c r="C40" s="218"/>
      <c r="D40" s="218"/>
      <c r="E40" s="218"/>
      <c r="F40" s="218"/>
      <c r="G40" s="218"/>
      <c r="H40" s="225"/>
      <c r="I40" s="225"/>
      <c r="J40" s="226"/>
      <c r="K40" s="218"/>
      <c r="L40" s="218"/>
      <c r="M40" s="218"/>
      <c r="N40" s="218"/>
      <c r="O40" s="218"/>
      <c r="P40" s="218"/>
      <c r="Q40" s="218"/>
      <c r="R40" s="218"/>
      <c r="S40" s="218"/>
      <c r="T40" s="218"/>
      <c r="U40" s="218"/>
      <c r="V40" s="218"/>
      <c r="W40" s="218"/>
      <c r="X40" s="218"/>
      <c r="Y40" s="218"/>
      <c r="Z40" s="219"/>
    </row>
    <row r="41" spans="2:26" s="222" customFormat="1" x14ac:dyDescent="0.2">
      <c r="B41" s="221"/>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219"/>
    </row>
    <row r="42" spans="2:26" ht="15" thickBot="1" x14ac:dyDescent="0.25">
      <c r="B42" s="217"/>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219"/>
    </row>
    <row r="43" spans="2:26" ht="14.25" customHeight="1" x14ac:dyDescent="0.2">
      <c r="B43" s="217"/>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219"/>
    </row>
    <row r="44" spans="2:26" x14ac:dyDescent="0.2">
      <c r="B44" s="217"/>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219"/>
    </row>
    <row r="45" spans="2:26" x14ac:dyDescent="0.2">
      <c r="B45" s="217"/>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219"/>
    </row>
    <row r="46" spans="2:26" x14ac:dyDescent="0.2">
      <c r="B46" s="217"/>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219"/>
    </row>
    <row r="47" spans="2:26" x14ac:dyDescent="0.2">
      <c r="B47" s="217"/>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19"/>
    </row>
    <row r="48" spans="2:26" x14ac:dyDescent="0.2">
      <c r="B48" s="217"/>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19"/>
    </row>
    <row r="49" spans="1:26" x14ac:dyDescent="0.2">
      <c r="B49" s="217"/>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19"/>
    </row>
    <row r="50" spans="1:26" x14ac:dyDescent="0.2">
      <c r="B50" s="217"/>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19"/>
    </row>
    <row r="51" spans="1:26" x14ac:dyDescent="0.2">
      <c r="B51" s="217"/>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19"/>
    </row>
    <row r="52" spans="1:26" x14ac:dyDescent="0.2">
      <c r="B52" s="217"/>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19"/>
    </row>
    <row r="53" spans="1:26" x14ac:dyDescent="0.2">
      <c r="B53" s="217"/>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19"/>
    </row>
    <row r="54" spans="1:26" x14ac:dyDescent="0.2">
      <c r="B54" s="217"/>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19"/>
    </row>
    <row r="55" spans="1:26" ht="15" thickBot="1" x14ac:dyDescent="0.25">
      <c r="B55" s="217"/>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219"/>
    </row>
    <row r="56" spans="1:26" x14ac:dyDescent="0.2">
      <c r="B56" s="227"/>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9"/>
    </row>
    <row r="57" spans="1:26" ht="15" thickBot="1" x14ac:dyDescent="0.25">
      <c r="B57" s="230"/>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2"/>
    </row>
    <row r="58" spans="1:26" ht="14.25" customHeight="1" x14ac:dyDescent="0.2">
      <c r="B58" s="233"/>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167"/>
    </row>
    <row r="59" spans="1:26" ht="14.25" customHeight="1" x14ac:dyDescent="0.2">
      <c r="A59" s="203"/>
      <c r="B59" s="168"/>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167"/>
    </row>
    <row r="60" spans="1:26" ht="15" customHeight="1" thickBot="1" x14ac:dyDescent="0.25">
      <c r="A60" s="203"/>
      <c r="B60" s="168"/>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167"/>
    </row>
    <row r="61" spans="1:26" ht="51" customHeight="1" x14ac:dyDescent="0.2">
      <c r="B61" s="233"/>
      <c r="C61" s="679" t="s">
        <v>306</v>
      </c>
      <c r="D61" s="680"/>
      <c r="E61" s="680"/>
      <c r="F61" s="680"/>
      <c r="G61" s="680"/>
      <c r="H61" s="681" t="s">
        <v>307</v>
      </c>
      <c r="I61" s="681"/>
      <c r="J61" s="682">
        <f>+J34</f>
        <v>0.88727272727272721</v>
      </c>
      <c r="K61" s="681"/>
      <c r="L61" s="681"/>
      <c r="M61" s="681"/>
      <c r="N61" s="683" t="s">
        <v>308</v>
      </c>
      <c r="O61" s="683"/>
      <c r="P61" s="683"/>
      <c r="Q61" s="683"/>
      <c r="R61" s="683"/>
      <c r="S61" s="683"/>
      <c r="T61" s="683"/>
      <c r="U61" s="683"/>
      <c r="V61" s="683"/>
      <c r="W61" s="683"/>
      <c r="X61" s="683"/>
      <c r="Y61" s="684"/>
      <c r="Z61" s="234"/>
    </row>
    <row r="62" spans="1:26" x14ac:dyDescent="0.2">
      <c r="B62" s="233"/>
      <c r="C62" s="402"/>
      <c r="D62" s="403"/>
      <c r="E62" s="403"/>
      <c r="F62" s="403"/>
      <c r="G62" s="403"/>
      <c r="H62" s="403"/>
      <c r="I62" s="403"/>
      <c r="J62" s="403"/>
      <c r="K62" s="403"/>
      <c r="L62" s="403"/>
      <c r="M62" s="403"/>
      <c r="N62" s="403"/>
      <c r="O62" s="403"/>
      <c r="P62" s="403"/>
      <c r="Q62" s="403"/>
      <c r="R62" s="403"/>
      <c r="S62" s="403"/>
      <c r="T62" s="403"/>
      <c r="U62" s="403"/>
      <c r="V62" s="403"/>
      <c r="W62" s="403"/>
      <c r="X62" s="403"/>
      <c r="Y62" s="558"/>
      <c r="Z62" s="234"/>
    </row>
    <row r="63" spans="1:26" x14ac:dyDescent="0.2">
      <c r="B63" s="233"/>
      <c r="C63" s="402"/>
      <c r="D63" s="403"/>
      <c r="E63" s="403"/>
      <c r="F63" s="403"/>
      <c r="G63" s="403"/>
      <c r="H63" s="403"/>
      <c r="I63" s="403"/>
      <c r="J63" s="403"/>
      <c r="K63" s="403"/>
      <c r="L63" s="403"/>
      <c r="M63" s="403"/>
      <c r="N63" s="403"/>
      <c r="O63" s="403"/>
      <c r="P63" s="403"/>
      <c r="Q63" s="403"/>
      <c r="R63" s="403"/>
      <c r="S63" s="403"/>
      <c r="T63" s="403"/>
      <c r="U63" s="403"/>
      <c r="V63" s="403"/>
      <c r="W63" s="403"/>
      <c r="X63" s="403"/>
      <c r="Y63" s="558"/>
      <c r="Z63" s="234"/>
    </row>
    <row r="64" spans="1:26" x14ac:dyDescent="0.2">
      <c r="B64" s="233"/>
      <c r="C64" s="402"/>
      <c r="D64" s="403"/>
      <c r="E64" s="403"/>
      <c r="F64" s="403"/>
      <c r="G64" s="403"/>
      <c r="H64" s="403"/>
      <c r="I64" s="403"/>
      <c r="J64" s="403"/>
      <c r="K64" s="403"/>
      <c r="L64" s="403"/>
      <c r="M64" s="403"/>
      <c r="N64" s="403"/>
      <c r="O64" s="403"/>
      <c r="P64" s="403"/>
      <c r="Q64" s="403"/>
      <c r="R64" s="403"/>
      <c r="S64" s="403"/>
      <c r="T64" s="403"/>
      <c r="U64" s="403"/>
      <c r="V64" s="403"/>
      <c r="W64" s="403"/>
      <c r="X64" s="403"/>
      <c r="Y64" s="558"/>
      <c r="Z64" s="234"/>
    </row>
    <row r="65" spans="2:26" x14ac:dyDescent="0.2">
      <c r="B65" s="233"/>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234"/>
    </row>
    <row r="66" spans="2:26" x14ac:dyDescent="0.2">
      <c r="B66" s="233"/>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234"/>
    </row>
    <row r="67" spans="2:26" x14ac:dyDescent="0.2">
      <c r="B67" s="233"/>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234"/>
    </row>
    <row r="68" spans="2:26" x14ac:dyDescent="0.2">
      <c r="B68" s="233"/>
      <c r="C68" s="402"/>
      <c r="D68" s="403"/>
      <c r="E68" s="403"/>
      <c r="F68" s="403"/>
      <c r="G68" s="403"/>
      <c r="H68" s="403"/>
      <c r="I68" s="403"/>
      <c r="J68" s="403"/>
      <c r="K68" s="403"/>
      <c r="L68" s="403"/>
      <c r="M68" s="403"/>
      <c r="N68" s="403"/>
      <c r="O68" s="403"/>
      <c r="P68" s="403"/>
      <c r="Q68" s="403"/>
      <c r="R68" s="403"/>
      <c r="S68" s="403"/>
      <c r="T68" s="403"/>
      <c r="U68" s="403"/>
      <c r="V68" s="403"/>
      <c r="W68" s="403"/>
      <c r="X68" s="403"/>
      <c r="Y68" s="558"/>
      <c r="Z68" s="234"/>
    </row>
    <row r="69" spans="2:26" x14ac:dyDescent="0.2">
      <c r="B69" s="233"/>
      <c r="C69" s="402"/>
      <c r="D69" s="403"/>
      <c r="E69" s="403"/>
      <c r="F69" s="403"/>
      <c r="G69" s="403"/>
      <c r="H69" s="403"/>
      <c r="I69" s="403"/>
      <c r="J69" s="403"/>
      <c r="K69" s="403"/>
      <c r="L69" s="403"/>
      <c r="M69" s="403"/>
      <c r="N69" s="403"/>
      <c r="O69" s="403"/>
      <c r="P69" s="403"/>
      <c r="Q69" s="403"/>
      <c r="R69" s="403"/>
      <c r="S69" s="403"/>
      <c r="T69" s="403"/>
      <c r="U69" s="403"/>
      <c r="V69" s="403"/>
      <c r="W69" s="403"/>
      <c r="X69" s="403"/>
      <c r="Y69" s="558"/>
      <c r="Z69" s="234"/>
    </row>
    <row r="70" spans="2:26" x14ac:dyDescent="0.2">
      <c r="B70" s="233"/>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34"/>
    </row>
    <row r="71" spans="2:26" x14ac:dyDescent="0.2">
      <c r="B71" s="233"/>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34"/>
    </row>
    <row r="72" spans="2:26" ht="15" thickBot="1" x14ac:dyDescent="0.25">
      <c r="B72" s="233"/>
      <c r="C72" s="404"/>
      <c r="D72" s="405"/>
      <c r="E72" s="405"/>
      <c r="F72" s="405"/>
      <c r="G72" s="405"/>
      <c r="H72" s="405"/>
      <c r="I72" s="405"/>
      <c r="J72" s="405"/>
      <c r="K72" s="405"/>
      <c r="L72" s="405"/>
      <c r="M72" s="405"/>
      <c r="N72" s="405"/>
      <c r="O72" s="405"/>
      <c r="P72" s="405"/>
      <c r="Q72" s="405"/>
      <c r="R72" s="405"/>
      <c r="S72" s="405"/>
      <c r="T72" s="405"/>
      <c r="U72" s="405"/>
      <c r="V72" s="405"/>
      <c r="W72" s="405"/>
      <c r="X72" s="405"/>
      <c r="Y72" s="557"/>
      <c r="Z72" s="234"/>
    </row>
    <row r="73" spans="2:26" x14ac:dyDescent="0.2">
      <c r="B73" s="235"/>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36"/>
    </row>
    <row r="112" ht="6" customHeight="1" x14ac:dyDescent="0.2"/>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12"/>
  <sheetViews>
    <sheetView workbookViewId="0">
      <selection activeCell="AG8" sqref="AG8"/>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4.28515625" style="246" customWidth="1"/>
    <col min="9" max="9" width="13.425781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4" width="5" style="246" customWidth="1"/>
    <col min="25" max="25" width="4.140625" style="246" customWidth="1"/>
    <col min="26" max="26" width="2" style="246" customWidth="1"/>
    <col min="27" max="45" width="3.7109375" style="246"/>
    <col min="46" max="54" width="15" style="246" customWidth="1"/>
    <col min="55"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312</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311</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313</v>
      </c>
      <c r="S11" s="434"/>
      <c r="T11" s="434"/>
      <c r="U11" s="435"/>
      <c r="V11" s="421" t="s">
        <v>366</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314</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421" t="s">
        <v>0</v>
      </c>
      <c r="U14" s="422"/>
      <c r="V14" s="422"/>
      <c r="W14" s="422"/>
      <c r="X14" s="422"/>
      <c r="Y14" s="423"/>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315</v>
      </c>
      <c r="J16" s="449"/>
      <c r="K16" s="449"/>
      <c r="L16" s="449"/>
      <c r="M16" s="449"/>
      <c r="N16" s="449"/>
      <c r="O16" s="449"/>
      <c r="P16" s="449"/>
      <c r="Q16" s="449"/>
      <c r="R16" s="449"/>
      <c r="S16" s="449"/>
      <c r="T16" s="449"/>
      <c r="U16" s="449"/>
      <c r="V16" s="449"/>
      <c r="W16" s="449"/>
      <c r="X16" s="449"/>
      <c r="Y16" s="450"/>
      <c r="Z16" s="260"/>
    </row>
    <row r="17" spans="2:26" ht="10.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72.75" customHeight="1" thickBot="1" x14ac:dyDescent="0.25">
      <c r="B18" s="258"/>
      <c r="C18" s="445" t="s">
        <v>19</v>
      </c>
      <c r="D18" s="446"/>
      <c r="E18" s="446"/>
      <c r="F18" s="446"/>
      <c r="G18" s="446"/>
      <c r="H18" s="447"/>
      <c r="I18" s="448" t="s">
        <v>316</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331</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65</v>
      </c>
      <c r="N21" s="552"/>
      <c r="O21" s="552"/>
      <c r="P21" s="552"/>
      <c r="Q21" s="552"/>
      <c r="R21" s="552"/>
      <c r="S21" s="553"/>
      <c r="T21" s="554" t="s">
        <v>46</v>
      </c>
      <c r="U21" s="658"/>
      <c r="V21" s="658"/>
      <c r="W21" s="658"/>
      <c r="X21" s="658"/>
      <c r="Y21" s="659"/>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26.2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29.25" customHeight="1" thickBot="1" x14ac:dyDescent="0.25">
      <c r="B24" s="258"/>
      <c r="C24" s="436" t="s">
        <v>351</v>
      </c>
      <c r="D24" s="437"/>
      <c r="E24" s="437"/>
      <c r="F24" s="437"/>
      <c r="G24" s="437"/>
      <c r="H24" s="437"/>
      <c r="I24" s="438"/>
      <c r="J24" s="436" t="s">
        <v>333</v>
      </c>
      <c r="K24" s="437"/>
      <c r="L24" s="437"/>
      <c r="M24" s="437"/>
      <c r="N24" s="437"/>
      <c r="O24" s="437"/>
      <c r="P24" s="438"/>
      <c r="Q24" s="685" t="s">
        <v>334</v>
      </c>
      <c r="R24" s="686"/>
      <c r="S24" s="686"/>
      <c r="T24" s="686"/>
      <c r="U24" s="686"/>
      <c r="V24" s="686"/>
      <c r="W24" s="686"/>
      <c r="X24" s="686"/>
      <c r="Y24" s="687"/>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327</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474" t="s">
        <v>367</v>
      </c>
      <c r="J28" s="448"/>
      <c r="K28" s="445" t="s">
        <v>51</v>
      </c>
      <c r="L28" s="446"/>
      <c r="M28" s="446"/>
      <c r="N28" s="446"/>
      <c r="O28" s="446"/>
      <c r="P28" s="447"/>
      <c r="Q28" s="444" t="s">
        <v>52</v>
      </c>
      <c r="R28" s="442"/>
      <c r="S28" s="443"/>
      <c r="T28" s="281" t="s">
        <v>53</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x14ac:dyDescent="0.2">
      <c r="B32" s="263"/>
      <c r="C32" s="588" t="s">
        <v>56</v>
      </c>
      <c r="D32" s="589"/>
      <c r="E32" s="589"/>
      <c r="F32" s="589"/>
      <c r="G32" s="590"/>
      <c r="H32" s="594" t="s">
        <v>23</v>
      </c>
      <c r="I32" s="594" t="s">
        <v>24</v>
      </c>
      <c r="J32" s="594" t="s">
        <v>25</v>
      </c>
      <c r="K32" s="596" t="s">
        <v>57</v>
      </c>
      <c r="L32" s="589"/>
      <c r="M32" s="589"/>
      <c r="N32" s="589"/>
      <c r="O32" s="589"/>
      <c r="P32" s="589"/>
      <c r="Q32" s="589"/>
      <c r="R32" s="589"/>
      <c r="S32" s="589"/>
      <c r="T32" s="589"/>
      <c r="U32" s="589"/>
      <c r="V32" s="589"/>
      <c r="W32" s="589"/>
      <c r="X32" s="589"/>
      <c r="Y32" s="590"/>
      <c r="Z32" s="260"/>
    </row>
    <row r="33" spans="2:51" s="262" customFormat="1" ht="31.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51" s="262" customFormat="1" x14ac:dyDescent="0.2">
      <c r="B34" s="263"/>
      <c r="C34" s="560" t="s">
        <v>336</v>
      </c>
      <c r="D34" s="561"/>
      <c r="E34" s="561"/>
      <c r="F34" s="561"/>
      <c r="G34" s="562"/>
      <c r="H34" s="282">
        <v>91.23</v>
      </c>
      <c r="I34" s="282">
        <v>309.12</v>
      </c>
      <c r="J34" s="284">
        <f>+H34/I34</f>
        <v>0.29512810559006214</v>
      </c>
      <c r="K34" s="654" t="s">
        <v>368</v>
      </c>
      <c r="L34" s="539"/>
      <c r="M34" s="539"/>
      <c r="N34" s="539"/>
      <c r="O34" s="539"/>
      <c r="P34" s="539"/>
      <c r="Q34" s="539"/>
      <c r="R34" s="539"/>
      <c r="S34" s="539"/>
      <c r="T34" s="539"/>
      <c r="U34" s="539"/>
      <c r="V34" s="539"/>
      <c r="W34" s="539"/>
      <c r="X34" s="539"/>
      <c r="Y34" s="540"/>
      <c r="Z34" s="260"/>
    </row>
    <row r="35" spans="2:51" s="262" customFormat="1" x14ac:dyDescent="0.2">
      <c r="B35" s="263"/>
      <c r="C35" s="560" t="s">
        <v>338</v>
      </c>
      <c r="D35" s="561"/>
      <c r="E35" s="561"/>
      <c r="F35" s="561"/>
      <c r="G35" s="562"/>
      <c r="H35" s="264"/>
      <c r="I35" s="282">
        <v>309.12</v>
      </c>
      <c r="J35" s="265">
        <f t="shared" ref="J35:J37" si="0">+H35/I35</f>
        <v>0</v>
      </c>
      <c r="K35" s="563"/>
      <c r="L35" s="538"/>
      <c r="M35" s="538"/>
      <c r="N35" s="538"/>
      <c r="O35" s="538"/>
      <c r="P35" s="538"/>
      <c r="Q35" s="538"/>
      <c r="R35" s="538"/>
      <c r="S35" s="538"/>
      <c r="T35" s="538"/>
      <c r="U35" s="538"/>
      <c r="V35" s="538"/>
      <c r="W35" s="538"/>
      <c r="X35" s="538"/>
      <c r="Y35" s="564"/>
      <c r="Z35" s="260"/>
    </row>
    <row r="36" spans="2:51" s="262" customFormat="1" x14ac:dyDescent="0.2">
      <c r="B36" s="263"/>
      <c r="C36" s="560" t="s">
        <v>339</v>
      </c>
      <c r="D36" s="561"/>
      <c r="E36" s="561"/>
      <c r="F36" s="561"/>
      <c r="G36" s="562"/>
      <c r="H36" s="264"/>
      <c r="I36" s="282">
        <v>309.12</v>
      </c>
      <c r="J36" s="265">
        <f t="shared" si="0"/>
        <v>0</v>
      </c>
      <c r="K36" s="563"/>
      <c r="L36" s="538"/>
      <c r="M36" s="538"/>
      <c r="N36" s="538"/>
      <c r="O36" s="538"/>
      <c r="P36" s="538"/>
      <c r="Q36" s="538"/>
      <c r="R36" s="538"/>
      <c r="S36" s="538"/>
      <c r="T36" s="538"/>
      <c r="U36" s="538"/>
      <c r="V36" s="538"/>
      <c r="W36" s="538"/>
      <c r="X36" s="538"/>
      <c r="Y36" s="564"/>
      <c r="Z36" s="260"/>
    </row>
    <row r="37" spans="2:51" s="262" customFormat="1" ht="15" thickBot="1" x14ac:dyDescent="0.25">
      <c r="B37" s="263"/>
      <c r="C37" s="560" t="s">
        <v>340</v>
      </c>
      <c r="D37" s="561"/>
      <c r="E37" s="561"/>
      <c r="F37" s="561"/>
      <c r="G37" s="562"/>
      <c r="H37" s="264"/>
      <c r="I37" s="282">
        <v>309.12</v>
      </c>
      <c r="J37" s="265">
        <f t="shared" si="0"/>
        <v>0</v>
      </c>
      <c r="K37" s="563"/>
      <c r="L37" s="538"/>
      <c r="M37" s="538"/>
      <c r="N37" s="538"/>
      <c r="O37" s="538"/>
      <c r="P37" s="538"/>
      <c r="Q37" s="538"/>
      <c r="R37" s="538"/>
      <c r="S37" s="538"/>
      <c r="T37" s="538"/>
      <c r="U37" s="538"/>
      <c r="V37" s="538"/>
      <c r="W37" s="538"/>
      <c r="X37" s="538"/>
      <c r="Y37" s="564"/>
      <c r="Z37" s="260"/>
    </row>
    <row r="38" spans="2:51" s="262" customFormat="1" ht="15.75" customHeight="1" thickBot="1" x14ac:dyDescent="0.3">
      <c r="B38" s="263"/>
      <c r="C38" s="565" t="s">
        <v>58</v>
      </c>
      <c r="D38" s="566"/>
      <c r="E38" s="566"/>
      <c r="F38" s="566"/>
      <c r="G38" s="567"/>
      <c r="H38" s="266"/>
      <c r="I38" s="283">
        <v>309.12</v>
      </c>
      <c r="J38" s="59"/>
      <c r="K38" s="568"/>
      <c r="L38" s="569"/>
      <c r="M38" s="569"/>
      <c r="N38" s="569"/>
      <c r="O38" s="569"/>
      <c r="P38" s="569"/>
      <c r="Q38" s="569"/>
      <c r="R38" s="569"/>
      <c r="S38" s="569"/>
      <c r="T38" s="569"/>
      <c r="U38" s="569"/>
      <c r="V38" s="569"/>
      <c r="W38" s="569"/>
      <c r="X38" s="569"/>
      <c r="Y38" s="570"/>
      <c r="Z38" s="260"/>
    </row>
    <row r="39" spans="2:51" s="262" customFormat="1" ht="5.25" customHeight="1" x14ac:dyDescent="0.2">
      <c r="B39" s="263"/>
      <c r="C39" s="259"/>
      <c r="D39" s="259"/>
      <c r="E39" s="259"/>
      <c r="F39" s="259"/>
      <c r="G39" s="259"/>
      <c r="H39" s="267"/>
      <c r="I39" s="267"/>
      <c r="J39" s="61"/>
      <c r="K39" s="259"/>
      <c r="L39" s="259"/>
      <c r="M39" s="259"/>
      <c r="N39" s="259"/>
      <c r="O39" s="259"/>
      <c r="P39" s="259"/>
      <c r="Q39" s="259"/>
      <c r="R39" s="259"/>
      <c r="S39" s="259"/>
      <c r="T39" s="259"/>
      <c r="U39" s="259"/>
      <c r="V39" s="259"/>
      <c r="W39" s="259"/>
      <c r="X39" s="259"/>
      <c r="Y39" s="259"/>
      <c r="Z39" s="260"/>
    </row>
    <row r="40" spans="2:51" s="262" customFormat="1" ht="15" thickBot="1" x14ac:dyDescent="0.25">
      <c r="B40" s="263"/>
      <c r="C40" s="259"/>
      <c r="D40" s="259"/>
      <c r="E40" s="259"/>
      <c r="F40" s="259"/>
      <c r="G40" s="259"/>
      <c r="H40" s="267"/>
      <c r="I40" s="267"/>
      <c r="J40" s="61"/>
      <c r="K40" s="259"/>
      <c r="L40" s="259"/>
      <c r="M40" s="259"/>
      <c r="N40" s="259"/>
      <c r="O40" s="259"/>
      <c r="P40" s="259"/>
      <c r="Q40" s="259"/>
      <c r="R40" s="259"/>
      <c r="S40" s="259"/>
      <c r="T40" s="259"/>
      <c r="U40" s="259"/>
      <c r="V40" s="259"/>
      <c r="W40" s="259"/>
      <c r="X40" s="259"/>
      <c r="Y40" s="259"/>
      <c r="Z40" s="260"/>
    </row>
    <row r="41" spans="2:51" s="262" customFormat="1" x14ac:dyDescent="0.2">
      <c r="B41" s="26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260"/>
    </row>
    <row r="42" spans="2:51" ht="15" thickBot="1" x14ac:dyDescent="0.25">
      <c r="B42" s="25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260"/>
    </row>
    <row r="43" spans="2:51" x14ac:dyDescent="0.2">
      <c r="B43" s="25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260"/>
    </row>
    <row r="44" spans="2:51" x14ac:dyDescent="0.2">
      <c r="B44" s="25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260"/>
    </row>
    <row r="45" spans="2:51" x14ac:dyDescent="0.2">
      <c r="B45" s="25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260"/>
    </row>
    <row r="46" spans="2:51" x14ac:dyDescent="0.2">
      <c r="B46" s="25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260"/>
      <c r="AU46" s="262" t="s">
        <v>341</v>
      </c>
      <c r="AV46" s="262" t="s">
        <v>342</v>
      </c>
      <c r="AW46" s="262" t="s">
        <v>343</v>
      </c>
      <c r="AX46" s="262" t="s">
        <v>344</v>
      </c>
      <c r="AY46" s="262"/>
    </row>
    <row r="47" spans="2:51" x14ac:dyDescent="0.2">
      <c r="B47" s="25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0"/>
      <c r="AU47" s="262" t="s">
        <v>345</v>
      </c>
      <c r="AV47" s="262">
        <v>91.23</v>
      </c>
      <c r="AW47" s="262">
        <v>91.23</v>
      </c>
      <c r="AX47" s="262">
        <v>309.12</v>
      </c>
      <c r="AY47" s="262"/>
    </row>
    <row r="48" spans="2:51" x14ac:dyDescent="0.2">
      <c r="B48" s="25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0"/>
      <c r="AU48" s="262" t="s">
        <v>346</v>
      </c>
      <c r="AV48" s="262">
        <v>0</v>
      </c>
      <c r="AW48" s="262">
        <v>91.23</v>
      </c>
      <c r="AX48" s="262">
        <v>309.12</v>
      </c>
      <c r="AY48" s="262"/>
    </row>
    <row r="49" spans="1:51" x14ac:dyDescent="0.2">
      <c r="B49" s="25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0"/>
      <c r="AU49" s="262" t="s">
        <v>347</v>
      </c>
      <c r="AV49" s="262">
        <v>0</v>
      </c>
      <c r="AW49" s="262">
        <v>91.23</v>
      </c>
      <c r="AX49" s="262">
        <v>309.12</v>
      </c>
      <c r="AY49" s="262"/>
    </row>
    <row r="50" spans="1:51" x14ac:dyDescent="0.2">
      <c r="B50" s="25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0"/>
      <c r="AU50" s="262" t="s">
        <v>348</v>
      </c>
      <c r="AV50" s="262">
        <v>0</v>
      </c>
      <c r="AW50" s="262">
        <v>91.23</v>
      </c>
      <c r="AX50" s="262">
        <v>309.12</v>
      </c>
      <c r="AY50" s="262"/>
    </row>
    <row r="51" spans="1:51" x14ac:dyDescent="0.2">
      <c r="B51" s="25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0"/>
      <c r="AU51" s="262" t="s">
        <v>58</v>
      </c>
      <c r="AV51" s="262">
        <v>91.23</v>
      </c>
      <c r="AW51" s="262">
        <v>91.23</v>
      </c>
      <c r="AX51" s="262">
        <v>309.12</v>
      </c>
      <c r="AY51" s="262"/>
    </row>
    <row r="52" spans="1:51"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c r="AU52" s="262"/>
      <c r="AV52" s="262"/>
      <c r="AW52" s="262"/>
      <c r="AX52" s="262"/>
      <c r="AY52" s="262"/>
    </row>
    <row r="53" spans="1:51"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1:51"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1:51" ht="15" thickBot="1" x14ac:dyDescent="0.25">
      <c r="B55" s="25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260"/>
    </row>
    <row r="56" spans="1:51" x14ac:dyDescent="0.2">
      <c r="B56" s="268"/>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70"/>
    </row>
    <row r="57" spans="1:51" ht="15" thickBot="1" x14ac:dyDescent="0.25">
      <c r="B57" s="271"/>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3"/>
    </row>
    <row r="58" spans="1:51" ht="14.25" customHeight="1" x14ac:dyDescent="0.2">
      <c r="B58" s="274"/>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275"/>
    </row>
    <row r="59" spans="1:51" ht="14.25" customHeight="1" x14ac:dyDescent="0.2">
      <c r="A59" s="244"/>
      <c r="B59" s="276"/>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275"/>
    </row>
    <row r="60" spans="1:51" ht="15" customHeight="1" thickBot="1" x14ac:dyDescent="0.25">
      <c r="A60" s="244"/>
      <c r="B60" s="276"/>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275"/>
    </row>
    <row r="61" spans="1:51" x14ac:dyDescent="0.2">
      <c r="B61" s="274"/>
      <c r="C61" s="400" t="s">
        <v>91</v>
      </c>
      <c r="D61" s="401"/>
      <c r="E61" s="401"/>
      <c r="F61" s="401"/>
      <c r="G61" s="401"/>
      <c r="H61" s="401">
        <v>59</v>
      </c>
      <c r="I61" s="401"/>
      <c r="J61" s="401">
        <v>91.23</v>
      </c>
      <c r="K61" s="401"/>
      <c r="L61" s="401"/>
      <c r="M61" s="401"/>
      <c r="N61" s="401" t="s">
        <v>356</v>
      </c>
      <c r="O61" s="401"/>
      <c r="P61" s="401"/>
      <c r="Q61" s="401"/>
      <c r="R61" s="401"/>
      <c r="S61" s="401"/>
      <c r="T61" s="401"/>
      <c r="U61" s="401"/>
      <c r="V61" s="401"/>
      <c r="W61" s="401"/>
      <c r="X61" s="401"/>
      <c r="Y61" s="559"/>
      <c r="Z61" s="277"/>
    </row>
    <row r="62" spans="1:51" x14ac:dyDescent="0.2">
      <c r="B62" s="274"/>
      <c r="C62" s="605" t="s">
        <v>94</v>
      </c>
      <c r="D62" s="523"/>
      <c r="E62" s="523"/>
      <c r="F62" s="523"/>
      <c r="G62" s="524"/>
      <c r="H62" s="403"/>
      <c r="I62" s="403"/>
      <c r="J62" s="403"/>
      <c r="K62" s="403"/>
      <c r="L62" s="403"/>
      <c r="M62" s="403"/>
      <c r="N62" s="403"/>
      <c r="O62" s="403"/>
      <c r="P62" s="403"/>
      <c r="Q62" s="403"/>
      <c r="R62" s="403"/>
      <c r="S62" s="403"/>
      <c r="T62" s="403"/>
      <c r="U62" s="403"/>
      <c r="V62" s="403"/>
      <c r="W62" s="403"/>
      <c r="X62" s="403"/>
      <c r="Y62" s="558"/>
      <c r="Z62" s="277"/>
    </row>
    <row r="63" spans="1:51" x14ac:dyDescent="0.2">
      <c r="B63" s="274"/>
      <c r="C63" s="605" t="s">
        <v>95</v>
      </c>
      <c r="D63" s="523"/>
      <c r="E63" s="523"/>
      <c r="F63" s="523"/>
      <c r="G63" s="524"/>
      <c r="H63" s="403"/>
      <c r="I63" s="403"/>
      <c r="J63" s="403"/>
      <c r="K63" s="403"/>
      <c r="L63" s="403"/>
      <c r="M63" s="403"/>
      <c r="N63" s="403"/>
      <c r="O63" s="403"/>
      <c r="P63" s="403"/>
      <c r="Q63" s="403"/>
      <c r="R63" s="403"/>
      <c r="S63" s="403"/>
      <c r="T63" s="403"/>
      <c r="U63" s="403"/>
      <c r="V63" s="403"/>
      <c r="W63" s="403"/>
      <c r="X63" s="403"/>
      <c r="Y63" s="558"/>
      <c r="Z63" s="277"/>
    </row>
    <row r="64" spans="1:51" x14ac:dyDescent="0.2">
      <c r="B64" s="274"/>
      <c r="C64" s="605" t="s">
        <v>96</v>
      </c>
      <c r="D64" s="523"/>
      <c r="E64" s="523"/>
      <c r="F64" s="523"/>
      <c r="G64" s="524"/>
      <c r="H64" s="403"/>
      <c r="I64" s="403"/>
      <c r="J64" s="403"/>
      <c r="K64" s="403"/>
      <c r="L64" s="403"/>
      <c r="M64" s="403"/>
      <c r="N64" s="403"/>
      <c r="O64" s="403"/>
      <c r="P64" s="403"/>
      <c r="Q64" s="403"/>
      <c r="R64" s="403"/>
      <c r="S64" s="403"/>
      <c r="T64" s="403"/>
      <c r="U64" s="403"/>
      <c r="V64" s="403"/>
      <c r="W64" s="403"/>
      <c r="X64" s="403"/>
      <c r="Y64" s="558"/>
      <c r="Z64" s="277"/>
    </row>
    <row r="65" spans="2:26" x14ac:dyDescent="0.2">
      <c r="B65" s="274"/>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277"/>
    </row>
    <row r="66" spans="2:26" x14ac:dyDescent="0.2">
      <c r="B66" s="274"/>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277"/>
    </row>
    <row r="67" spans="2:26" x14ac:dyDescent="0.2">
      <c r="B67" s="274"/>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277"/>
    </row>
    <row r="68" spans="2:26" x14ac:dyDescent="0.2">
      <c r="B68" s="274"/>
      <c r="C68" s="402"/>
      <c r="D68" s="403"/>
      <c r="E68" s="403"/>
      <c r="F68" s="403"/>
      <c r="G68" s="403"/>
      <c r="H68" s="403"/>
      <c r="I68" s="403"/>
      <c r="J68" s="403"/>
      <c r="K68" s="403"/>
      <c r="L68" s="403"/>
      <c r="M68" s="403"/>
      <c r="N68" s="403"/>
      <c r="O68" s="403"/>
      <c r="P68" s="403"/>
      <c r="Q68" s="403"/>
      <c r="R68" s="403"/>
      <c r="S68" s="403"/>
      <c r="T68" s="403"/>
      <c r="U68" s="403"/>
      <c r="V68" s="403"/>
      <c r="W68" s="403"/>
      <c r="X68" s="403"/>
      <c r="Y68" s="558"/>
      <c r="Z68" s="277"/>
    </row>
    <row r="69" spans="2:26" x14ac:dyDescent="0.2">
      <c r="B69" s="274"/>
      <c r="C69" s="402"/>
      <c r="D69" s="403"/>
      <c r="E69" s="403"/>
      <c r="F69" s="403"/>
      <c r="G69" s="403"/>
      <c r="H69" s="403"/>
      <c r="I69" s="403"/>
      <c r="J69" s="403"/>
      <c r="K69" s="403"/>
      <c r="L69" s="403"/>
      <c r="M69" s="403"/>
      <c r="N69" s="403"/>
      <c r="O69" s="403"/>
      <c r="P69" s="403"/>
      <c r="Q69" s="403"/>
      <c r="R69" s="403"/>
      <c r="S69" s="403"/>
      <c r="T69" s="403"/>
      <c r="U69" s="403"/>
      <c r="V69" s="403"/>
      <c r="W69" s="403"/>
      <c r="X69" s="403"/>
      <c r="Y69" s="558"/>
      <c r="Z69" s="277"/>
    </row>
    <row r="70" spans="2: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2: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2:26" ht="15" thickBot="1" x14ac:dyDescent="0.25">
      <c r="B72" s="274"/>
      <c r="C72" s="404"/>
      <c r="D72" s="405"/>
      <c r="E72" s="405"/>
      <c r="F72" s="405"/>
      <c r="G72" s="405"/>
      <c r="H72" s="405"/>
      <c r="I72" s="405"/>
      <c r="J72" s="405"/>
      <c r="K72" s="405"/>
      <c r="L72" s="405"/>
      <c r="M72" s="405"/>
      <c r="N72" s="405"/>
      <c r="O72" s="405"/>
      <c r="P72" s="405"/>
      <c r="Q72" s="405"/>
      <c r="R72" s="405"/>
      <c r="S72" s="405"/>
      <c r="T72" s="405"/>
      <c r="U72" s="405"/>
      <c r="V72" s="405"/>
      <c r="W72" s="405"/>
      <c r="X72" s="405"/>
      <c r="Y72" s="557"/>
      <c r="Z72" s="277"/>
    </row>
    <row r="73" spans="2:26" x14ac:dyDescent="0.2">
      <c r="B73" s="278"/>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79"/>
    </row>
    <row r="112" ht="6" customHeight="1" x14ac:dyDescent="0.2"/>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38:G38"/>
    <mergeCell ref="K38:Y38"/>
    <mergeCell ref="C41:Y42"/>
    <mergeCell ref="C43:Y55"/>
    <mergeCell ref="C58:G60"/>
    <mergeCell ref="H58:I60"/>
    <mergeCell ref="J58:M60"/>
    <mergeCell ref="N58:Y60"/>
    <mergeCell ref="C37:G37"/>
    <mergeCell ref="K37:Y37"/>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12"/>
  <sheetViews>
    <sheetView workbookViewId="0">
      <selection activeCell="I10" sqref="I10:Q11"/>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44" width="3.7109375" style="136"/>
    <col min="45" max="45" width="16.28515625" style="136" customWidth="1"/>
    <col min="46" max="46" width="20.7109375" style="136" customWidth="1"/>
    <col min="47" max="58" width="16.28515625" style="136" customWidth="1"/>
    <col min="59"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621" t="s">
        <v>312</v>
      </c>
      <c r="J7" s="622"/>
      <c r="K7" s="622"/>
      <c r="L7" s="622"/>
      <c r="M7" s="622"/>
      <c r="N7" s="622"/>
      <c r="O7" s="622"/>
      <c r="P7" s="622"/>
      <c r="Q7" s="622"/>
      <c r="R7" s="622"/>
      <c r="S7" s="622"/>
      <c r="T7" s="622"/>
      <c r="U7" s="622"/>
      <c r="V7" s="622"/>
      <c r="W7" s="622"/>
      <c r="X7" s="622"/>
      <c r="Y7" s="623"/>
      <c r="Z7" s="144"/>
    </row>
    <row r="8" spans="1:26" ht="15.75" thickBot="1" x14ac:dyDescent="0.25">
      <c r="B8" s="143"/>
      <c r="C8" s="388"/>
      <c r="D8" s="389"/>
      <c r="E8" s="389"/>
      <c r="F8" s="389"/>
      <c r="G8" s="389"/>
      <c r="H8" s="390"/>
      <c r="I8" s="624"/>
      <c r="J8" s="625"/>
      <c r="K8" s="625"/>
      <c r="L8" s="625"/>
      <c r="M8" s="625"/>
      <c r="N8" s="625"/>
      <c r="O8" s="625"/>
      <c r="P8" s="625"/>
      <c r="Q8" s="625"/>
      <c r="R8" s="625"/>
      <c r="S8" s="625"/>
      <c r="T8" s="625"/>
      <c r="U8" s="625"/>
      <c r="V8" s="625"/>
      <c r="W8" s="625"/>
      <c r="X8" s="625"/>
      <c r="Y8" s="626"/>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629" t="s">
        <v>357</v>
      </c>
      <c r="J10" s="630"/>
      <c r="K10" s="630"/>
      <c r="L10" s="630"/>
      <c r="M10" s="630"/>
      <c r="N10" s="630"/>
      <c r="O10" s="630"/>
      <c r="P10" s="630"/>
      <c r="Q10" s="631"/>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632"/>
      <c r="J11" s="633"/>
      <c r="K11" s="633"/>
      <c r="L11" s="633"/>
      <c r="M11" s="633"/>
      <c r="N11" s="633"/>
      <c r="O11" s="633"/>
      <c r="P11" s="633"/>
      <c r="Q11" s="634"/>
      <c r="R11" s="433" t="s">
        <v>319</v>
      </c>
      <c r="S11" s="434"/>
      <c r="T11" s="434"/>
      <c r="U11" s="435"/>
      <c r="V11" s="421" t="s">
        <v>350</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318</v>
      </c>
      <c r="J13" s="392"/>
      <c r="K13" s="392"/>
      <c r="L13" s="392"/>
      <c r="M13" s="392"/>
      <c r="N13" s="392"/>
      <c r="O13" s="392"/>
      <c r="P13" s="392"/>
      <c r="Q13" s="392"/>
      <c r="R13" s="392"/>
      <c r="S13" s="393"/>
      <c r="T13" s="385" t="s">
        <v>16</v>
      </c>
      <c r="U13" s="386"/>
      <c r="V13" s="386"/>
      <c r="W13" s="386"/>
      <c r="X13" s="386"/>
      <c r="Y13" s="387"/>
      <c r="Z13" s="150"/>
    </row>
    <row r="14" spans="1:26" ht="30" customHeight="1" thickBot="1" x14ac:dyDescent="0.25">
      <c r="B14" s="14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322</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7" customHeight="1" thickBot="1" x14ac:dyDescent="0.25">
      <c r="B18" s="148"/>
      <c r="C18" s="445" t="s">
        <v>19</v>
      </c>
      <c r="D18" s="446"/>
      <c r="E18" s="446"/>
      <c r="F18" s="446"/>
      <c r="G18" s="446"/>
      <c r="H18" s="447"/>
      <c r="I18" s="448" t="s">
        <v>323</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331</v>
      </c>
      <c r="J20" s="458"/>
      <c r="K20" s="458"/>
      <c r="L20" s="459"/>
      <c r="M20" s="418" t="s">
        <v>21</v>
      </c>
      <c r="N20" s="419"/>
      <c r="O20" s="419"/>
      <c r="P20" s="419"/>
      <c r="Q20" s="419"/>
      <c r="R20" s="419"/>
      <c r="S20" s="420"/>
      <c r="T20" s="418" t="s">
        <v>22</v>
      </c>
      <c r="U20" s="419"/>
      <c r="V20" s="419"/>
      <c r="W20" s="419"/>
      <c r="X20" s="419"/>
      <c r="Y20" s="420"/>
      <c r="Z20" s="150"/>
    </row>
    <row r="21" spans="2:26" s="134" customFormat="1" ht="15" customHeight="1" thickBot="1" x14ac:dyDescent="0.25">
      <c r="B21" s="148"/>
      <c r="C21" s="454"/>
      <c r="D21" s="455"/>
      <c r="E21" s="455"/>
      <c r="F21" s="455"/>
      <c r="G21" s="455"/>
      <c r="H21" s="456"/>
      <c r="I21" s="460"/>
      <c r="J21" s="461"/>
      <c r="K21" s="461"/>
      <c r="L21" s="462"/>
      <c r="M21" s="551" t="s">
        <v>65</v>
      </c>
      <c r="N21" s="552"/>
      <c r="O21" s="552"/>
      <c r="P21" s="552"/>
      <c r="Q21" s="552"/>
      <c r="R21" s="552"/>
      <c r="S21" s="553"/>
      <c r="T21" s="554" t="s">
        <v>46</v>
      </c>
      <c r="U21" s="658"/>
      <c r="V21" s="658"/>
      <c r="W21" s="658"/>
      <c r="X21" s="658"/>
      <c r="Y21" s="659"/>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42" customHeight="1" thickBot="1" x14ac:dyDescent="0.25">
      <c r="B24" s="148"/>
      <c r="C24" s="436" t="s">
        <v>358</v>
      </c>
      <c r="D24" s="437"/>
      <c r="E24" s="437"/>
      <c r="F24" s="437"/>
      <c r="G24" s="437"/>
      <c r="H24" s="437"/>
      <c r="I24" s="438"/>
      <c r="J24" s="436" t="s">
        <v>333</v>
      </c>
      <c r="K24" s="437"/>
      <c r="L24" s="437"/>
      <c r="M24" s="437"/>
      <c r="N24" s="437"/>
      <c r="O24" s="437"/>
      <c r="P24" s="438"/>
      <c r="Q24" s="688" t="s">
        <v>359</v>
      </c>
      <c r="R24" s="398"/>
      <c r="S24" s="398"/>
      <c r="T24" s="398"/>
      <c r="U24" s="398"/>
      <c r="V24" s="398"/>
      <c r="W24" s="398"/>
      <c r="X24" s="398"/>
      <c r="Y24" s="399"/>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5" t="s">
        <v>20</v>
      </c>
      <c r="D26" s="446"/>
      <c r="E26" s="446"/>
      <c r="F26" s="446"/>
      <c r="G26" s="446"/>
      <c r="H26" s="447"/>
      <c r="I26" s="448" t="s">
        <v>324</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74" t="s">
        <v>360</v>
      </c>
      <c r="J28" s="448"/>
      <c r="K28" s="445" t="s">
        <v>51</v>
      </c>
      <c r="L28" s="446"/>
      <c r="M28" s="446"/>
      <c r="N28" s="446"/>
      <c r="O28" s="446"/>
      <c r="P28" s="447"/>
      <c r="Q28" s="444" t="s">
        <v>52</v>
      </c>
      <c r="R28" s="442"/>
      <c r="S28" s="443"/>
      <c r="T28" s="174" t="s">
        <v>53</v>
      </c>
      <c r="U28" s="442" t="s">
        <v>54</v>
      </c>
      <c r="V28" s="442"/>
      <c r="W28" s="442"/>
      <c r="X28" s="443"/>
      <c r="Y28" s="240"/>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26"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26" s="152" customFormat="1" x14ac:dyDescent="0.2">
      <c r="B32" s="153"/>
      <c r="C32" s="588" t="s">
        <v>56</v>
      </c>
      <c r="D32" s="589"/>
      <c r="E32" s="589"/>
      <c r="F32" s="589"/>
      <c r="G32" s="590"/>
      <c r="H32" s="594" t="s">
        <v>23</v>
      </c>
      <c r="I32" s="594" t="s">
        <v>24</v>
      </c>
      <c r="J32" s="594" t="s">
        <v>25</v>
      </c>
      <c r="K32" s="596" t="s">
        <v>57</v>
      </c>
      <c r="L32" s="589"/>
      <c r="M32" s="589"/>
      <c r="N32" s="589"/>
      <c r="O32" s="589"/>
      <c r="P32" s="589"/>
      <c r="Q32" s="589"/>
      <c r="R32" s="589"/>
      <c r="S32" s="589"/>
      <c r="T32" s="589"/>
      <c r="U32" s="589"/>
      <c r="V32" s="589"/>
      <c r="W32" s="589"/>
      <c r="X32" s="589"/>
      <c r="Y32" s="590"/>
      <c r="Z32" s="150"/>
    </row>
    <row r="33" spans="2:49" s="152" customFormat="1" ht="31.5" customHeight="1" thickBot="1" x14ac:dyDescent="0.25">
      <c r="B33" s="15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150"/>
    </row>
    <row r="34" spans="2:49" s="152" customFormat="1" x14ac:dyDescent="0.2">
      <c r="B34" s="153"/>
      <c r="C34" s="560" t="s">
        <v>91</v>
      </c>
      <c r="D34" s="561"/>
      <c r="E34" s="561"/>
      <c r="F34" s="561"/>
      <c r="G34" s="562"/>
      <c r="H34" s="154">
        <v>175</v>
      </c>
      <c r="I34" s="154">
        <v>2000</v>
      </c>
      <c r="J34" s="155">
        <f>+H34/I34</f>
        <v>8.7499999999999994E-2</v>
      </c>
      <c r="K34" s="654" t="s">
        <v>361</v>
      </c>
      <c r="L34" s="539"/>
      <c r="M34" s="539"/>
      <c r="N34" s="539"/>
      <c r="O34" s="539"/>
      <c r="P34" s="539"/>
      <c r="Q34" s="539"/>
      <c r="R34" s="539"/>
      <c r="S34" s="539"/>
      <c r="T34" s="539"/>
      <c r="U34" s="539"/>
      <c r="V34" s="539"/>
      <c r="W34" s="539"/>
      <c r="X34" s="539"/>
      <c r="Y34" s="540"/>
      <c r="Z34" s="150"/>
    </row>
    <row r="35" spans="2:49" s="152" customFormat="1" x14ac:dyDescent="0.2">
      <c r="B35" s="153"/>
      <c r="C35" s="560" t="s">
        <v>94</v>
      </c>
      <c r="D35" s="561"/>
      <c r="E35" s="561"/>
      <c r="F35" s="561"/>
      <c r="G35" s="562"/>
      <c r="H35" s="156"/>
      <c r="I35" s="156">
        <v>2000</v>
      </c>
      <c r="J35" s="155">
        <f t="shared" ref="J35:J37" si="0">+H35/I35</f>
        <v>0</v>
      </c>
      <c r="K35" s="563"/>
      <c r="L35" s="538"/>
      <c r="M35" s="538"/>
      <c r="N35" s="538"/>
      <c r="O35" s="538"/>
      <c r="P35" s="538"/>
      <c r="Q35" s="538"/>
      <c r="R35" s="538"/>
      <c r="S35" s="538"/>
      <c r="T35" s="538"/>
      <c r="U35" s="538"/>
      <c r="V35" s="538"/>
      <c r="W35" s="538"/>
      <c r="X35" s="538"/>
      <c r="Y35" s="564"/>
      <c r="Z35" s="150"/>
    </row>
    <row r="36" spans="2:49" s="152" customFormat="1" x14ac:dyDescent="0.2">
      <c r="B36" s="153"/>
      <c r="C36" s="560" t="s">
        <v>95</v>
      </c>
      <c r="D36" s="561"/>
      <c r="E36" s="561"/>
      <c r="F36" s="561"/>
      <c r="G36" s="562"/>
      <c r="H36" s="156"/>
      <c r="I36" s="156">
        <v>2000</v>
      </c>
      <c r="J36" s="155">
        <f t="shared" si="0"/>
        <v>0</v>
      </c>
      <c r="K36" s="563"/>
      <c r="L36" s="538"/>
      <c r="M36" s="538"/>
      <c r="N36" s="538"/>
      <c r="O36" s="538"/>
      <c r="P36" s="538"/>
      <c r="Q36" s="538"/>
      <c r="R36" s="538"/>
      <c r="S36" s="538"/>
      <c r="T36" s="538"/>
      <c r="U36" s="538"/>
      <c r="V36" s="538"/>
      <c r="W36" s="538"/>
      <c r="X36" s="538"/>
      <c r="Y36" s="564"/>
      <c r="Z36" s="150"/>
    </row>
    <row r="37" spans="2:49" s="152" customFormat="1" ht="15" thickBot="1" x14ac:dyDescent="0.25">
      <c r="B37" s="153"/>
      <c r="C37" s="560" t="s">
        <v>96</v>
      </c>
      <c r="D37" s="561"/>
      <c r="E37" s="561"/>
      <c r="F37" s="561"/>
      <c r="G37" s="562"/>
      <c r="H37" s="156"/>
      <c r="I37" s="156">
        <v>2000</v>
      </c>
      <c r="J37" s="155">
        <f t="shared" si="0"/>
        <v>0</v>
      </c>
      <c r="K37" s="563"/>
      <c r="L37" s="538"/>
      <c r="M37" s="538"/>
      <c r="N37" s="538"/>
      <c r="O37" s="538"/>
      <c r="P37" s="538"/>
      <c r="Q37" s="538"/>
      <c r="R37" s="538"/>
      <c r="S37" s="538"/>
      <c r="T37" s="538"/>
      <c r="U37" s="538"/>
      <c r="V37" s="538"/>
      <c r="W37" s="538"/>
      <c r="X37" s="538"/>
      <c r="Y37" s="564"/>
      <c r="Z37" s="150"/>
    </row>
    <row r="38" spans="2:49" s="152" customFormat="1" ht="15.75" customHeight="1" thickBot="1" x14ac:dyDescent="0.3">
      <c r="B38" s="153"/>
      <c r="C38" s="565" t="s">
        <v>58</v>
      </c>
      <c r="D38" s="566"/>
      <c r="E38" s="566"/>
      <c r="F38" s="566"/>
      <c r="G38" s="567"/>
      <c r="H38" s="158"/>
      <c r="I38" s="158">
        <v>2000</v>
      </c>
      <c r="J38" s="224">
        <f>SUM(J34:J37)</f>
        <v>8.7499999999999994E-2</v>
      </c>
      <c r="K38" s="568"/>
      <c r="L38" s="569"/>
      <c r="M38" s="569"/>
      <c r="N38" s="569"/>
      <c r="O38" s="569"/>
      <c r="P38" s="569"/>
      <c r="Q38" s="569"/>
      <c r="R38" s="569"/>
      <c r="S38" s="569"/>
      <c r="T38" s="569"/>
      <c r="U38" s="569"/>
      <c r="V38" s="569"/>
      <c r="W38" s="569"/>
      <c r="X38" s="569"/>
      <c r="Y38" s="570"/>
      <c r="Z38" s="150"/>
    </row>
    <row r="39" spans="2:49"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49"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49" s="152" customFormat="1" x14ac:dyDescent="0.2">
      <c r="B41" s="15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150"/>
      <c r="AS41" s="152" t="s">
        <v>341</v>
      </c>
      <c r="AT41" s="152" t="s">
        <v>362</v>
      </c>
      <c r="AU41" s="152" t="s">
        <v>363</v>
      </c>
      <c r="AV41" s="152" t="s">
        <v>364</v>
      </c>
    </row>
    <row r="42" spans="2:49" ht="15" thickBot="1" x14ac:dyDescent="0.25">
      <c r="B42" s="14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150"/>
      <c r="AS42" s="152" t="s">
        <v>345</v>
      </c>
      <c r="AT42" s="152">
        <v>175</v>
      </c>
      <c r="AU42" s="152">
        <v>175</v>
      </c>
      <c r="AV42" s="152">
        <v>2000</v>
      </c>
      <c r="AW42" s="152"/>
    </row>
    <row r="43" spans="2:49" x14ac:dyDescent="0.2">
      <c r="B43" s="14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150"/>
      <c r="AS43" s="152" t="s">
        <v>346</v>
      </c>
      <c r="AT43" s="152">
        <v>0</v>
      </c>
      <c r="AU43" s="152">
        <f>+AT43+AU42</f>
        <v>175</v>
      </c>
      <c r="AV43" s="152">
        <v>2000</v>
      </c>
      <c r="AW43" s="152"/>
    </row>
    <row r="44" spans="2:49" x14ac:dyDescent="0.2">
      <c r="B44" s="14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150"/>
      <c r="AS44" s="152" t="s">
        <v>347</v>
      </c>
      <c r="AT44" s="152">
        <v>0</v>
      </c>
      <c r="AU44" s="152">
        <f>+AU43+AT44</f>
        <v>175</v>
      </c>
      <c r="AV44" s="152">
        <v>2000</v>
      </c>
      <c r="AW44" s="152"/>
    </row>
    <row r="45" spans="2:49" x14ac:dyDescent="0.2">
      <c r="B45" s="14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150"/>
      <c r="AS45" s="152" t="s">
        <v>348</v>
      </c>
      <c r="AT45" s="152">
        <v>0</v>
      </c>
      <c r="AU45" s="152">
        <f>+AU44+AT45</f>
        <v>175</v>
      </c>
      <c r="AV45" s="152">
        <v>2000</v>
      </c>
      <c r="AW45" s="152"/>
    </row>
    <row r="46" spans="2:49" x14ac:dyDescent="0.2">
      <c r="B46" s="14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150"/>
      <c r="AS46" s="152" t="s">
        <v>58</v>
      </c>
      <c r="AT46" s="152">
        <v>175</v>
      </c>
      <c r="AU46" s="152">
        <v>175</v>
      </c>
      <c r="AV46" s="152">
        <v>2000</v>
      </c>
    </row>
    <row r="47" spans="2:49" x14ac:dyDescent="0.2">
      <c r="B47" s="14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150"/>
    </row>
    <row r="48" spans="2:49" x14ac:dyDescent="0.2">
      <c r="B48" s="14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150"/>
    </row>
    <row r="49" spans="1:26" x14ac:dyDescent="0.2">
      <c r="B49" s="14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150"/>
    </row>
    <row r="50" spans="1:26" x14ac:dyDescent="0.2">
      <c r="B50" s="14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150"/>
    </row>
    <row r="51" spans="1:26" x14ac:dyDescent="0.2">
      <c r="B51" s="14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150"/>
    </row>
    <row r="52" spans="1:26"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1:26"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1:26" x14ac:dyDescent="0.2">
      <c r="B54" s="14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150"/>
    </row>
    <row r="55" spans="1:26" ht="15" thickBot="1" x14ac:dyDescent="0.25">
      <c r="B55" s="14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167"/>
    </row>
    <row r="59" spans="1:26" ht="14.25" customHeight="1" x14ac:dyDescent="0.2">
      <c r="A59" s="134"/>
      <c r="B59" s="168"/>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167"/>
    </row>
    <row r="60" spans="1:26" ht="15" customHeight="1" thickBot="1" x14ac:dyDescent="0.25">
      <c r="A60" s="134"/>
      <c r="B60" s="168"/>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167"/>
    </row>
    <row r="61" spans="1:26" s="241" customFormat="1" ht="31.5" customHeight="1" x14ac:dyDescent="0.25">
      <c r="B61" s="242"/>
      <c r="C61" s="689" t="s">
        <v>91</v>
      </c>
      <c r="D61" s="681"/>
      <c r="E61" s="681"/>
      <c r="F61" s="681"/>
      <c r="G61" s="681"/>
      <c r="H61" s="681">
        <v>250</v>
      </c>
      <c r="I61" s="681"/>
      <c r="J61" s="681">
        <v>175</v>
      </c>
      <c r="K61" s="681"/>
      <c r="L61" s="681"/>
      <c r="M61" s="681"/>
      <c r="N61" s="680" t="s">
        <v>365</v>
      </c>
      <c r="O61" s="680"/>
      <c r="P61" s="680"/>
      <c r="Q61" s="680"/>
      <c r="R61" s="680"/>
      <c r="S61" s="680"/>
      <c r="T61" s="680"/>
      <c r="U61" s="680"/>
      <c r="V61" s="680"/>
      <c r="W61" s="680"/>
      <c r="X61" s="680"/>
      <c r="Y61" s="690"/>
      <c r="Z61" s="243"/>
    </row>
    <row r="62" spans="1:26" x14ac:dyDescent="0.2">
      <c r="B62" s="166"/>
      <c r="C62" s="402" t="s">
        <v>94</v>
      </c>
      <c r="D62" s="403"/>
      <c r="E62" s="403"/>
      <c r="F62" s="403"/>
      <c r="G62" s="403"/>
      <c r="H62" s="403"/>
      <c r="I62" s="403"/>
      <c r="J62" s="403"/>
      <c r="K62" s="403"/>
      <c r="L62" s="403"/>
      <c r="M62" s="403"/>
      <c r="N62" s="403"/>
      <c r="O62" s="403"/>
      <c r="P62" s="403"/>
      <c r="Q62" s="403"/>
      <c r="R62" s="403"/>
      <c r="S62" s="403"/>
      <c r="T62" s="403"/>
      <c r="U62" s="403"/>
      <c r="V62" s="403"/>
      <c r="W62" s="403"/>
      <c r="X62" s="403"/>
      <c r="Y62" s="558"/>
      <c r="Z62" s="169"/>
    </row>
    <row r="63" spans="1:26" x14ac:dyDescent="0.2">
      <c r="B63" s="166"/>
      <c r="C63" s="402" t="s">
        <v>95</v>
      </c>
      <c r="D63" s="403"/>
      <c r="E63" s="403"/>
      <c r="F63" s="403"/>
      <c r="G63" s="403"/>
      <c r="H63" s="403"/>
      <c r="I63" s="403"/>
      <c r="J63" s="403"/>
      <c r="K63" s="403"/>
      <c r="L63" s="403"/>
      <c r="M63" s="403"/>
      <c r="N63" s="403"/>
      <c r="O63" s="403"/>
      <c r="P63" s="403"/>
      <c r="Q63" s="403"/>
      <c r="R63" s="403"/>
      <c r="S63" s="403"/>
      <c r="T63" s="403"/>
      <c r="U63" s="403"/>
      <c r="V63" s="403"/>
      <c r="W63" s="403"/>
      <c r="X63" s="403"/>
      <c r="Y63" s="558"/>
      <c r="Z63" s="169"/>
    </row>
    <row r="64" spans="1:26" x14ac:dyDescent="0.2">
      <c r="B64" s="166"/>
      <c r="C64" s="402" t="s">
        <v>96</v>
      </c>
      <c r="D64" s="403"/>
      <c r="E64" s="403"/>
      <c r="F64" s="403"/>
      <c r="G64" s="403"/>
      <c r="H64" s="403"/>
      <c r="I64" s="403"/>
      <c r="J64" s="403"/>
      <c r="K64" s="403"/>
      <c r="L64" s="403"/>
      <c r="M64" s="403"/>
      <c r="N64" s="403"/>
      <c r="O64" s="403"/>
      <c r="P64" s="403"/>
      <c r="Q64" s="403"/>
      <c r="R64" s="403"/>
      <c r="S64" s="403"/>
      <c r="T64" s="403"/>
      <c r="U64" s="403"/>
      <c r="V64" s="403"/>
      <c r="W64" s="403"/>
      <c r="X64" s="403"/>
      <c r="Y64" s="558"/>
      <c r="Z64" s="169"/>
    </row>
    <row r="65" spans="2:26" x14ac:dyDescent="0.2">
      <c r="B65" s="166"/>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169"/>
    </row>
    <row r="66" spans="2:26" x14ac:dyDescent="0.2">
      <c r="B66" s="166"/>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169"/>
    </row>
    <row r="67" spans="2:26" x14ac:dyDescent="0.2">
      <c r="B67" s="166"/>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169"/>
    </row>
    <row r="68" spans="2:26" x14ac:dyDescent="0.2">
      <c r="B68" s="166"/>
      <c r="C68" s="402"/>
      <c r="D68" s="403"/>
      <c r="E68" s="403"/>
      <c r="F68" s="403"/>
      <c r="G68" s="403"/>
      <c r="H68" s="403"/>
      <c r="I68" s="403"/>
      <c r="J68" s="403"/>
      <c r="K68" s="403"/>
      <c r="L68" s="403"/>
      <c r="M68" s="403"/>
      <c r="N68" s="403"/>
      <c r="O68" s="403"/>
      <c r="P68" s="403"/>
      <c r="Q68" s="403"/>
      <c r="R68" s="403"/>
      <c r="S68" s="403"/>
      <c r="T68" s="403"/>
      <c r="U68" s="403"/>
      <c r="V68" s="403"/>
      <c r="W68" s="403"/>
      <c r="X68" s="403"/>
      <c r="Y68" s="558"/>
      <c r="Z68" s="169"/>
    </row>
    <row r="69" spans="2:26" x14ac:dyDescent="0.2">
      <c r="B69" s="166"/>
      <c r="C69" s="402"/>
      <c r="D69" s="403"/>
      <c r="E69" s="403"/>
      <c r="F69" s="403"/>
      <c r="G69" s="403"/>
      <c r="H69" s="403"/>
      <c r="I69" s="403"/>
      <c r="J69" s="403"/>
      <c r="K69" s="403"/>
      <c r="L69" s="403"/>
      <c r="M69" s="403"/>
      <c r="N69" s="403"/>
      <c r="O69" s="403"/>
      <c r="P69" s="403"/>
      <c r="Q69" s="403"/>
      <c r="R69" s="403"/>
      <c r="S69" s="403"/>
      <c r="T69" s="403"/>
      <c r="U69" s="403"/>
      <c r="V69" s="403"/>
      <c r="W69" s="403"/>
      <c r="X69" s="403"/>
      <c r="Y69" s="558"/>
      <c r="Z69" s="169"/>
    </row>
    <row r="70" spans="2:26" x14ac:dyDescent="0.2">
      <c r="B70" s="166"/>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169"/>
    </row>
    <row r="71" spans="2:26" x14ac:dyDescent="0.2">
      <c r="B71" s="166"/>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169"/>
    </row>
    <row r="72" spans="2:26" ht="15" thickBot="1" x14ac:dyDescent="0.25">
      <c r="B72" s="166"/>
      <c r="C72" s="404"/>
      <c r="D72" s="405"/>
      <c r="E72" s="405"/>
      <c r="F72" s="405"/>
      <c r="G72" s="405"/>
      <c r="H72" s="405"/>
      <c r="I72" s="405"/>
      <c r="J72" s="405"/>
      <c r="K72" s="405"/>
      <c r="L72" s="405"/>
      <c r="M72" s="405"/>
      <c r="N72" s="405"/>
      <c r="O72" s="405"/>
      <c r="P72" s="405"/>
      <c r="Q72" s="405"/>
      <c r="R72" s="405"/>
      <c r="S72" s="405"/>
      <c r="T72" s="405"/>
      <c r="U72" s="405"/>
      <c r="V72" s="405"/>
      <c r="W72" s="405"/>
      <c r="X72" s="405"/>
      <c r="Y72" s="557"/>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12"/>
  <sheetViews>
    <sheetView workbookViewId="0">
      <selection activeCell="AE11" sqref="AE11"/>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37" width="3.7109375" style="136"/>
    <col min="38" max="45" width="14.28515625" style="136" customWidth="1"/>
    <col min="46"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621" t="s">
        <v>312</v>
      </c>
      <c r="J7" s="622"/>
      <c r="K7" s="622"/>
      <c r="L7" s="622"/>
      <c r="M7" s="622"/>
      <c r="N7" s="622"/>
      <c r="O7" s="622"/>
      <c r="P7" s="622"/>
      <c r="Q7" s="622"/>
      <c r="R7" s="622"/>
      <c r="S7" s="622"/>
      <c r="T7" s="622"/>
      <c r="U7" s="622"/>
      <c r="V7" s="622"/>
      <c r="W7" s="622"/>
      <c r="X7" s="622"/>
      <c r="Y7" s="623"/>
      <c r="Z7" s="144"/>
    </row>
    <row r="8" spans="1:26" ht="15.75" thickBot="1" x14ac:dyDescent="0.25">
      <c r="B8" s="143"/>
      <c r="C8" s="388"/>
      <c r="D8" s="389"/>
      <c r="E8" s="389"/>
      <c r="F8" s="389"/>
      <c r="G8" s="389"/>
      <c r="H8" s="390"/>
      <c r="I8" s="624"/>
      <c r="J8" s="625"/>
      <c r="K8" s="625"/>
      <c r="L8" s="625"/>
      <c r="M8" s="625"/>
      <c r="N8" s="625"/>
      <c r="O8" s="625"/>
      <c r="P8" s="625"/>
      <c r="Q8" s="625"/>
      <c r="R8" s="625"/>
      <c r="S8" s="625"/>
      <c r="T8" s="625"/>
      <c r="U8" s="625"/>
      <c r="V8" s="625"/>
      <c r="W8" s="625"/>
      <c r="X8" s="625"/>
      <c r="Y8" s="626"/>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629" t="s">
        <v>325</v>
      </c>
      <c r="J10" s="630"/>
      <c r="K10" s="630"/>
      <c r="L10" s="630"/>
      <c r="M10" s="630"/>
      <c r="N10" s="630"/>
      <c r="O10" s="630"/>
      <c r="P10" s="630"/>
      <c r="Q10" s="631"/>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632"/>
      <c r="J11" s="633"/>
      <c r="K11" s="633"/>
      <c r="L11" s="633"/>
      <c r="M11" s="633"/>
      <c r="N11" s="633"/>
      <c r="O11" s="633"/>
      <c r="P11" s="633"/>
      <c r="Q11" s="634"/>
      <c r="R11" s="433" t="s">
        <v>320</v>
      </c>
      <c r="S11" s="434"/>
      <c r="T11" s="434"/>
      <c r="U11" s="435"/>
      <c r="V11" s="421" t="s">
        <v>264</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326</v>
      </c>
      <c r="J13" s="392"/>
      <c r="K13" s="392"/>
      <c r="L13" s="392"/>
      <c r="M13" s="392"/>
      <c r="N13" s="392"/>
      <c r="O13" s="392"/>
      <c r="P13" s="392"/>
      <c r="Q13" s="392"/>
      <c r="R13" s="392"/>
      <c r="S13" s="393"/>
      <c r="T13" s="385" t="s">
        <v>16</v>
      </c>
      <c r="U13" s="386"/>
      <c r="V13" s="386"/>
      <c r="W13" s="386"/>
      <c r="X13" s="386"/>
      <c r="Y13" s="387"/>
      <c r="Z13" s="150"/>
    </row>
    <row r="14" spans="1:26" ht="30" customHeight="1" thickBot="1" x14ac:dyDescent="0.25">
      <c r="B14" s="14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315</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72.75" customHeight="1" thickBot="1" x14ac:dyDescent="0.25">
      <c r="B18" s="148"/>
      <c r="C18" s="445" t="s">
        <v>19</v>
      </c>
      <c r="D18" s="446"/>
      <c r="E18" s="446"/>
      <c r="F18" s="446"/>
      <c r="G18" s="446"/>
      <c r="H18" s="447"/>
      <c r="I18" s="448" t="s">
        <v>316</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331</v>
      </c>
      <c r="J20" s="458"/>
      <c r="K20" s="458"/>
      <c r="L20" s="459"/>
      <c r="M20" s="418" t="s">
        <v>21</v>
      </c>
      <c r="N20" s="419"/>
      <c r="O20" s="419"/>
      <c r="P20" s="419"/>
      <c r="Q20" s="419"/>
      <c r="R20" s="419"/>
      <c r="S20" s="420"/>
      <c r="T20" s="418" t="s">
        <v>22</v>
      </c>
      <c r="U20" s="419"/>
      <c r="V20" s="419"/>
      <c r="W20" s="419"/>
      <c r="X20" s="419"/>
      <c r="Y20" s="420"/>
      <c r="Z20" s="150"/>
    </row>
    <row r="21" spans="2:26" s="134" customFormat="1" ht="16.5" customHeight="1" thickBot="1" x14ac:dyDescent="0.25">
      <c r="B21" s="148"/>
      <c r="C21" s="454"/>
      <c r="D21" s="455"/>
      <c r="E21" s="455"/>
      <c r="F21" s="455"/>
      <c r="G21" s="455"/>
      <c r="H21" s="456"/>
      <c r="I21" s="460"/>
      <c r="J21" s="461"/>
      <c r="K21" s="461"/>
      <c r="L21" s="462"/>
      <c r="M21" s="551" t="s">
        <v>65</v>
      </c>
      <c r="N21" s="552"/>
      <c r="O21" s="552"/>
      <c r="P21" s="552"/>
      <c r="Q21" s="552"/>
      <c r="R21" s="552"/>
      <c r="S21" s="553"/>
      <c r="T21" s="554" t="s">
        <v>46</v>
      </c>
      <c r="U21" s="658"/>
      <c r="V21" s="658"/>
      <c r="W21" s="658"/>
      <c r="X21" s="658"/>
      <c r="Y21" s="659"/>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30" customHeight="1" thickBot="1" x14ac:dyDescent="0.25">
      <c r="B24" s="148"/>
      <c r="C24" s="436" t="s">
        <v>332</v>
      </c>
      <c r="D24" s="437"/>
      <c r="E24" s="437"/>
      <c r="F24" s="437"/>
      <c r="G24" s="437"/>
      <c r="H24" s="437"/>
      <c r="I24" s="438"/>
      <c r="J24" s="436" t="s">
        <v>333</v>
      </c>
      <c r="K24" s="437"/>
      <c r="L24" s="437"/>
      <c r="M24" s="437"/>
      <c r="N24" s="437"/>
      <c r="O24" s="437"/>
      <c r="P24" s="438"/>
      <c r="Q24" s="691" t="s">
        <v>334</v>
      </c>
      <c r="R24" s="692"/>
      <c r="S24" s="692"/>
      <c r="T24" s="692"/>
      <c r="U24" s="692"/>
      <c r="V24" s="692"/>
      <c r="W24" s="692"/>
      <c r="X24" s="692"/>
      <c r="Y24" s="693"/>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5" t="s">
        <v>20</v>
      </c>
      <c r="D26" s="446"/>
      <c r="E26" s="446"/>
      <c r="F26" s="446"/>
      <c r="G26" s="446"/>
      <c r="H26" s="447"/>
      <c r="I26" s="448" t="s">
        <v>327</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74" t="s">
        <v>335</v>
      </c>
      <c r="J28" s="448"/>
      <c r="K28" s="445" t="s">
        <v>51</v>
      </c>
      <c r="L28" s="446"/>
      <c r="M28" s="446"/>
      <c r="N28" s="446"/>
      <c r="O28" s="446"/>
      <c r="P28" s="447"/>
      <c r="Q28" s="444" t="s">
        <v>52</v>
      </c>
      <c r="R28" s="442"/>
      <c r="S28" s="443"/>
      <c r="T28" s="174" t="s">
        <v>70</v>
      </c>
      <c r="U28" s="442" t="s">
        <v>54</v>
      </c>
      <c r="V28" s="442"/>
      <c r="W28" s="442"/>
      <c r="X28" s="443"/>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26"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26" s="152" customFormat="1" x14ac:dyDescent="0.2">
      <c r="B32" s="153"/>
      <c r="C32" s="588" t="s">
        <v>56</v>
      </c>
      <c r="D32" s="589"/>
      <c r="E32" s="589"/>
      <c r="F32" s="589"/>
      <c r="G32" s="590"/>
      <c r="H32" s="594" t="s">
        <v>23</v>
      </c>
      <c r="I32" s="594" t="s">
        <v>24</v>
      </c>
      <c r="J32" s="594" t="s">
        <v>25</v>
      </c>
      <c r="K32" s="596" t="s">
        <v>57</v>
      </c>
      <c r="L32" s="589"/>
      <c r="M32" s="589"/>
      <c r="N32" s="589"/>
      <c r="O32" s="589"/>
      <c r="P32" s="589"/>
      <c r="Q32" s="589"/>
      <c r="R32" s="589"/>
      <c r="S32" s="589"/>
      <c r="T32" s="589"/>
      <c r="U32" s="589"/>
      <c r="V32" s="589"/>
      <c r="W32" s="589"/>
      <c r="X32" s="589"/>
      <c r="Y32" s="590"/>
      <c r="Z32" s="150"/>
    </row>
    <row r="33" spans="2:41" s="152" customFormat="1" ht="31.5" customHeight="1" thickBot="1" x14ac:dyDescent="0.25">
      <c r="B33" s="15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150"/>
    </row>
    <row r="34" spans="2:41" s="152" customFormat="1" x14ac:dyDescent="0.2">
      <c r="B34" s="153"/>
      <c r="C34" s="560" t="s">
        <v>336</v>
      </c>
      <c r="D34" s="561"/>
      <c r="E34" s="561"/>
      <c r="F34" s="561"/>
      <c r="G34" s="562"/>
      <c r="H34" s="223">
        <v>0</v>
      </c>
      <c r="I34" s="154">
        <v>10</v>
      </c>
      <c r="J34" s="155">
        <f>+H34/I34</f>
        <v>0</v>
      </c>
      <c r="K34" s="654" t="s">
        <v>337</v>
      </c>
      <c r="L34" s="539"/>
      <c r="M34" s="539"/>
      <c r="N34" s="539"/>
      <c r="O34" s="539"/>
      <c r="P34" s="539"/>
      <c r="Q34" s="539"/>
      <c r="R34" s="539"/>
      <c r="S34" s="539"/>
      <c r="T34" s="539"/>
      <c r="U34" s="539"/>
      <c r="V34" s="539"/>
      <c r="W34" s="539"/>
      <c r="X34" s="539"/>
      <c r="Y34" s="540"/>
      <c r="Z34" s="150"/>
    </row>
    <row r="35" spans="2:41" s="152" customFormat="1" x14ac:dyDescent="0.2">
      <c r="B35" s="153"/>
      <c r="C35" s="560" t="s">
        <v>338</v>
      </c>
      <c r="D35" s="561"/>
      <c r="E35" s="561"/>
      <c r="F35" s="561"/>
      <c r="G35" s="562"/>
      <c r="H35" s="237"/>
      <c r="I35" s="156">
        <v>10</v>
      </c>
      <c r="J35" s="155">
        <f t="shared" ref="J35:J37" si="0">+H35/I35</f>
        <v>0</v>
      </c>
      <c r="K35" s="563"/>
      <c r="L35" s="538"/>
      <c r="M35" s="538"/>
      <c r="N35" s="538"/>
      <c r="O35" s="538"/>
      <c r="P35" s="538"/>
      <c r="Q35" s="538"/>
      <c r="R35" s="538"/>
      <c r="S35" s="538"/>
      <c r="T35" s="538"/>
      <c r="U35" s="538"/>
      <c r="V35" s="538"/>
      <c r="W35" s="538"/>
      <c r="X35" s="538"/>
      <c r="Y35" s="564"/>
      <c r="Z35" s="150"/>
    </row>
    <row r="36" spans="2:41" s="152" customFormat="1" x14ac:dyDescent="0.2">
      <c r="B36" s="153"/>
      <c r="C36" s="560" t="s">
        <v>339</v>
      </c>
      <c r="D36" s="561"/>
      <c r="E36" s="561"/>
      <c r="F36" s="561"/>
      <c r="G36" s="562"/>
      <c r="H36" s="237"/>
      <c r="I36" s="156">
        <v>10</v>
      </c>
      <c r="J36" s="155">
        <f t="shared" si="0"/>
        <v>0</v>
      </c>
      <c r="K36" s="563"/>
      <c r="L36" s="538"/>
      <c r="M36" s="538"/>
      <c r="N36" s="538"/>
      <c r="O36" s="538"/>
      <c r="P36" s="538"/>
      <c r="Q36" s="538"/>
      <c r="R36" s="538"/>
      <c r="S36" s="538"/>
      <c r="T36" s="538"/>
      <c r="U36" s="538"/>
      <c r="V36" s="538"/>
      <c r="W36" s="538"/>
      <c r="X36" s="538"/>
      <c r="Y36" s="564"/>
      <c r="Z36" s="150"/>
    </row>
    <row r="37" spans="2:41" s="152" customFormat="1" ht="15" thickBot="1" x14ac:dyDescent="0.25">
      <c r="B37" s="153"/>
      <c r="C37" s="560" t="s">
        <v>340</v>
      </c>
      <c r="D37" s="561"/>
      <c r="E37" s="561"/>
      <c r="F37" s="561"/>
      <c r="G37" s="562"/>
      <c r="H37" s="237"/>
      <c r="I37" s="156">
        <v>10</v>
      </c>
      <c r="J37" s="155">
        <f t="shared" si="0"/>
        <v>0</v>
      </c>
      <c r="K37" s="563"/>
      <c r="L37" s="538"/>
      <c r="M37" s="538"/>
      <c r="N37" s="538"/>
      <c r="O37" s="538"/>
      <c r="P37" s="538"/>
      <c r="Q37" s="538"/>
      <c r="R37" s="538"/>
      <c r="S37" s="538"/>
      <c r="T37" s="538"/>
      <c r="U37" s="538"/>
      <c r="V37" s="538"/>
      <c r="W37" s="538"/>
      <c r="X37" s="538"/>
      <c r="Y37" s="564"/>
      <c r="Z37" s="150"/>
    </row>
    <row r="38" spans="2:41" s="152" customFormat="1" ht="15.75" customHeight="1" thickBot="1" x14ac:dyDescent="0.3">
      <c r="B38" s="153"/>
      <c r="C38" s="565" t="s">
        <v>58</v>
      </c>
      <c r="D38" s="566"/>
      <c r="E38" s="566"/>
      <c r="F38" s="566"/>
      <c r="G38" s="567"/>
      <c r="H38" s="158"/>
      <c r="I38" s="158">
        <v>10</v>
      </c>
      <c r="J38" s="59"/>
      <c r="K38" s="568"/>
      <c r="L38" s="569"/>
      <c r="M38" s="569"/>
      <c r="N38" s="569"/>
      <c r="O38" s="569"/>
      <c r="P38" s="569"/>
      <c r="Q38" s="569"/>
      <c r="R38" s="569"/>
      <c r="S38" s="569"/>
      <c r="T38" s="569"/>
      <c r="U38" s="569"/>
      <c r="V38" s="569"/>
      <c r="W38" s="569"/>
      <c r="X38" s="569"/>
      <c r="Y38" s="570"/>
      <c r="Z38" s="150"/>
    </row>
    <row r="39" spans="2:41"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41"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41" s="152" customFormat="1" x14ac:dyDescent="0.2">
      <c r="B41" s="15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150"/>
    </row>
    <row r="42" spans="2:41" ht="15" thickBot="1" x14ac:dyDescent="0.25">
      <c r="B42" s="14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150"/>
    </row>
    <row r="43" spans="2:41" x14ac:dyDescent="0.2">
      <c r="B43" s="14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150"/>
    </row>
    <row r="44" spans="2:41" x14ac:dyDescent="0.2">
      <c r="B44" s="14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150"/>
      <c r="AL44" s="152" t="s">
        <v>341</v>
      </c>
      <c r="AM44" s="152" t="s">
        <v>342</v>
      </c>
      <c r="AN44" s="152" t="s">
        <v>343</v>
      </c>
      <c r="AO44" s="152" t="s">
        <v>344</v>
      </c>
    </row>
    <row r="45" spans="2:41" x14ac:dyDescent="0.2">
      <c r="B45" s="14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150"/>
      <c r="AL45" s="152" t="s">
        <v>345</v>
      </c>
      <c r="AM45" s="152">
        <v>0</v>
      </c>
      <c r="AN45" s="152">
        <v>0</v>
      </c>
      <c r="AO45" s="152">
        <v>10</v>
      </c>
    </row>
    <row r="46" spans="2:41" x14ac:dyDescent="0.2">
      <c r="B46" s="14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150"/>
      <c r="AL46" s="152" t="s">
        <v>346</v>
      </c>
      <c r="AM46" s="152">
        <v>0</v>
      </c>
      <c r="AN46" s="152">
        <v>0</v>
      </c>
      <c r="AO46" s="152">
        <v>10</v>
      </c>
    </row>
    <row r="47" spans="2:41" x14ac:dyDescent="0.2">
      <c r="B47" s="14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150"/>
      <c r="AL47" s="152" t="s">
        <v>347</v>
      </c>
      <c r="AM47" s="152">
        <v>0</v>
      </c>
      <c r="AN47" s="152">
        <v>0</v>
      </c>
      <c r="AO47" s="152">
        <v>10</v>
      </c>
    </row>
    <row r="48" spans="2:41" x14ac:dyDescent="0.2">
      <c r="B48" s="14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150"/>
      <c r="AL48" s="152" t="s">
        <v>348</v>
      </c>
      <c r="AM48" s="152">
        <v>0</v>
      </c>
      <c r="AN48" s="152">
        <v>0</v>
      </c>
      <c r="AO48" s="152">
        <v>10</v>
      </c>
    </row>
    <row r="49" spans="1:41" x14ac:dyDescent="0.2">
      <c r="B49" s="14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150"/>
      <c r="AL49" s="152" t="s">
        <v>58</v>
      </c>
      <c r="AM49" s="152">
        <v>0</v>
      </c>
      <c r="AN49" s="152">
        <v>0</v>
      </c>
      <c r="AO49" s="152">
        <v>10</v>
      </c>
    </row>
    <row r="50" spans="1:41" x14ac:dyDescent="0.2">
      <c r="B50" s="14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150"/>
    </row>
    <row r="51" spans="1:41" x14ac:dyDescent="0.2">
      <c r="B51" s="14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150"/>
    </row>
    <row r="52" spans="1:41"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1:41"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1:41" x14ac:dyDescent="0.2">
      <c r="B54" s="14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150"/>
    </row>
    <row r="55" spans="1:41" ht="15" thickBot="1" x14ac:dyDescent="0.25">
      <c r="B55" s="14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150"/>
    </row>
    <row r="56" spans="1:41"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41"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41" ht="14.25" customHeight="1" x14ac:dyDescent="0.2">
      <c r="B58" s="166"/>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167"/>
    </row>
    <row r="59" spans="1:41" ht="14.25" customHeight="1" x14ac:dyDescent="0.2">
      <c r="A59" s="134"/>
      <c r="B59" s="168"/>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167"/>
    </row>
    <row r="60" spans="1:41" ht="15" customHeight="1" thickBot="1" x14ac:dyDescent="0.25">
      <c r="A60" s="134"/>
      <c r="B60" s="168"/>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167"/>
    </row>
    <row r="61" spans="1:41" x14ac:dyDescent="0.2">
      <c r="B61" s="166"/>
      <c r="C61" s="400" t="s">
        <v>91</v>
      </c>
      <c r="D61" s="401"/>
      <c r="E61" s="401"/>
      <c r="F61" s="401"/>
      <c r="G61" s="401"/>
      <c r="H61" s="401" t="s">
        <v>271</v>
      </c>
      <c r="I61" s="401"/>
      <c r="J61" s="401">
        <v>0</v>
      </c>
      <c r="K61" s="401"/>
      <c r="L61" s="401"/>
      <c r="M61" s="401"/>
      <c r="N61" s="401" t="s">
        <v>349</v>
      </c>
      <c r="O61" s="401"/>
      <c r="P61" s="401"/>
      <c r="Q61" s="401"/>
      <c r="R61" s="401"/>
      <c r="S61" s="401"/>
      <c r="T61" s="401"/>
      <c r="U61" s="401"/>
      <c r="V61" s="401"/>
      <c r="W61" s="401"/>
      <c r="X61" s="401"/>
      <c r="Y61" s="559"/>
      <c r="Z61" s="169"/>
    </row>
    <row r="62" spans="1:41" x14ac:dyDescent="0.2">
      <c r="B62" s="166"/>
      <c r="C62" s="402" t="s">
        <v>94</v>
      </c>
      <c r="D62" s="403"/>
      <c r="E62" s="403"/>
      <c r="F62" s="403"/>
      <c r="G62" s="403"/>
      <c r="H62" s="403"/>
      <c r="I62" s="403"/>
      <c r="J62" s="403"/>
      <c r="K62" s="403"/>
      <c r="L62" s="403"/>
      <c r="M62" s="403"/>
      <c r="N62" s="403"/>
      <c r="O62" s="403"/>
      <c r="P62" s="403"/>
      <c r="Q62" s="403"/>
      <c r="R62" s="403"/>
      <c r="S62" s="403"/>
      <c r="T62" s="403"/>
      <c r="U62" s="403"/>
      <c r="V62" s="403"/>
      <c r="W62" s="403"/>
      <c r="X62" s="403"/>
      <c r="Y62" s="558"/>
      <c r="Z62" s="169"/>
    </row>
    <row r="63" spans="1:41" x14ac:dyDescent="0.2">
      <c r="B63" s="166"/>
      <c r="C63" s="402" t="s">
        <v>95</v>
      </c>
      <c r="D63" s="403"/>
      <c r="E63" s="403"/>
      <c r="F63" s="403"/>
      <c r="G63" s="403"/>
      <c r="H63" s="403"/>
      <c r="I63" s="403"/>
      <c r="J63" s="403"/>
      <c r="K63" s="403"/>
      <c r="L63" s="403"/>
      <c r="M63" s="403"/>
      <c r="N63" s="403"/>
      <c r="O63" s="403"/>
      <c r="P63" s="403"/>
      <c r="Q63" s="403"/>
      <c r="R63" s="403"/>
      <c r="S63" s="403"/>
      <c r="T63" s="403"/>
      <c r="U63" s="403"/>
      <c r="V63" s="403"/>
      <c r="W63" s="403"/>
      <c r="X63" s="403"/>
      <c r="Y63" s="558"/>
      <c r="Z63" s="169"/>
    </row>
    <row r="64" spans="1:41" x14ac:dyDescent="0.2">
      <c r="B64" s="166"/>
      <c r="C64" s="402" t="s">
        <v>96</v>
      </c>
      <c r="D64" s="403"/>
      <c r="E64" s="403"/>
      <c r="F64" s="403"/>
      <c r="G64" s="403"/>
      <c r="H64" s="403"/>
      <c r="I64" s="403"/>
      <c r="J64" s="403"/>
      <c r="K64" s="403"/>
      <c r="L64" s="403"/>
      <c r="M64" s="403"/>
      <c r="N64" s="403"/>
      <c r="O64" s="403"/>
      <c r="P64" s="403"/>
      <c r="Q64" s="403"/>
      <c r="R64" s="403"/>
      <c r="S64" s="403"/>
      <c r="T64" s="403"/>
      <c r="U64" s="403"/>
      <c r="V64" s="403"/>
      <c r="W64" s="403"/>
      <c r="X64" s="403"/>
      <c r="Y64" s="558"/>
      <c r="Z64" s="169"/>
    </row>
    <row r="65" spans="2:26" x14ac:dyDescent="0.2">
      <c r="B65" s="166"/>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169"/>
    </row>
    <row r="66" spans="2:26" x14ac:dyDescent="0.2">
      <c r="B66" s="166"/>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169"/>
    </row>
    <row r="67" spans="2:26" x14ac:dyDescent="0.2">
      <c r="B67" s="166"/>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169"/>
    </row>
    <row r="68" spans="2:26" x14ac:dyDescent="0.2">
      <c r="B68" s="166"/>
      <c r="C68" s="402"/>
      <c r="D68" s="403"/>
      <c r="E68" s="403"/>
      <c r="F68" s="403"/>
      <c r="G68" s="403"/>
      <c r="H68" s="403"/>
      <c r="I68" s="403"/>
      <c r="J68" s="403"/>
      <c r="K68" s="403"/>
      <c r="L68" s="403"/>
      <c r="M68" s="403"/>
      <c r="N68" s="403"/>
      <c r="O68" s="403"/>
      <c r="P68" s="403"/>
      <c r="Q68" s="403"/>
      <c r="R68" s="403"/>
      <c r="S68" s="403"/>
      <c r="T68" s="403"/>
      <c r="U68" s="403"/>
      <c r="V68" s="403"/>
      <c r="W68" s="403"/>
      <c r="X68" s="403"/>
      <c r="Y68" s="558"/>
      <c r="Z68" s="169"/>
    </row>
    <row r="69" spans="2:26" x14ac:dyDescent="0.2">
      <c r="B69" s="166"/>
      <c r="C69" s="402"/>
      <c r="D69" s="403"/>
      <c r="E69" s="403"/>
      <c r="F69" s="403"/>
      <c r="G69" s="403"/>
      <c r="H69" s="403"/>
      <c r="I69" s="403"/>
      <c r="J69" s="403"/>
      <c r="K69" s="403"/>
      <c r="L69" s="403"/>
      <c r="M69" s="403"/>
      <c r="N69" s="403"/>
      <c r="O69" s="403"/>
      <c r="P69" s="403"/>
      <c r="Q69" s="403"/>
      <c r="R69" s="403"/>
      <c r="S69" s="403"/>
      <c r="T69" s="403"/>
      <c r="U69" s="403"/>
      <c r="V69" s="403"/>
      <c r="W69" s="403"/>
      <c r="X69" s="403"/>
      <c r="Y69" s="558"/>
      <c r="Z69" s="169"/>
    </row>
    <row r="70" spans="2:26" x14ac:dyDescent="0.2">
      <c r="B70" s="166"/>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169"/>
    </row>
    <row r="71" spans="2:26" x14ac:dyDescent="0.2">
      <c r="B71" s="166"/>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169"/>
    </row>
    <row r="72" spans="2:26" ht="15" thickBot="1" x14ac:dyDescent="0.25">
      <c r="B72" s="166"/>
      <c r="C72" s="404"/>
      <c r="D72" s="405"/>
      <c r="E72" s="405"/>
      <c r="F72" s="405"/>
      <c r="G72" s="405"/>
      <c r="H72" s="405"/>
      <c r="I72" s="405"/>
      <c r="J72" s="405"/>
      <c r="K72" s="405"/>
      <c r="L72" s="405"/>
      <c r="M72" s="405"/>
      <c r="N72" s="405"/>
      <c r="O72" s="405"/>
      <c r="P72" s="405"/>
      <c r="Q72" s="405"/>
      <c r="R72" s="405"/>
      <c r="S72" s="405"/>
      <c r="T72" s="405"/>
      <c r="U72" s="405"/>
      <c r="V72" s="405"/>
      <c r="W72" s="405"/>
      <c r="X72" s="405"/>
      <c r="Y72" s="557"/>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12"/>
  <sheetViews>
    <sheetView workbookViewId="0">
      <selection activeCell="AD5" sqref="AD5"/>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46" width="3.7109375" style="136"/>
    <col min="47" max="54" width="10.7109375" style="136" customWidth="1"/>
    <col min="55"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621" t="s">
        <v>312</v>
      </c>
      <c r="J7" s="622"/>
      <c r="K7" s="622"/>
      <c r="L7" s="622"/>
      <c r="M7" s="622"/>
      <c r="N7" s="622"/>
      <c r="O7" s="622"/>
      <c r="P7" s="622"/>
      <c r="Q7" s="622"/>
      <c r="R7" s="622"/>
      <c r="S7" s="622"/>
      <c r="T7" s="622"/>
      <c r="U7" s="622"/>
      <c r="V7" s="622"/>
      <c r="W7" s="622"/>
      <c r="X7" s="622"/>
      <c r="Y7" s="623"/>
      <c r="Z7" s="144"/>
    </row>
    <row r="8" spans="1:26" ht="15.75" thickBot="1" x14ac:dyDescent="0.25">
      <c r="B8" s="143"/>
      <c r="C8" s="388"/>
      <c r="D8" s="389"/>
      <c r="E8" s="389"/>
      <c r="F8" s="389"/>
      <c r="G8" s="389"/>
      <c r="H8" s="390"/>
      <c r="I8" s="624"/>
      <c r="J8" s="625"/>
      <c r="K8" s="625"/>
      <c r="L8" s="625"/>
      <c r="M8" s="625"/>
      <c r="N8" s="625"/>
      <c r="O8" s="625"/>
      <c r="P8" s="625"/>
      <c r="Q8" s="625"/>
      <c r="R8" s="625"/>
      <c r="S8" s="625"/>
      <c r="T8" s="625"/>
      <c r="U8" s="625"/>
      <c r="V8" s="625"/>
      <c r="W8" s="625"/>
      <c r="X8" s="625"/>
      <c r="Y8" s="626"/>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629" t="s">
        <v>328</v>
      </c>
      <c r="J10" s="630"/>
      <c r="K10" s="630"/>
      <c r="L10" s="630"/>
      <c r="M10" s="630"/>
      <c r="N10" s="630"/>
      <c r="O10" s="630"/>
      <c r="P10" s="630"/>
      <c r="Q10" s="631"/>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632"/>
      <c r="J11" s="633"/>
      <c r="K11" s="633"/>
      <c r="L11" s="633"/>
      <c r="M11" s="633"/>
      <c r="N11" s="633"/>
      <c r="O11" s="633"/>
      <c r="P11" s="633"/>
      <c r="Q11" s="634"/>
      <c r="R11" s="433" t="s">
        <v>321</v>
      </c>
      <c r="S11" s="434"/>
      <c r="T11" s="434"/>
      <c r="U11" s="435"/>
      <c r="V11" s="421" t="s">
        <v>350</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329</v>
      </c>
      <c r="J13" s="392"/>
      <c r="K13" s="392"/>
      <c r="L13" s="392"/>
      <c r="M13" s="392"/>
      <c r="N13" s="392"/>
      <c r="O13" s="392"/>
      <c r="P13" s="392"/>
      <c r="Q13" s="392"/>
      <c r="R13" s="392"/>
      <c r="S13" s="393"/>
      <c r="T13" s="385" t="s">
        <v>16</v>
      </c>
      <c r="U13" s="386"/>
      <c r="V13" s="386"/>
      <c r="W13" s="386"/>
      <c r="X13" s="386"/>
      <c r="Y13" s="387"/>
      <c r="Z13" s="150"/>
    </row>
    <row r="14" spans="1:26" ht="30" customHeight="1" thickBot="1" x14ac:dyDescent="0.25">
      <c r="B14" s="14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315</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75.75" customHeight="1" thickBot="1" x14ac:dyDescent="0.25">
      <c r="B18" s="148"/>
      <c r="C18" s="445" t="s">
        <v>19</v>
      </c>
      <c r="D18" s="446"/>
      <c r="E18" s="446"/>
      <c r="F18" s="446"/>
      <c r="G18" s="446"/>
      <c r="H18" s="447"/>
      <c r="I18" s="448" t="s">
        <v>316</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331</v>
      </c>
      <c r="J20" s="458"/>
      <c r="K20" s="458"/>
      <c r="L20" s="459"/>
      <c r="M20" s="418" t="s">
        <v>21</v>
      </c>
      <c r="N20" s="419"/>
      <c r="O20" s="419"/>
      <c r="P20" s="419"/>
      <c r="Q20" s="419"/>
      <c r="R20" s="419"/>
      <c r="S20" s="420"/>
      <c r="T20" s="418" t="s">
        <v>22</v>
      </c>
      <c r="U20" s="419"/>
      <c r="V20" s="419"/>
      <c r="W20" s="419"/>
      <c r="X20" s="419"/>
      <c r="Y20" s="420"/>
      <c r="Z20" s="150"/>
    </row>
    <row r="21" spans="2:26" s="134" customFormat="1" ht="14.25" customHeight="1" thickBot="1" x14ac:dyDescent="0.25">
      <c r="B21" s="148"/>
      <c r="C21" s="454"/>
      <c r="D21" s="455"/>
      <c r="E21" s="455"/>
      <c r="F21" s="455"/>
      <c r="G21" s="455"/>
      <c r="H21" s="456"/>
      <c r="I21" s="460"/>
      <c r="J21" s="461"/>
      <c r="K21" s="461"/>
      <c r="L21" s="462"/>
      <c r="M21" s="551" t="s">
        <v>65</v>
      </c>
      <c r="N21" s="552"/>
      <c r="O21" s="552"/>
      <c r="P21" s="552"/>
      <c r="Q21" s="552"/>
      <c r="R21" s="552"/>
      <c r="S21" s="553"/>
      <c r="T21" s="554" t="s">
        <v>46</v>
      </c>
      <c r="U21" s="658"/>
      <c r="V21" s="658"/>
      <c r="W21" s="658"/>
      <c r="X21" s="658"/>
      <c r="Y21" s="659"/>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29.25" customHeight="1" thickBot="1" x14ac:dyDescent="0.25">
      <c r="B24" s="148"/>
      <c r="C24" s="436" t="s">
        <v>351</v>
      </c>
      <c r="D24" s="437"/>
      <c r="E24" s="437"/>
      <c r="F24" s="437"/>
      <c r="G24" s="437"/>
      <c r="H24" s="437"/>
      <c r="I24" s="438"/>
      <c r="J24" s="436" t="s">
        <v>333</v>
      </c>
      <c r="K24" s="437"/>
      <c r="L24" s="437"/>
      <c r="M24" s="437"/>
      <c r="N24" s="437"/>
      <c r="O24" s="437"/>
      <c r="P24" s="438"/>
      <c r="Q24" s="691" t="s">
        <v>352</v>
      </c>
      <c r="R24" s="692"/>
      <c r="S24" s="692"/>
      <c r="T24" s="692"/>
      <c r="U24" s="692"/>
      <c r="V24" s="692"/>
      <c r="W24" s="692"/>
      <c r="X24" s="692"/>
      <c r="Y24" s="693"/>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5" t="s">
        <v>20</v>
      </c>
      <c r="D26" s="446"/>
      <c r="E26" s="446"/>
      <c r="F26" s="446"/>
      <c r="G26" s="446"/>
      <c r="H26" s="447"/>
      <c r="I26" s="448" t="s">
        <v>353</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74" t="s">
        <v>354</v>
      </c>
      <c r="J28" s="448"/>
      <c r="K28" s="445" t="s">
        <v>51</v>
      </c>
      <c r="L28" s="446"/>
      <c r="M28" s="446"/>
      <c r="N28" s="446"/>
      <c r="O28" s="446"/>
      <c r="P28" s="447"/>
      <c r="Q28" s="444" t="s">
        <v>52</v>
      </c>
      <c r="R28" s="442"/>
      <c r="S28" s="443"/>
      <c r="T28" s="174" t="s">
        <v>53</v>
      </c>
      <c r="U28" s="442" t="s">
        <v>54</v>
      </c>
      <c r="V28" s="442"/>
      <c r="W28" s="442"/>
      <c r="X28" s="443"/>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26"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26" s="152" customFormat="1" x14ac:dyDescent="0.2">
      <c r="B32" s="153"/>
      <c r="C32" s="588" t="s">
        <v>56</v>
      </c>
      <c r="D32" s="589"/>
      <c r="E32" s="589"/>
      <c r="F32" s="589"/>
      <c r="G32" s="590"/>
      <c r="H32" s="594" t="s">
        <v>23</v>
      </c>
      <c r="I32" s="594" t="s">
        <v>24</v>
      </c>
      <c r="J32" s="594" t="s">
        <v>25</v>
      </c>
      <c r="K32" s="596" t="s">
        <v>57</v>
      </c>
      <c r="L32" s="589"/>
      <c r="M32" s="589"/>
      <c r="N32" s="589"/>
      <c r="O32" s="589"/>
      <c r="P32" s="589"/>
      <c r="Q32" s="589"/>
      <c r="R32" s="589"/>
      <c r="S32" s="589"/>
      <c r="T32" s="589"/>
      <c r="U32" s="589"/>
      <c r="V32" s="589"/>
      <c r="W32" s="589"/>
      <c r="X32" s="589"/>
      <c r="Y32" s="590"/>
      <c r="Z32" s="150"/>
    </row>
    <row r="33" spans="2:51" s="152" customFormat="1" ht="31.5" customHeight="1" thickBot="1" x14ac:dyDescent="0.25">
      <c r="B33" s="15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150"/>
    </row>
    <row r="34" spans="2:51" s="152" customFormat="1" x14ac:dyDescent="0.2">
      <c r="B34" s="153"/>
      <c r="C34" s="560" t="s">
        <v>336</v>
      </c>
      <c r="D34" s="561"/>
      <c r="E34" s="561"/>
      <c r="F34" s="561"/>
      <c r="G34" s="562"/>
      <c r="H34" s="223">
        <v>5.18</v>
      </c>
      <c r="I34" s="223">
        <v>9.6300000000000008</v>
      </c>
      <c r="J34" s="83">
        <f>+H34/I34</f>
        <v>0.53790238836967796</v>
      </c>
      <c r="K34" s="654" t="s">
        <v>355</v>
      </c>
      <c r="L34" s="539"/>
      <c r="M34" s="539"/>
      <c r="N34" s="539"/>
      <c r="O34" s="539"/>
      <c r="P34" s="539"/>
      <c r="Q34" s="539"/>
      <c r="R34" s="539"/>
      <c r="S34" s="539"/>
      <c r="T34" s="539"/>
      <c r="U34" s="539"/>
      <c r="V34" s="539"/>
      <c r="W34" s="539"/>
      <c r="X34" s="539"/>
      <c r="Y34" s="540"/>
      <c r="Z34" s="150"/>
    </row>
    <row r="35" spans="2:51" s="152" customFormat="1" x14ac:dyDescent="0.2">
      <c r="B35" s="153"/>
      <c r="C35" s="560" t="s">
        <v>338</v>
      </c>
      <c r="D35" s="561"/>
      <c r="E35" s="561"/>
      <c r="F35" s="561"/>
      <c r="G35" s="562"/>
      <c r="H35" s="156"/>
      <c r="I35" s="237">
        <v>9.6300000000000008</v>
      </c>
      <c r="J35" s="155">
        <f t="shared" ref="J35:J37" si="0">+H35/I35</f>
        <v>0</v>
      </c>
      <c r="K35" s="563"/>
      <c r="L35" s="538"/>
      <c r="M35" s="538"/>
      <c r="N35" s="538"/>
      <c r="O35" s="538"/>
      <c r="P35" s="538"/>
      <c r="Q35" s="538"/>
      <c r="R35" s="538"/>
      <c r="S35" s="538"/>
      <c r="T35" s="538"/>
      <c r="U35" s="538"/>
      <c r="V35" s="538"/>
      <c r="W35" s="538"/>
      <c r="X35" s="538"/>
      <c r="Y35" s="564"/>
      <c r="Z35" s="150"/>
    </row>
    <row r="36" spans="2:51" s="152" customFormat="1" x14ac:dyDescent="0.2">
      <c r="B36" s="153"/>
      <c r="C36" s="560" t="s">
        <v>339</v>
      </c>
      <c r="D36" s="561"/>
      <c r="E36" s="561"/>
      <c r="F36" s="561"/>
      <c r="G36" s="562"/>
      <c r="H36" s="156"/>
      <c r="I36" s="237">
        <v>9.6300000000000008</v>
      </c>
      <c r="J36" s="155">
        <f t="shared" si="0"/>
        <v>0</v>
      </c>
      <c r="K36" s="563"/>
      <c r="L36" s="538"/>
      <c r="M36" s="538"/>
      <c r="N36" s="538"/>
      <c r="O36" s="538"/>
      <c r="P36" s="538"/>
      <c r="Q36" s="538"/>
      <c r="R36" s="538"/>
      <c r="S36" s="538"/>
      <c r="T36" s="538"/>
      <c r="U36" s="538"/>
      <c r="V36" s="538"/>
      <c r="W36" s="538"/>
      <c r="X36" s="538"/>
      <c r="Y36" s="564"/>
      <c r="Z36" s="150"/>
    </row>
    <row r="37" spans="2:51" s="152" customFormat="1" ht="15" thickBot="1" x14ac:dyDescent="0.25">
      <c r="B37" s="153"/>
      <c r="C37" s="560" t="s">
        <v>340</v>
      </c>
      <c r="D37" s="561"/>
      <c r="E37" s="561"/>
      <c r="F37" s="561"/>
      <c r="G37" s="562"/>
      <c r="H37" s="156"/>
      <c r="I37" s="237">
        <v>9.6300000000000008</v>
      </c>
      <c r="J37" s="155">
        <f t="shared" si="0"/>
        <v>0</v>
      </c>
      <c r="K37" s="563"/>
      <c r="L37" s="538"/>
      <c r="M37" s="538"/>
      <c r="N37" s="538"/>
      <c r="O37" s="538"/>
      <c r="P37" s="538"/>
      <c r="Q37" s="538"/>
      <c r="R37" s="538"/>
      <c r="S37" s="538"/>
      <c r="T37" s="538"/>
      <c r="U37" s="538"/>
      <c r="V37" s="538"/>
      <c r="W37" s="538"/>
      <c r="X37" s="538"/>
      <c r="Y37" s="564"/>
      <c r="Z37" s="150"/>
    </row>
    <row r="38" spans="2:51" s="152" customFormat="1" ht="15.75" customHeight="1" thickBot="1" x14ac:dyDescent="0.3">
      <c r="B38" s="153"/>
      <c r="C38" s="565" t="s">
        <v>58</v>
      </c>
      <c r="D38" s="566"/>
      <c r="E38" s="566"/>
      <c r="F38" s="566"/>
      <c r="G38" s="567"/>
      <c r="H38" s="158"/>
      <c r="I38" s="238">
        <v>9.6300000000000008</v>
      </c>
      <c r="J38" s="239">
        <f>SUM(J34:J37)</f>
        <v>0.53790238836967796</v>
      </c>
      <c r="K38" s="568"/>
      <c r="L38" s="569"/>
      <c r="M38" s="569"/>
      <c r="N38" s="569"/>
      <c r="O38" s="569"/>
      <c r="P38" s="569"/>
      <c r="Q38" s="569"/>
      <c r="R38" s="569"/>
      <c r="S38" s="569"/>
      <c r="T38" s="569"/>
      <c r="U38" s="569"/>
      <c r="V38" s="569"/>
      <c r="W38" s="569"/>
      <c r="X38" s="569"/>
      <c r="Y38" s="570"/>
      <c r="Z38" s="150"/>
    </row>
    <row r="39" spans="2:51"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51"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51" s="152" customFormat="1" x14ac:dyDescent="0.2">
      <c r="B41" s="15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150"/>
    </row>
    <row r="42" spans="2:51" ht="15" thickBot="1" x14ac:dyDescent="0.25">
      <c r="B42" s="14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150"/>
    </row>
    <row r="43" spans="2:51" x14ac:dyDescent="0.2">
      <c r="B43" s="14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150"/>
      <c r="AU43" s="152" t="s">
        <v>341</v>
      </c>
      <c r="AV43" s="152" t="s">
        <v>342</v>
      </c>
      <c r="AW43" s="152" t="s">
        <v>343</v>
      </c>
      <c r="AX43" s="152" t="s">
        <v>344</v>
      </c>
      <c r="AY43" s="152"/>
    </row>
    <row r="44" spans="2:51" x14ac:dyDescent="0.2">
      <c r="B44" s="14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150"/>
      <c r="AU44" s="152" t="s">
        <v>345</v>
      </c>
      <c r="AV44" s="152">
        <v>5.18</v>
      </c>
      <c r="AW44" s="152">
        <v>5.18</v>
      </c>
      <c r="AX44" s="152">
        <v>9.6300000000000008</v>
      </c>
      <c r="AY44" s="152"/>
    </row>
    <row r="45" spans="2:51" x14ac:dyDescent="0.2">
      <c r="B45" s="14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150"/>
      <c r="AU45" s="152" t="s">
        <v>346</v>
      </c>
      <c r="AV45" s="152">
        <v>0</v>
      </c>
      <c r="AW45" s="152">
        <v>0</v>
      </c>
      <c r="AX45" s="152">
        <v>9.6300000000000008</v>
      </c>
      <c r="AY45" s="152"/>
    </row>
    <row r="46" spans="2:51" x14ac:dyDescent="0.2">
      <c r="B46" s="14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150"/>
      <c r="AU46" s="152" t="s">
        <v>347</v>
      </c>
      <c r="AV46" s="152">
        <v>0</v>
      </c>
      <c r="AW46" s="152">
        <v>0</v>
      </c>
      <c r="AX46" s="152">
        <v>9.6300000000000008</v>
      </c>
      <c r="AY46" s="152"/>
    </row>
    <row r="47" spans="2:51" x14ac:dyDescent="0.2">
      <c r="B47" s="14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150"/>
      <c r="AU47" s="152" t="s">
        <v>348</v>
      </c>
      <c r="AV47" s="152">
        <v>0</v>
      </c>
      <c r="AW47" s="152">
        <v>0</v>
      </c>
      <c r="AX47" s="152">
        <v>9.6300000000000008</v>
      </c>
      <c r="AY47" s="152"/>
    </row>
    <row r="48" spans="2:51" x14ac:dyDescent="0.2">
      <c r="B48" s="14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150"/>
      <c r="AU48" s="152" t="s">
        <v>58</v>
      </c>
      <c r="AV48" s="152">
        <v>5.18</v>
      </c>
      <c r="AW48" s="152">
        <v>5.18</v>
      </c>
      <c r="AX48" s="152">
        <v>9.6300000000000008</v>
      </c>
      <c r="AY48" s="152"/>
    </row>
    <row r="49" spans="1:51" x14ac:dyDescent="0.2">
      <c r="B49" s="14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150"/>
      <c r="AU49" s="152"/>
      <c r="AV49" s="152"/>
      <c r="AW49" s="152"/>
      <c r="AX49" s="152"/>
      <c r="AY49" s="152"/>
    </row>
    <row r="50" spans="1:51" x14ac:dyDescent="0.2">
      <c r="B50" s="14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150"/>
    </row>
    <row r="51" spans="1:51" x14ac:dyDescent="0.2">
      <c r="B51" s="14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150"/>
    </row>
    <row r="52" spans="1:51"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1:51"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1:51" x14ac:dyDescent="0.2">
      <c r="B54" s="14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150"/>
    </row>
    <row r="55" spans="1:51" ht="15" thickBot="1" x14ac:dyDescent="0.25">
      <c r="B55" s="14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150"/>
    </row>
    <row r="56" spans="1:51"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51"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51" ht="14.25" customHeight="1" x14ac:dyDescent="0.2">
      <c r="B58" s="166"/>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167"/>
    </row>
    <row r="59" spans="1:51" ht="14.25" customHeight="1" x14ac:dyDescent="0.2">
      <c r="A59" s="134"/>
      <c r="B59" s="168"/>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167"/>
    </row>
    <row r="60" spans="1:51" ht="15" customHeight="1" thickBot="1" x14ac:dyDescent="0.25">
      <c r="A60" s="134"/>
      <c r="B60" s="168"/>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167"/>
    </row>
    <row r="61" spans="1:51" x14ac:dyDescent="0.2">
      <c r="B61" s="166"/>
      <c r="C61" s="400" t="s">
        <v>91</v>
      </c>
      <c r="D61" s="401"/>
      <c r="E61" s="401"/>
      <c r="F61" s="401"/>
      <c r="G61" s="401"/>
      <c r="H61" s="401" t="s">
        <v>271</v>
      </c>
      <c r="I61" s="401"/>
      <c r="J61" s="401">
        <v>5.18</v>
      </c>
      <c r="K61" s="401"/>
      <c r="L61" s="401"/>
      <c r="M61" s="401"/>
      <c r="N61" s="401" t="s">
        <v>356</v>
      </c>
      <c r="O61" s="401"/>
      <c r="P61" s="401"/>
      <c r="Q61" s="401"/>
      <c r="R61" s="401"/>
      <c r="S61" s="401"/>
      <c r="T61" s="401"/>
      <c r="U61" s="401"/>
      <c r="V61" s="401"/>
      <c r="W61" s="401"/>
      <c r="X61" s="401"/>
      <c r="Y61" s="559"/>
      <c r="Z61" s="169"/>
    </row>
    <row r="62" spans="1:51" x14ac:dyDescent="0.2">
      <c r="B62" s="166"/>
      <c r="C62" s="402" t="s">
        <v>94</v>
      </c>
      <c r="D62" s="403"/>
      <c r="E62" s="403"/>
      <c r="F62" s="403"/>
      <c r="G62" s="403"/>
      <c r="H62" s="403"/>
      <c r="I62" s="403"/>
      <c r="J62" s="403"/>
      <c r="K62" s="403"/>
      <c r="L62" s="403"/>
      <c r="M62" s="403"/>
      <c r="N62" s="403"/>
      <c r="O62" s="403"/>
      <c r="P62" s="403"/>
      <c r="Q62" s="403"/>
      <c r="R62" s="403"/>
      <c r="S62" s="403"/>
      <c r="T62" s="403"/>
      <c r="U62" s="403"/>
      <c r="V62" s="403"/>
      <c r="W62" s="403"/>
      <c r="X62" s="403"/>
      <c r="Y62" s="558"/>
      <c r="Z62" s="169"/>
    </row>
    <row r="63" spans="1:51" x14ac:dyDescent="0.2">
      <c r="B63" s="166"/>
      <c r="C63" s="402" t="s">
        <v>95</v>
      </c>
      <c r="D63" s="403"/>
      <c r="E63" s="403"/>
      <c r="F63" s="403"/>
      <c r="G63" s="403"/>
      <c r="H63" s="403"/>
      <c r="I63" s="403"/>
      <c r="J63" s="403"/>
      <c r="K63" s="403"/>
      <c r="L63" s="403"/>
      <c r="M63" s="403"/>
      <c r="N63" s="403"/>
      <c r="O63" s="403"/>
      <c r="P63" s="403"/>
      <c r="Q63" s="403"/>
      <c r="R63" s="403"/>
      <c r="S63" s="403"/>
      <c r="T63" s="403"/>
      <c r="U63" s="403"/>
      <c r="V63" s="403"/>
      <c r="W63" s="403"/>
      <c r="X63" s="403"/>
      <c r="Y63" s="558"/>
      <c r="Z63" s="169"/>
    </row>
    <row r="64" spans="1:51" x14ac:dyDescent="0.2">
      <c r="B64" s="166"/>
      <c r="C64" s="402" t="s">
        <v>96</v>
      </c>
      <c r="D64" s="403"/>
      <c r="E64" s="403"/>
      <c r="F64" s="403"/>
      <c r="G64" s="403"/>
      <c r="H64" s="403"/>
      <c r="I64" s="403"/>
      <c r="J64" s="403"/>
      <c r="K64" s="403"/>
      <c r="L64" s="403"/>
      <c r="M64" s="403"/>
      <c r="N64" s="403"/>
      <c r="O64" s="403"/>
      <c r="P64" s="403"/>
      <c r="Q64" s="403"/>
      <c r="R64" s="403"/>
      <c r="S64" s="403"/>
      <c r="T64" s="403"/>
      <c r="U64" s="403"/>
      <c r="V64" s="403"/>
      <c r="W64" s="403"/>
      <c r="X64" s="403"/>
      <c r="Y64" s="558"/>
      <c r="Z64" s="169"/>
    </row>
    <row r="65" spans="2:26" x14ac:dyDescent="0.2">
      <c r="B65" s="166"/>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169"/>
    </row>
    <row r="66" spans="2:26" x14ac:dyDescent="0.2">
      <c r="B66" s="166"/>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169"/>
    </row>
    <row r="67" spans="2:26" x14ac:dyDescent="0.2">
      <c r="B67" s="166"/>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169"/>
    </row>
    <row r="68" spans="2:26" x14ac:dyDescent="0.2">
      <c r="B68" s="166"/>
      <c r="C68" s="402"/>
      <c r="D68" s="403"/>
      <c r="E68" s="403"/>
      <c r="F68" s="403"/>
      <c r="G68" s="403"/>
      <c r="H68" s="403"/>
      <c r="I68" s="403"/>
      <c r="J68" s="403"/>
      <c r="K68" s="403"/>
      <c r="L68" s="403"/>
      <c r="M68" s="403"/>
      <c r="N68" s="403"/>
      <c r="O68" s="403"/>
      <c r="P68" s="403"/>
      <c r="Q68" s="403"/>
      <c r="R68" s="403"/>
      <c r="S68" s="403"/>
      <c r="T68" s="403"/>
      <c r="U68" s="403"/>
      <c r="V68" s="403"/>
      <c r="W68" s="403"/>
      <c r="X68" s="403"/>
      <c r="Y68" s="558"/>
      <c r="Z68" s="169"/>
    </row>
    <row r="69" spans="2:26" x14ac:dyDescent="0.2">
      <c r="B69" s="166"/>
      <c r="C69" s="402"/>
      <c r="D69" s="403"/>
      <c r="E69" s="403"/>
      <c r="F69" s="403"/>
      <c r="G69" s="403"/>
      <c r="H69" s="403"/>
      <c r="I69" s="403"/>
      <c r="J69" s="403"/>
      <c r="K69" s="403"/>
      <c r="L69" s="403"/>
      <c r="M69" s="403"/>
      <c r="N69" s="403"/>
      <c r="O69" s="403"/>
      <c r="P69" s="403"/>
      <c r="Q69" s="403"/>
      <c r="R69" s="403"/>
      <c r="S69" s="403"/>
      <c r="T69" s="403"/>
      <c r="U69" s="403"/>
      <c r="V69" s="403"/>
      <c r="W69" s="403"/>
      <c r="X69" s="403"/>
      <c r="Y69" s="558"/>
      <c r="Z69" s="169"/>
    </row>
    <row r="70" spans="2:26" x14ac:dyDescent="0.2">
      <c r="B70" s="166"/>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169"/>
    </row>
    <row r="71" spans="2:26" x14ac:dyDescent="0.2">
      <c r="B71" s="166"/>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169"/>
    </row>
    <row r="72" spans="2:26" ht="15" thickBot="1" x14ac:dyDescent="0.25">
      <c r="B72" s="166"/>
      <c r="C72" s="404"/>
      <c r="D72" s="405"/>
      <c r="E72" s="405"/>
      <c r="F72" s="405"/>
      <c r="G72" s="405"/>
      <c r="H72" s="405"/>
      <c r="I72" s="405"/>
      <c r="J72" s="405"/>
      <c r="K72" s="405"/>
      <c r="L72" s="405"/>
      <c r="M72" s="405"/>
      <c r="N72" s="405"/>
      <c r="O72" s="405"/>
      <c r="P72" s="405"/>
      <c r="Q72" s="405"/>
      <c r="R72" s="405"/>
      <c r="S72" s="405"/>
      <c r="T72" s="405"/>
      <c r="U72" s="405"/>
      <c r="V72" s="405"/>
      <c r="W72" s="405"/>
      <c r="X72" s="405"/>
      <c r="Y72" s="557"/>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67"/>
  <sheetViews>
    <sheetView showGridLines="0" view="pageBreakPreview" topLeftCell="A21" zoomScale="80" zoomScaleNormal="69" zoomScaleSheetLayoutView="80" workbookViewId="0">
      <selection activeCell="K35" sqref="K35"/>
    </sheetView>
  </sheetViews>
  <sheetFormatPr baseColWidth="10" defaultRowHeight="15" x14ac:dyDescent="0.25"/>
  <cols>
    <col min="2" max="7" width="3" customWidth="1"/>
    <col min="8" max="8" width="16.85546875" customWidth="1"/>
    <col min="9" max="9" width="18.28515625" customWidth="1"/>
    <col min="11" max="11" width="12.5703125" bestFit="1" customWidth="1"/>
    <col min="12" max="16" width="7.7109375" customWidth="1"/>
    <col min="19" max="24" width="6" customWidth="1"/>
    <col min="26" max="26" width="5.85546875" customWidth="1"/>
  </cols>
  <sheetData>
    <row r="1" spans="2:26" ht="15.75" thickBot="1" x14ac:dyDescent="0.3"/>
    <row r="2" spans="2:26" ht="15.75" x14ac:dyDescent="0.25">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2:26" x14ac:dyDescent="0.25">
      <c r="B3" s="402"/>
      <c r="C3" s="403"/>
      <c r="D3" s="403"/>
      <c r="E3" s="403"/>
      <c r="F3" s="403"/>
      <c r="G3" s="403"/>
      <c r="H3" s="408" t="s">
        <v>41</v>
      </c>
      <c r="I3" s="408"/>
      <c r="J3" s="408"/>
      <c r="K3" s="408"/>
      <c r="L3" s="408"/>
      <c r="M3" s="408"/>
      <c r="N3" s="408"/>
      <c r="O3" s="408"/>
      <c r="P3" s="408" t="s">
        <v>42</v>
      </c>
      <c r="Q3" s="408"/>
      <c r="R3" s="408"/>
      <c r="S3" s="408"/>
      <c r="T3" s="408"/>
      <c r="U3" s="408"/>
      <c r="V3" s="408"/>
      <c r="W3" s="408"/>
      <c r="X3" s="408"/>
      <c r="Y3" s="408"/>
      <c r="Z3" s="409"/>
    </row>
    <row r="4" spans="2:26" ht="15.75" thickBot="1" x14ac:dyDescent="0.3">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2:26" x14ac:dyDescent="0.25">
      <c r="B5" s="1"/>
      <c r="C5" s="1"/>
      <c r="D5" s="1"/>
      <c r="E5" s="1"/>
      <c r="F5" s="1"/>
      <c r="G5" s="1"/>
      <c r="H5" s="2"/>
      <c r="I5" s="2"/>
      <c r="J5" s="2"/>
      <c r="K5" s="2"/>
      <c r="L5" s="2"/>
      <c r="M5" s="2"/>
      <c r="N5" s="2"/>
      <c r="O5" s="2"/>
      <c r="P5" s="2"/>
      <c r="Q5" s="2"/>
      <c r="R5" s="2"/>
      <c r="S5" s="2"/>
      <c r="T5" s="2"/>
      <c r="U5" s="2"/>
      <c r="V5" s="2"/>
      <c r="W5" s="2"/>
      <c r="X5" s="2"/>
      <c r="Y5" s="2"/>
      <c r="Z5" s="2"/>
    </row>
    <row r="6" spans="2:26" ht="15.75" thickBot="1" x14ac:dyDescent="0.3">
      <c r="B6" s="3"/>
      <c r="C6" s="4"/>
      <c r="D6" s="4"/>
      <c r="E6" s="4"/>
      <c r="F6" s="4"/>
      <c r="G6" s="4"/>
      <c r="H6" s="4"/>
      <c r="I6" s="5"/>
      <c r="J6" s="5"/>
      <c r="K6" s="5"/>
      <c r="L6" s="5"/>
      <c r="M6" s="5"/>
      <c r="N6" s="5"/>
      <c r="O6" s="5"/>
      <c r="P6" s="5"/>
      <c r="Q6" s="5"/>
      <c r="R6" s="6"/>
      <c r="S6" s="6"/>
      <c r="T6" s="6"/>
      <c r="U6" s="6"/>
      <c r="V6" s="6"/>
      <c r="W6" s="4"/>
      <c r="X6" s="4"/>
      <c r="Y6" s="4"/>
      <c r="Z6" s="7"/>
    </row>
    <row r="7" spans="2:26" x14ac:dyDescent="0.25">
      <c r="B7" s="8"/>
      <c r="C7" s="694" t="s">
        <v>12</v>
      </c>
      <c r="D7" s="695"/>
      <c r="E7" s="695"/>
      <c r="F7" s="695"/>
      <c r="G7" s="695"/>
      <c r="H7" s="696"/>
      <c r="I7" s="700" t="s">
        <v>90</v>
      </c>
      <c r="J7" s="701"/>
      <c r="K7" s="701"/>
      <c r="L7" s="701"/>
      <c r="M7" s="701"/>
      <c r="N7" s="701"/>
      <c r="O7" s="701"/>
      <c r="P7" s="701"/>
      <c r="Q7" s="701"/>
      <c r="R7" s="701"/>
      <c r="S7" s="701"/>
      <c r="T7" s="701"/>
      <c r="U7" s="701"/>
      <c r="V7" s="701"/>
      <c r="W7" s="701"/>
      <c r="X7" s="701"/>
      <c r="Y7" s="702"/>
      <c r="Z7" s="9"/>
    </row>
    <row r="8" spans="2:26" ht="15.75" thickBot="1" x14ac:dyDescent="0.3">
      <c r="B8" s="8"/>
      <c r="C8" s="697"/>
      <c r="D8" s="698"/>
      <c r="E8" s="698"/>
      <c r="F8" s="698"/>
      <c r="G8" s="698"/>
      <c r="H8" s="699"/>
      <c r="I8" s="703"/>
      <c r="J8" s="704"/>
      <c r="K8" s="704"/>
      <c r="L8" s="704"/>
      <c r="M8" s="704"/>
      <c r="N8" s="704"/>
      <c r="O8" s="704"/>
      <c r="P8" s="704"/>
      <c r="Q8" s="704"/>
      <c r="R8" s="704"/>
      <c r="S8" s="704"/>
      <c r="T8" s="704"/>
      <c r="U8" s="704"/>
      <c r="V8" s="704"/>
      <c r="W8" s="704"/>
      <c r="X8" s="704"/>
      <c r="Y8" s="705"/>
      <c r="Z8" s="9"/>
    </row>
    <row r="9" spans="2:26" ht="15.75" thickBot="1" x14ac:dyDescent="0.3">
      <c r="B9" s="8"/>
      <c r="C9" s="10"/>
      <c r="D9" s="10"/>
      <c r="E9" s="10"/>
      <c r="F9" s="10"/>
      <c r="G9" s="10"/>
      <c r="H9" s="10"/>
      <c r="I9" s="11"/>
      <c r="J9" s="11"/>
      <c r="K9" s="11"/>
      <c r="L9" s="11"/>
      <c r="M9" s="11"/>
      <c r="N9" s="11"/>
      <c r="O9" s="11"/>
      <c r="P9" s="11"/>
      <c r="Q9" s="11"/>
      <c r="R9" s="12"/>
      <c r="S9" s="12"/>
      <c r="T9" s="12"/>
      <c r="U9" s="12"/>
      <c r="V9" s="12"/>
      <c r="W9" s="10"/>
      <c r="X9" s="10"/>
      <c r="Y9" s="10"/>
      <c r="Z9" s="9"/>
    </row>
    <row r="10" spans="2:26" ht="15.75" thickBot="1" x14ac:dyDescent="0.3">
      <c r="B10" s="8"/>
      <c r="C10" s="694" t="s">
        <v>43</v>
      </c>
      <c r="D10" s="695"/>
      <c r="E10" s="695"/>
      <c r="F10" s="695"/>
      <c r="G10" s="695"/>
      <c r="H10" s="696"/>
      <c r="I10" s="706" t="s">
        <v>34</v>
      </c>
      <c r="J10" s="707"/>
      <c r="K10" s="707"/>
      <c r="L10" s="707"/>
      <c r="M10" s="707"/>
      <c r="N10" s="707"/>
      <c r="O10" s="707"/>
      <c r="P10" s="707"/>
      <c r="Q10" s="708"/>
      <c r="R10" s="712" t="s">
        <v>14</v>
      </c>
      <c r="S10" s="713"/>
      <c r="T10" s="713"/>
      <c r="U10" s="714"/>
      <c r="V10" s="715" t="s">
        <v>44</v>
      </c>
      <c r="W10" s="716"/>
      <c r="X10" s="716"/>
      <c r="Y10" s="717"/>
      <c r="Z10" s="9"/>
    </row>
    <row r="11" spans="2:26" ht="15.75" thickBot="1" x14ac:dyDescent="0.3">
      <c r="B11" s="8"/>
      <c r="C11" s="697"/>
      <c r="D11" s="698"/>
      <c r="E11" s="698"/>
      <c r="F11" s="698"/>
      <c r="G11" s="698"/>
      <c r="H11" s="699"/>
      <c r="I11" s="709"/>
      <c r="J11" s="710"/>
      <c r="K11" s="710"/>
      <c r="L11" s="710"/>
      <c r="M11" s="710"/>
      <c r="N11" s="710"/>
      <c r="O11" s="710"/>
      <c r="P11" s="710"/>
      <c r="Q11" s="711"/>
      <c r="R11" s="718" t="s">
        <v>84</v>
      </c>
      <c r="S11" s="719"/>
      <c r="T11" s="719"/>
      <c r="U11" s="720"/>
      <c r="V11" s="554" t="s">
        <v>113</v>
      </c>
      <c r="W11" s="721"/>
      <c r="X11" s="721"/>
      <c r="Y11" s="722"/>
      <c r="Z11" s="9"/>
    </row>
    <row r="12" spans="2:26" ht="15.75" thickBot="1" x14ac:dyDescent="0.3">
      <c r="B12" s="13"/>
      <c r="C12" s="14"/>
      <c r="D12" s="14"/>
      <c r="E12" s="14"/>
      <c r="F12" s="14"/>
      <c r="G12" s="14"/>
      <c r="H12" s="14"/>
      <c r="I12" s="14"/>
      <c r="J12" s="14"/>
      <c r="K12" s="14"/>
      <c r="L12" s="14"/>
      <c r="M12" s="14"/>
      <c r="N12" s="14"/>
      <c r="O12" s="14"/>
      <c r="P12" s="14"/>
      <c r="Q12" s="14"/>
      <c r="R12" s="14"/>
      <c r="S12" s="14"/>
      <c r="T12" s="14"/>
      <c r="U12" s="14"/>
      <c r="V12" s="14"/>
      <c r="W12" s="14"/>
      <c r="X12" s="14"/>
      <c r="Y12" s="14"/>
      <c r="Z12" s="15"/>
    </row>
    <row r="13" spans="2:26" x14ac:dyDescent="0.25">
      <c r="B13" s="13"/>
      <c r="C13" s="694" t="s">
        <v>17</v>
      </c>
      <c r="D13" s="695"/>
      <c r="E13" s="695"/>
      <c r="F13" s="695"/>
      <c r="G13" s="695"/>
      <c r="H13" s="696"/>
      <c r="I13" s="723" t="s">
        <v>35</v>
      </c>
      <c r="J13" s="724"/>
      <c r="K13" s="724"/>
      <c r="L13" s="724"/>
      <c r="M13" s="724"/>
      <c r="N13" s="724"/>
      <c r="O13" s="724"/>
      <c r="P13" s="724"/>
      <c r="Q13" s="724"/>
      <c r="R13" s="724"/>
      <c r="S13" s="725"/>
      <c r="T13" s="694" t="s">
        <v>16</v>
      </c>
      <c r="U13" s="695"/>
      <c r="V13" s="695"/>
      <c r="W13" s="695"/>
      <c r="X13" s="695"/>
      <c r="Y13" s="696"/>
      <c r="Z13" s="15"/>
    </row>
    <row r="14" spans="2:26" ht="15.75" thickBot="1" x14ac:dyDescent="0.3">
      <c r="B14" s="13"/>
      <c r="C14" s="697"/>
      <c r="D14" s="698"/>
      <c r="E14" s="698"/>
      <c r="F14" s="698"/>
      <c r="G14" s="698"/>
      <c r="H14" s="699"/>
      <c r="I14" s="726"/>
      <c r="J14" s="727"/>
      <c r="K14" s="727"/>
      <c r="L14" s="727"/>
      <c r="M14" s="727"/>
      <c r="N14" s="727"/>
      <c r="O14" s="727"/>
      <c r="P14" s="727"/>
      <c r="Q14" s="727"/>
      <c r="R14" s="727"/>
      <c r="S14" s="728"/>
      <c r="T14" s="729" t="s">
        <v>0</v>
      </c>
      <c r="U14" s="669"/>
      <c r="V14" s="669"/>
      <c r="W14" s="669"/>
      <c r="X14" s="669"/>
      <c r="Y14" s="670"/>
      <c r="Z14" s="15"/>
    </row>
    <row r="15" spans="2:26" ht="15.75" thickBot="1" x14ac:dyDescent="0.3">
      <c r="B15" s="13"/>
      <c r="C15" s="14"/>
      <c r="D15" s="14"/>
      <c r="E15" s="14"/>
      <c r="F15" s="14"/>
      <c r="G15" s="14"/>
      <c r="H15" s="14"/>
      <c r="I15" s="14"/>
      <c r="J15" s="14"/>
      <c r="K15" s="14"/>
      <c r="L15" s="14"/>
      <c r="M15" s="14"/>
      <c r="N15" s="14"/>
      <c r="O15" s="14"/>
      <c r="P15" s="14"/>
      <c r="Q15" s="14"/>
      <c r="R15" s="14"/>
      <c r="S15" s="14"/>
      <c r="T15" s="14"/>
      <c r="U15" s="14"/>
      <c r="V15" s="14"/>
      <c r="W15" s="14"/>
      <c r="X15" s="14"/>
      <c r="Y15" s="14"/>
      <c r="Z15" s="15"/>
    </row>
    <row r="16" spans="2:26" ht="15.75" thickBot="1" x14ac:dyDescent="0.3">
      <c r="B16" s="13"/>
      <c r="C16" s="730" t="s">
        <v>18</v>
      </c>
      <c r="D16" s="731"/>
      <c r="E16" s="731"/>
      <c r="F16" s="731"/>
      <c r="G16" s="731"/>
      <c r="H16" s="732"/>
      <c r="I16" s="733" t="s">
        <v>36</v>
      </c>
      <c r="J16" s="734"/>
      <c r="K16" s="734"/>
      <c r="L16" s="734"/>
      <c r="M16" s="734"/>
      <c r="N16" s="734"/>
      <c r="O16" s="734"/>
      <c r="P16" s="734"/>
      <c r="Q16" s="734"/>
      <c r="R16" s="734"/>
      <c r="S16" s="734"/>
      <c r="T16" s="734"/>
      <c r="U16" s="734"/>
      <c r="V16" s="734"/>
      <c r="W16" s="734"/>
      <c r="X16" s="734"/>
      <c r="Y16" s="735"/>
      <c r="Z16" s="15"/>
    </row>
    <row r="17" spans="2:26" ht="15.75" thickBot="1" x14ac:dyDescent="0.3">
      <c r="B17" s="13"/>
      <c r="C17" s="12"/>
      <c r="D17" s="12"/>
      <c r="E17" s="12"/>
      <c r="F17" s="12"/>
      <c r="G17" s="12"/>
      <c r="H17" s="12"/>
      <c r="I17" s="16"/>
      <c r="J17" s="16"/>
      <c r="K17" s="16"/>
      <c r="L17" s="16"/>
      <c r="M17" s="16"/>
      <c r="N17" s="16"/>
      <c r="O17" s="16"/>
      <c r="P17" s="16"/>
      <c r="Q17" s="16"/>
      <c r="R17" s="16"/>
      <c r="S17" s="16"/>
      <c r="T17" s="16"/>
      <c r="U17" s="16"/>
      <c r="V17" s="16"/>
      <c r="W17" s="16"/>
      <c r="X17" s="16"/>
      <c r="Y17" s="16"/>
      <c r="Z17" s="15"/>
    </row>
    <row r="18" spans="2:26" ht="15.75" thickBot="1" x14ac:dyDescent="0.3">
      <c r="B18" s="13"/>
      <c r="C18" s="730" t="s">
        <v>19</v>
      </c>
      <c r="D18" s="731"/>
      <c r="E18" s="731"/>
      <c r="F18" s="731"/>
      <c r="G18" s="731"/>
      <c r="H18" s="732"/>
      <c r="I18" s="733" t="s">
        <v>37</v>
      </c>
      <c r="J18" s="734"/>
      <c r="K18" s="734"/>
      <c r="L18" s="734"/>
      <c r="M18" s="734"/>
      <c r="N18" s="734"/>
      <c r="O18" s="734"/>
      <c r="P18" s="734"/>
      <c r="Q18" s="734"/>
      <c r="R18" s="734"/>
      <c r="S18" s="734"/>
      <c r="T18" s="734"/>
      <c r="U18" s="734"/>
      <c r="V18" s="734"/>
      <c r="W18" s="734"/>
      <c r="X18" s="734"/>
      <c r="Y18" s="735"/>
      <c r="Z18" s="15"/>
    </row>
    <row r="19" spans="2:26" ht="15.75" thickBot="1" x14ac:dyDescent="0.3">
      <c r="B19" s="13"/>
      <c r="C19" s="12"/>
      <c r="D19" s="12"/>
      <c r="E19" s="12"/>
      <c r="F19" s="12"/>
      <c r="G19" s="12"/>
      <c r="H19" s="12"/>
      <c r="I19" s="16"/>
      <c r="J19" s="16"/>
      <c r="K19" s="16"/>
      <c r="L19" s="16"/>
      <c r="M19" s="16"/>
      <c r="N19" s="16"/>
      <c r="O19" s="16"/>
      <c r="P19" s="16"/>
      <c r="Q19" s="16"/>
      <c r="R19" s="16"/>
      <c r="S19" s="16"/>
      <c r="T19" s="16"/>
      <c r="U19" s="16"/>
      <c r="V19" s="16"/>
      <c r="W19" s="16"/>
      <c r="X19" s="16"/>
      <c r="Y19" s="16"/>
      <c r="Z19" s="15"/>
    </row>
    <row r="20" spans="2:26" x14ac:dyDescent="0.25">
      <c r="B20" s="13"/>
      <c r="C20" s="736" t="s">
        <v>45</v>
      </c>
      <c r="D20" s="737"/>
      <c r="E20" s="737"/>
      <c r="F20" s="737"/>
      <c r="G20" s="737"/>
      <c r="H20" s="738"/>
      <c r="I20" s="742" t="s">
        <v>132</v>
      </c>
      <c r="J20" s="743"/>
      <c r="K20" s="743"/>
      <c r="L20" s="744"/>
      <c r="M20" s="715" t="s">
        <v>21</v>
      </c>
      <c r="N20" s="716"/>
      <c r="O20" s="716"/>
      <c r="P20" s="716"/>
      <c r="Q20" s="716"/>
      <c r="R20" s="716"/>
      <c r="S20" s="717"/>
      <c r="T20" s="715" t="s">
        <v>22</v>
      </c>
      <c r="U20" s="716"/>
      <c r="V20" s="716"/>
      <c r="W20" s="716"/>
      <c r="X20" s="716"/>
      <c r="Y20" s="717"/>
      <c r="Z20" s="15"/>
    </row>
    <row r="21" spans="2:26" ht="15.75" thickBot="1" x14ac:dyDescent="0.3">
      <c r="B21" s="13"/>
      <c r="C21" s="739"/>
      <c r="D21" s="740"/>
      <c r="E21" s="740"/>
      <c r="F21" s="740"/>
      <c r="G21" s="740"/>
      <c r="H21" s="741"/>
      <c r="I21" s="745"/>
      <c r="J21" s="746"/>
      <c r="K21" s="746"/>
      <c r="L21" s="747"/>
      <c r="M21" s="748" t="s">
        <v>65</v>
      </c>
      <c r="N21" s="555"/>
      <c r="O21" s="555"/>
      <c r="P21" s="555"/>
      <c r="Q21" s="555"/>
      <c r="R21" s="555"/>
      <c r="S21" s="556"/>
      <c r="T21" s="554" t="s">
        <v>46</v>
      </c>
      <c r="U21" s="555"/>
      <c r="V21" s="555"/>
      <c r="W21" s="555"/>
      <c r="X21" s="555"/>
      <c r="Y21" s="556"/>
      <c r="Z21" s="15"/>
    </row>
    <row r="22" spans="2:26" ht="15.75" thickBot="1" x14ac:dyDescent="0.3">
      <c r="B22" s="13"/>
      <c r="C22" s="14"/>
      <c r="D22" s="14"/>
      <c r="E22" s="14"/>
      <c r="F22" s="14"/>
      <c r="G22" s="14"/>
      <c r="H22" s="14"/>
      <c r="I22" s="14"/>
      <c r="J22" s="14"/>
      <c r="K22" s="14"/>
      <c r="L22" s="14"/>
      <c r="M22" s="14"/>
      <c r="N22" s="14"/>
      <c r="O22" s="14"/>
      <c r="P22" s="14"/>
      <c r="Q22" s="14"/>
      <c r="R22" s="14"/>
      <c r="S22" s="14"/>
      <c r="T22" s="14"/>
      <c r="U22" s="14"/>
      <c r="V22" s="14"/>
      <c r="W22" s="14"/>
      <c r="X22" s="14"/>
      <c r="Y22" s="14"/>
      <c r="Z22" s="15"/>
    </row>
    <row r="23" spans="2:26" ht="15.75" thickBot="1" x14ac:dyDescent="0.3">
      <c r="B23" s="13"/>
      <c r="C23" s="715" t="s">
        <v>47</v>
      </c>
      <c r="D23" s="716"/>
      <c r="E23" s="716"/>
      <c r="F23" s="716"/>
      <c r="G23" s="716"/>
      <c r="H23" s="716"/>
      <c r="I23" s="717"/>
      <c r="J23" s="715" t="s">
        <v>48</v>
      </c>
      <c r="K23" s="716"/>
      <c r="L23" s="716"/>
      <c r="M23" s="716"/>
      <c r="N23" s="716"/>
      <c r="O23" s="716"/>
      <c r="P23" s="717"/>
      <c r="Q23" s="749" t="s">
        <v>49</v>
      </c>
      <c r="R23" s="750"/>
      <c r="S23" s="750"/>
      <c r="T23" s="750"/>
      <c r="U23" s="750"/>
      <c r="V23" s="750"/>
      <c r="W23" s="750"/>
      <c r="X23" s="750"/>
      <c r="Y23" s="751"/>
      <c r="Z23" s="15"/>
    </row>
    <row r="24" spans="2:26" ht="26.25" customHeight="1" thickBot="1" x14ac:dyDescent="0.3">
      <c r="B24" s="13"/>
      <c r="C24" s="598" t="s">
        <v>115</v>
      </c>
      <c r="D24" s="599"/>
      <c r="E24" s="599"/>
      <c r="F24" s="599"/>
      <c r="G24" s="599"/>
      <c r="H24" s="599"/>
      <c r="I24" s="600"/>
      <c r="J24" s="598" t="s">
        <v>116</v>
      </c>
      <c r="K24" s="599"/>
      <c r="L24" s="599"/>
      <c r="M24" s="599"/>
      <c r="N24" s="599"/>
      <c r="O24" s="599"/>
      <c r="P24" s="600"/>
      <c r="Q24" s="752" t="s">
        <v>67</v>
      </c>
      <c r="R24" s="753"/>
      <c r="S24" s="753"/>
      <c r="T24" s="753"/>
      <c r="U24" s="753"/>
      <c r="V24" s="753"/>
      <c r="W24" s="753"/>
      <c r="X24" s="753"/>
      <c r="Y24" s="754"/>
      <c r="Z24" s="95"/>
    </row>
    <row r="25" spans="2:26" ht="15.75" thickBot="1" x14ac:dyDescent="0.3">
      <c r="B25" s="13"/>
      <c r="C25" s="14"/>
      <c r="D25" s="14"/>
      <c r="E25" s="14"/>
      <c r="F25" s="14"/>
      <c r="G25" s="14"/>
      <c r="H25" s="14"/>
      <c r="I25" s="14"/>
      <c r="J25" s="14"/>
      <c r="K25" s="14"/>
      <c r="L25" s="14"/>
      <c r="M25" s="14"/>
      <c r="N25" s="14"/>
      <c r="O25" s="14"/>
      <c r="P25" s="14"/>
      <c r="Q25" s="14"/>
      <c r="R25" s="14"/>
      <c r="S25" s="14"/>
      <c r="T25" s="14"/>
      <c r="U25" s="14"/>
      <c r="V25" s="14"/>
      <c r="W25" s="14"/>
      <c r="X25" s="14"/>
      <c r="Y25" s="14"/>
      <c r="Z25" s="15"/>
    </row>
    <row r="26" spans="2:26" ht="15.75" thickBot="1" x14ac:dyDescent="0.3">
      <c r="B26" s="13"/>
      <c r="C26" s="730" t="s">
        <v>20</v>
      </c>
      <c r="D26" s="731"/>
      <c r="E26" s="731"/>
      <c r="F26" s="731"/>
      <c r="G26" s="731"/>
      <c r="H26" s="732"/>
      <c r="I26" s="733" t="s">
        <v>88</v>
      </c>
      <c r="J26" s="734"/>
      <c r="K26" s="734"/>
      <c r="L26" s="734"/>
      <c r="M26" s="734"/>
      <c r="N26" s="734"/>
      <c r="O26" s="734"/>
      <c r="P26" s="734"/>
      <c r="Q26" s="734"/>
      <c r="R26" s="734"/>
      <c r="S26" s="734"/>
      <c r="T26" s="734"/>
      <c r="U26" s="734"/>
      <c r="V26" s="734"/>
      <c r="W26" s="734"/>
      <c r="X26" s="734"/>
      <c r="Y26" s="735"/>
      <c r="Z26" s="15"/>
    </row>
    <row r="27" spans="2:26" ht="15.75" thickBot="1" x14ac:dyDescent="0.3">
      <c r="B27" s="13"/>
      <c r="C27" s="12"/>
      <c r="D27" s="12"/>
      <c r="E27" s="12"/>
      <c r="F27" s="12"/>
      <c r="G27" s="12"/>
      <c r="H27" s="12"/>
      <c r="I27" s="16"/>
      <c r="J27" s="16"/>
      <c r="K27" s="16"/>
      <c r="L27" s="16"/>
      <c r="M27" s="16"/>
      <c r="N27" s="16"/>
      <c r="O27" s="16"/>
      <c r="P27" s="16"/>
      <c r="Q27" s="16"/>
      <c r="R27" s="16"/>
      <c r="S27" s="16"/>
      <c r="T27" s="16"/>
      <c r="U27" s="16"/>
      <c r="V27" s="16"/>
      <c r="W27" s="16"/>
      <c r="X27" s="16"/>
      <c r="Y27" s="16"/>
      <c r="Z27" s="15"/>
    </row>
    <row r="28" spans="2:26" ht="15.75" thickBot="1" x14ac:dyDescent="0.3">
      <c r="B28" s="13"/>
      <c r="C28" s="730" t="s">
        <v>50</v>
      </c>
      <c r="D28" s="731"/>
      <c r="E28" s="731"/>
      <c r="F28" s="731"/>
      <c r="G28" s="731"/>
      <c r="H28" s="732"/>
      <c r="I28" s="755"/>
      <c r="J28" s="733"/>
      <c r="K28" s="730" t="s">
        <v>51</v>
      </c>
      <c r="L28" s="731"/>
      <c r="M28" s="731"/>
      <c r="N28" s="731"/>
      <c r="O28" s="731"/>
      <c r="P28" s="732"/>
      <c r="Q28" s="756" t="s">
        <v>52</v>
      </c>
      <c r="R28" s="757"/>
      <c r="S28" s="758"/>
      <c r="T28" s="17" t="s">
        <v>70</v>
      </c>
      <c r="U28" s="757" t="s">
        <v>54</v>
      </c>
      <c r="V28" s="757"/>
      <c r="W28" s="757"/>
      <c r="X28" s="758"/>
      <c r="Y28" s="18"/>
      <c r="Z28" s="15"/>
    </row>
    <row r="29" spans="2:26" ht="15.75" thickBot="1" x14ac:dyDescent="0.3">
      <c r="B29" s="13"/>
      <c r="C29" s="14"/>
      <c r="D29" s="14"/>
      <c r="E29" s="14"/>
      <c r="F29" s="14"/>
      <c r="G29" s="14"/>
      <c r="H29" s="14"/>
      <c r="I29" s="14"/>
      <c r="J29" s="14"/>
      <c r="K29" s="14"/>
      <c r="L29" s="14"/>
      <c r="M29" s="14"/>
      <c r="N29" s="14"/>
      <c r="O29" s="14"/>
      <c r="P29" s="14"/>
      <c r="Q29" s="14"/>
      <c r="R29" s="14"/>
      <c r="S29" s="14"/>
      <c r="T29" s="14"/>
      <c r="U29" s="14"/>
      <c r="V29" s="14"/>
      <c r="W29" s="14"/>
      <c r="X29" s="14"/>
      <c r="Y29" s="14"/>
      <c r="Z29" s="15"/>
    </row>
    <row r="30" spans="2:26" x14ac:dyDescent="0.25">
      <c r="B30" s="19"/>
      <c r="C30" s="759" t="s">
        <v>55</v>
      </c>
      <c r="D30" s="760"/>
      <c r="E30" s="760"/>
      <c r="F30" s="760"/>
      <c r="G30" s="760"/>
      <c r="H30" s="760"/>
      <c r="I30" s="760"/>
      <c r="J30" s="760"/>
      <c r="K30" s="760"/>
      <c r="L30" s="760"/>
      <c r="M30" s="760"/>
      <c r="N30" s="760"/>
      <c r="O30" s="760"/>
      <c r="P30" s="760"/>
      <c r="Q30" s="760"/>
      <c r="R30" s="760"/>
      <c r="S30" s="760"/>
      <c r="T30" s="760"/>
      <c r="U30" s="760"/>
      <c r="V30" s="760"/>
      <c r="W30" s="760"/>
      <c r="X30" s="760"/>
      <c r="Y30" s="761"/>
      <c r="Z30" s="15"/>
    </row>
    <row r="31" spans="2:26" ht="15.75" thickBot="1" x14ac:dyDescent="0.3">
      <c r="B31" s="19"/>
      <c r="C31" s="762"/>
      <c r="D31" s="763"/>
      <c r="E31" s="763"/>
      <c r="F31" s="763"/>
      <c r="G31" s="763"/>
      <c r="H31" s="763"/>
      <c r="I31" s="763"/>
      <c r="J31" s="763"/>
      <c r="K31" s="763"/>
      <c r="L31" s="763"/>
      <c r="M31" s="763"/>
      <c r="N31" s="763"/>
      <c r="O31" s="763"/>
      <c r="P31" s="763"/>
      <c r="Q31" s="763"/>
      <c r="R31" s="763"/>
      <c r="S31" s="763"/>
      <c r="T31" s="763"/>
      <c r="U31" s="763"/>
      <c r="V31" s="763"/>
      <c r="W31" s="763"/>
      <c r="X31" s="763"/>
      <c r="Y31" s="764"/>
      <c r="Z31" s="15"/>
    </row>
    <row r="32" spans="2:26" ht="15" customHeight="1" x14ac:dyDescent="0.25">
      <c r="B32" s="19"/>
      <c r="C32" s="759" t="s">
        <v>56</v>
      </c>
      <c r="D32" s="760"/>
      <c r="E32" s="760"/>
      <c r="F32" s="760"/>
      <c r="G32" s="761"/>
      <c r="H32" s="655" t="s">
        <v>101</v>
      </c>
      <c r="I32" s="765" t="s">
        <v>133</v>
      </c>
      <c r="J32" s="767" t="s">
        <v>134</v>
      </c>
      <c r="K32" s="655" t="s">
        <v>25</v>
      </c>
      <c r="L32" s="769" t="s">
        <v>57</v>
      </c>
      <c r="M32" s="770"/>
      <c r="N32" s="770"/>
      <c r="O32" s="770"/>
      <c r="P32" s="770"/>
      <c r="Q32" s="770"/>
      <c r="R32" s="770"/>
      <c r="S32" s="770"/>
      <c r="T32" s="770"/>
      <c r="U32" s="770"/>
      <c r="V32" s="770"/>
      <c r="W32" s="770"/>
      <c r="X32" s="770"/>
      <c r="Y32" s="771"/>
      <c r="Z32" s="15"/>
    </row>
    <row r="33" spans="2:26" ht="42" customHeight="1" thickBot="1" x14ac:dyDescent="0.3">
      <c r="B33" s="19"/>
      <c r="C33" s="762"/>
      <c r="D33" s="763"/>
      <c r="E33" s="763"/>
      <c r="F33" s="763"/>
      <c r="G33" s="764"/>
      <c r="H33" s="656"/>
      <c r="I33" s="766"/>
      <c r="J33" s="768"/>
      <c r="K33" s="656"/>
      <c r="L33" s="772"/>
      <c r="M33" s="773"/>
      <c r="N33" s="773"/>
      <c r="O33" s="773"/>
      <c r="P33" s="773"/>
      <c r="Q33" s="773"/>
      <c r="R33" s="773"/>
      <c r="S33" s="773"/>
      <c r="T33" s="773"/>
      <c r="U33" s="773"/>
      <c r="V33" s="773"/>
      <c r="W33" s="773"/>
      <c r="X33" s="773"/>
      <c r="Y33" s="774"/>
      <c r="Z33" s="15"/>
    </row>
    <row r="34" spans="2:26" ht="99.95" customHeight="1" x14ac:dyDescent="0.25">
      <c r="B34" s="19"/>
      <c r="C34" s="775" t="s">
        <v>91</v>
      </c>
      <c r="D34" s="776"/>
      <c r="E34" s="776"/>
      <c r="F34" s="776"/>
      <c r="G34" s="777"/>
      <c r="H34" s="99" t="s">
        <v>135</v>
      </c>
      <c r="I34" s="100">
        <v>9786.7999999999993</v>
      </c>
      <c r="J34" s="101">
        <f>+(5520*3)</f>
        <v>16560</v>
      </c>
      <c r="K34" s="102">
        <f>+I34/J34</f>
        <v>0.59099033816425117</v>
      </c>
      <c r="L34" s="781" t="s">
        <v>136</v>
      </c>
      <c r="M34" s="782"/>
      <c r="N34" s="782"/>
      <c r="O34" s="782"/>
      <c r="P34" s="782"/>
      <c r="Q34" s="782"/>
      <c r="R34" s="782"/>
      <c r="S34" s="782"/>
      <c r="T34" s="782"/>
      <c r="U34" s="782"/>
      <c r="V34" s="782"/>
      <c r="W34" s="782"/>
      <c r="X34" s="782"/>
      <c r="Y34" s="783"/>
      <c r="Z34" s="15"/>
    </row>
    <row r="35" spans="2:26" ht="99.95" customHeight="1" thickBot="1" x14ac:dyDescent="0.3">
      <c r="B35" s="19"/>
      <c r="C35" s="778"/>
      <c r="D35" s="779"/>
      <c r="E35" s="779"/>
      <c r="F35" s="779"/>
      <c r="G35" s="780"/>
      <c r="H35" s="57" t="s">
        <v>137</v>
      </c>
      <c r="I35" s="103">
        <v>1312.8</v>
      </c>
      <c r="J35" s="104">
        <f>+(525*3)</f>
        <v>1575</v>
      </c>
      <c r="K35" s="105">
        <f>+I35/J35</f>
        <v>0.83352380952380944</v>
      </c>
      <c r="L35" s="784"/>
      <c r="M35" s="785"/>
      <c r="N35" s="785"/>
      <c r="O35" s="785"/>
      <c r="P35" s="785"/>
      <c r="Q35" s="785"/>
      <c r="R35" s="785"/>
      <c r="S35" s="785"/>
      <c r="T35" s="785"/>
      <c r="U35" s="785"/>
      <c r="V35" s="785"/>
      <c r="W35" s="785"/>
      <c r="X35" s="785"/>
      <c r="Y35" s="786"/>
      <c r="Z35" s="15"/>
    </row>
    <row r="36" spans="2:26" ht="25.5" customHeight="1" x14ac:dyDescent="0.25">
      <c r="B36" s="19"/>
      <c r="C36" s="787" t="s">
        <v>94</v>
      </c>
      <c r="D36" s="788"/>
      <c r="E36" s="788"/>
      <c r="F36" s="788"/>
      <c r="G36" s="789"/>
      <c r="H36" s="98" t="s">
        <v>135</v>
      </c>
      <c r="I36" s="106"/>
      <c r="J36" s="107">
        <f>I36+I37</f>
        <v>0</v>
      </c>
      <c r="K36" s="96" t="e">
        <f>IFERROR(((I36/J36)),¨¨)</f>
        <v>#NAME?</v>
      </c>
      <c r="L36" s="793"/>
      <c r="M36" s="794"/>
      <c r="N36" s="794"/>
      <c r="O36" s="794"/>
      <c r="P36" s="794"/>
      <c r="Q36" s="794"/>
      <c r="R36" s="794"/>
      <c r="S36" s="794"/>
      <c r="T36" s="794"/>
      <c r="U36" s="794"/>
      <c r="V36" s="794"/>
      <c r="W36" s="794"/>
      <c r="X36" s="794"/>
      <c r="Y36" s="795"/>
      <c r="Z36" s="15"/>
    </row>
    <row r="37" spans="2:26" ht="25.5" customHeight="1" thickBot="1" x14ac:dyDescent="0.3">
      <c r="B37" s="19"/>
      <c r="C37" s="790"/>
      <c r="D37" s="791"/>
      <c r="E37" s="791"/>
      <c r="F37" s="791"/>
      <c r="G37" s="792"/>
      <c r="H37" s="56" t="s">
        <v>137</v>
      </c>
      <c r="I37" s="54"/>
      <c r="J37" s="108"/>
      <c r="K37" s="97" t="e">
        <f>IFERROR(((I37/J37)),¨¨)</f>
        <v>#NAME?</v>
      </c>
      <c r="L37" s="793"/>
      <c r="M37" s="794"/>
      <c r="N37" s="794"/>
      <c r="O37" s="794"/>
      <c r="P37" s="794"/>
      <c r="Q37" s="794"/>
      <c r="R37" s="794"/>
      <c r="S37" s="794"/>
      <c r="T37" s="794"/>
      <c r="U37" s="794"/>
      <c r="V37" s="794"/>
      <c r="W37" s="794"/>
      <c r="X37" s="794"/>
      <c r="Y37" s="795"/>
      <c r="Z37" s="15"/>
    </row>
    <row r="38" spans="2:26" ht="25.5" customHeight="1" x14ac:dyDescent="0.25">
      <c r="B38" s="19"/>
      <c r="C38" s="796" t="s">
        <v>95</v>
      </c>
      <c r="D38" s="797"/>
      <c r="E38" s="797"/>
      <c r="F38" s="797"/>
      <c r="G38" s="798"/>
      <c r="H38" s="98" t="s">
        <v>135</v>
      </c>
      <c r="I38" s="54"/>
      <c r="J38" s="799">
        <f>I38+I39</f>
        <v>0</v>
      </c>
      <c r="K38" s="97" t="e">
        <f>IFERROR(((I38/J38)),¨¨)</f>
        <v>#NAME?</v>
      </c>
      <c r="L38" s="801"/>
      <c r="M38" s="802"/>
      <c r="N38" s="802"/>
      <c r="O38" s="802"/>
      <c r="P38" s="802"/>
      <c r="Q38" s="802"/>
      <c r="R38" s="802"/>
      <c r="S38" s="802"/>
      <c r="T38" s="802"/>
      <c r="U38" s="802"/>
      <c r="V38" s="802"/>
      <c r="W38" s="802"/>
      <c r="X38" s="802"/>
      <c r="Y38" s="803"/>
      <c r="Z38" s="15"/>
    </row>
    <row r="39" spans="2:26" ht="25.5" customHeight="1" thickBot="1" x14ac:dyDescent="0.3">
      <c r="B39" s="19"/>
      <c r="C39" s="790"/>
      <c r="D39" s="791"/>
      <c r="E39" s="791"/>
      <c r="F39" s="791"/>
      <c r="G39" s="792"/>
      <c r="H39" s="56" t="s">
        <v>137</v>
      </c>
      <c r="I39" s="54"/>
      <c r="J39" s="800"/>
      <c r="K39" s="97" t="e">
        <f>IFERROR(((I39/J39)),¨¨)</f>
        <v>#NAME?</v>
      </c>
      <c r="L39" s="793"/>
      <c r="M39" s="794"/>
      <c r="N39" s="794"/>
      <c r="O39" s="794"/>
      <c r="P39" s="794"/>
      <c r="Q39" s="794"/>
      <c r="R39" s="794"/>
      <c r="S39" s="794"/>
      <c r="T39" s="794"/>
      <c r="U39" s="794"/>
      <c r="V39" s="794"/>
      <c r="W39" s="794"/>
      <c r="X39" s="794"/>
      <c r="Y39" s="795"/>
      <c r="Z39" s="15"/>
    </row>
    <row r="40" spans="2:26" ht="25.5" customHeight="1" x14ac:dyDescent="0.25">
      <c r="B40" s="19"/>
      <c r="C40" s="796" t="s">
        <v>96</v>
      </c>
      <c r="D40" s="797"/>
      <c r="E40" s="797"/>
      <c r="F40" s="797"/>
      <c r="G40" s="798"/>
      <c r="H40" s="98" t="s">
        <v>135</v>
      </c>
      <c r="I40" s="54"/>
      <c r="J40" s="799">
        <f>I40+I41</f>
        <v>0</v>
      </c>
      <c r="K40" s="97" t="e">
        <f>IFERROR(((I40/J40)),¨¨)</f>
        <v>#NAME?</v>
      </c>
      <c r="L40" s="801"/>
      <c r="M40" s="802"/>
      <c r="N40" s="802"/>
      <c r="O40" s="802"/>
      <c r="P40" s="802"/>
      <c r="Q40" s="802"/>
      <c r="R40" s="802"/>
      <c r="S40" s="802"/>
      <c r="T40" s="802"/>
      <c r="U40" s="802"/>
      <c r="V40" s="802"/>
      <c r="W40" s="802"/>
      <c r="X40" s="802"/>
      <c r="Y40" s="803"/>
      <c r="Z40" s="15"/>
    </row>
    <row r="41" spans="2:26" ht="25.35" customHeight="1" thickBot="1" x14ac:dyDescent="0.3">
      <c r="B41" s="19"/>
      <c r="C41" s="778"/>
      <c r="D41" s="779"/>
      <c r="E41" s="779"/>
      <c r="F41" s="779"/>
      <c r="G41" s="780"/>
      <c r="H41" s="56" t="s">
        <v>137</v>
      </c>
      <c r="I41" s="54"/>
      <c r="J41" s="800"/>
      <c r="K41" s="97" t="e">
        <f>IFERROR(((I41/J41)),¨¨)</f>
        <v>#NAME?</v>
      </c>
      <c r="L41" s="793"/>
      <c r="M41" s="794"/>
      <c r="N41" s="794"/>
      <c r="O41" s="794"/>
      <c r="P41" s="794"/>
      <c r="Q41" s="794"/>
      <c r="R41" s="794"/>
      <c r="S41" s="794"/>
      <c r="T41" s="794"/>
      <c r="U41" s="794"/>
      <c r="V41" s="794"/>
      <c r="W41" s="794"/>
      <c r="X41" s="794"/>
      <c r="Y41" s="795"/>
      <c r="Z41" s="15"/>
    </row>
    <row r="42" spans="2:26" ht="15.75" customHeight="1" thickBot="1" x14ac:dyDescent="0.3">
      <c r="B42" s="19"/>
      <c r="C42" s="804" t="s">
        <v>58</v>
      </c>
      <c r="D42" s="805"/>
      <c r="E42" s="805"/>
      <c r="F42" s="805"/>
      <c r="G42" s="806"/>
      <c r="H42" s="20"/>
      <c r="I42" s="21"/>
      <c r="J42" s="22"/>
      <c r="K42" s="807"/>
      <c r="L42" s="808"/>
      <c r="M42" s="808"/>
      <c r="N42" s="808"/>
      <c r="O42" s="808"/>
      <c r="P42" s="808"/>
      <c r="Q42" s="808"/>
      <c r="R42" s="808"/>
      <c r="S42" s="808"/>
      <c r="T42" s="808"/>
      <c r="U42" s="808"/>
      <c r="V42" s="808"/>
      <c r="W42" s="808"/>
      <c r="X42" s="808"/>
      <c r="Y42" s="809"/>
      <c r="Z42" s="15"/>
    </row>
    <row r="43" spans="2:26" ht="15.75" thickBot="1" x14ac:dyDescent="0.3">
      <c r="B43" s="19"/>
      <c r="C43" s="14"/>
      <c r="D43" s="14"/>
      <c r="E43" s="14"/>
      <c r="F43" s="14"/>
      <c r="G43" s="14"/>
      <c r="H43" s="23"/>
      <c r="I43" s="23"/>
      <c r="J43" s="24"/>
      <c r="K43" s="14"/>
      <c r="L43" s="14"/>
      <c r="M43" s="14"/>
      <c r="N43" s="14"/>
      <c r="O43" s="14"/>
      <c r="P43" s="14"/>
      <c r="Q43" s="14"/>
      <c r="R43" s="14"/>
      <c r="S43" s="14"/>
      <c r="T43" s="14"/>
      <c r="U43" s="14"/>
      <c r="V43" s="14"/>
      <c r="W43" s="14"/>
      <c r="X43" s="14"/>
      <c r="Y43" s="14"/>
      <c r="Z43" s="15"/>
    </row>
    <row r="44" spans="2:26" ht="15" customHeight="1" x14ac:dyDescent="0.25">
      <c r="B44" s="25"/>
      <c r="C44" s="571" t="s">
        <v>59</v>
      </c>
      <c r="D44" s="572"/>
      <c r="E44" s="572"/>
      <c r="F44" s="572"/>
      <c r="G44" s="572"/>
      <c r="H44" s="572"/>
      <c r="I44" s="572"/>
      <c r="J44" s="572"/>
      <c r="K44" s="572"/>
      <c r="L44" s="572"/>
      <c r="M44" s="572"/>
      <c r="N44" s="572"/>
      <c r="O44" s="572"/>
      <c r="P44" s="572"/>
      <c r="Q44" s="572"/>
      <c r="R44" s="572"/>
      <c r="S44" s="572"/>
      <c r="T44" s="572"/>
      <c r="U44" s="572"/>
      <c r="V44" s="572"/>
      <c r="W44" s="572"/>
      <c r="X44" s="572"/>
      <c r="Y44" s="573"/>
      <c r="Z44" s="26"/>
    </row>
    <row r="45" spans="2:26" ht="15.75" thickBot="1" x14ac:dyDescent="0.3">
      <c r="B45" s="27"/>
      <c r="C45" s="574"/>
      <c r="D45" s="575"/>
      <c r="E45" s="575"/>
      <c r="F45" s="575"/>
      <c r="G45" s="575"/>
      <c r="H45" s="575"/>
      <c r="I45" s="575"/>
      <c r="J45" s="575"/>
      <c r="K45" s="575"/>
      <c r="L45" s="575"/>
      <c r="M45" s="575"/>
      <c r="N45" s="575"/>
      <c r="O45" s="575"/>
      <c r="P45" s="575"/>
      <c r="Q45" s="575"/>
      <c r="R45" s="575"/>
      <c r="S45" s="575"/>
      <c r="T45" s="575"/>
      <c r="U45" s="575"/>
      <c r="V45" s="575"/>
      <c r="W45" s="575"/>
      <c r="X45" s="575"/>
      <c r="Y45" s="576"/>
      <c r="Z45" s="26"/>
    </row>
    <row r="46" spans="2:26" ht="15" customHeight="1" x14ac:dyDescent="0.25">
      <c r="B46" s="27"/>
      <c r="C46" s="427" t="s">
        <v>60</v>
      </c>
      <c r="D46" s="577"/>
      <c r="E46" s="577"/>
      <c r="F46" s="577"/>
      <c r="G46" s="577"/>
      <c r="H46" s="577"/>
      <c r="I46" s="577"/>
      <c r="J46" s="577"/>
      <c r="K46" s="577"/>
      <c r="L46" s="577"/>
      <c r="M46" s="577"/>
      <c r="N46" s="577"/>
      <c r="O46" s="577"/>
      <c r="P46" s="577"/>
      <c r="Q46" s="577"/>
      <c r="R46" s="577"/>
      <c r="S46" s="577"/>
      <c r="T46" s="577"/>
      <c r="U46" s="577"/>
      <c r="V46" s="577"/>
      <c r="W46" s="577"/>
      <c r="X46" s="577"/>
      <c r="Y46" s="578"/>
      <c r="Z46" s="26"/>
    </row>
    <row r="47" spans="2:26" x14ac:dyDescent="0.25">
      <c r="B47" s="27"/>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
    </row>
    <row r="48" spans="2:26" x14ac:dyDescent="0.25">
      <c r="B48" s="27"/>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
    </row>
    <row r="49" spans="2:26" x14ac:dyDescent="0.25">
      <c r="B49" s="27"/>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
    </row>
    <row r="50" spans="2:26" x14ac:dyDescent="0.25">
      <c r="B50" s="27"/>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
    </row>
    <row r="51" spans="2:26" x14ac:dyDescent="0.25">
      <c r="B51" s="27"/>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
    </row>
    <row r="52" spans="2:26" x14ac:dyDescent="0.25">
      <c r="B52" s="27"/>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
    </row>
    <row r="53" spans="2:26" x14ac:dyDescent="0.25">
      <c r="B53" s="27"/>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
    </row>
    <row r="54" spans="2:26" x14ac:dyDescent="0.25">
      <c r="B54" s="27"/>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
    </row>
    <row r="55" spans="2:26" x14ac:dyDescent="0.25">
      <c r="B55" s="27"/>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
    </row>
    <row r="56" spans="2:26" x14ac:dyDescent="0.25">
      <c r="B56" s="27"/>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
    </row>
    <row r="57" spans="2:26" x14ac:dyDescent="0.25">
      <c r="B57" s="27"/>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
    </row>
    <row r="58" spans="2:26" ht="15.75" thickBot="1" x14ac:dyDescent="0.3">
      <c r="B58" s="27"/>
      <c r="C58" s="582"/>
      <c r="D58" s="583"/>
      <c r="E58" s="583"/>
      <c r="F58" s="583"/>
      <c r="G58" s="583"/>
      <c r="H58" s="583"/>
      <c r="I58" s="583"/>
      <c r="J58" s="583"/>
      <c r="K58" s="583"/>
      <c r="L58" s="583"/>
      <c r="M58" s="583"/>
      <c r="N58" s="583"/>
      <c r="O58" s="583"/>
      <c r="P58" s="583"/>
      <c r="Q58" s="583"/>
      <c r="R58" s="583"/>
      <c r="S58" s="583"/>
      <c r="T58" s="583"/>
      <c r="U58" s="583"/>
      <c r="V58" s="583"/>
      <c r="W58" s="583"/>
      <c r="X58" s="583"/>
      <c r="Y58" s="584"/>
      <c r="Z58" s="26"/>
    </row>
    <row r="59" spans="2:26" ht="15.75" thickBot="1" x14ac:dyDescent="0.3">
      <c r="B59" s="31"/>
      <c r="C59" s="32"/>
      <c r="D59" s="32"/>
      <c r="E59" s="32"/>
      <c r="F59" s="32"/>
      <c r="G59" s="32"/>
      <c r="H59" s="32"/>
      <c r="I59" s="32"/>
      <c r="J59" s="32"/>
      <c r="K59" s="32"/>
      <c r="L59" s="32"/>
      <c r="M59" s="32"/>
      <c r="N59" s="32"/>
      <c r="O59" s="32"/>
      <c r="P59" s="32"/>
      <c r="Q59" s="32"/>
      <c r="R59" s="32"/>
      <c r="S59" s="32"/>
      <c r="T59" s="32"/>
      <c r="U59" s="32"/>
      <c r="V59" s="32"/>
      <c r="W59" s="32"/>
      <c r="X59" s="32"/>
      <c r="Y59" s="32"/>
      <c r="Z59" s="33"/>
    </row>
    <row r="60" spans="2:26" ht="15.75" x14ac:dyDescent="0.25">
      <c r="B60" s="34"/>
      <c r="C60" s="513" t="s">
        <v>56</v>
      </c>
      <c r="D60" s="514"/>
      <c r="E60" s="514"/>
      <c r="F60" s="514"/>
      <c r="G60" s="515"/>
      <c r="H60" s="513" t="s">
        <v>61</v>
      </c>
      <c r="I60" s="515"/>
      <c r="J60" s="513" t="s">
        <v>62</v>
      </c>
      <c r="K60" s="514"/>
      <c r="L60" s="514"/>
      <c r="M60" s="515"/>
      <c r="N60" s="513" t="s">
        <v>63</v>
      </c>
      <c r="O60" s="514"/>
      <c r="P60" s="514"/>
      <c r="Q60" s="514"/>
      <c r="R60" s="514"/>
      <c r="S60" s="514"/>
      <c r="T60" s="514"/>
      <c r="U60" s="514"/>
      <c r="V60" s="514"/>
      <c r="W60" s="514"/>
      <c r="X60" s="514"/>
      <c r="Y60" s="515"/>
      <c r="Z60" s="35"/>
    </row>
    <row r="61" spans="2:26" ht="15.75" x14ac:dyDescent="0.25">
      <c r="B61" s="36"/>
      <c r="C61" s="516"/>
      <c r="D61" s="517"/>
      <c r="E61" s="517"/>
      <c r="F61" s="517"/>
      <c r="G61" s="518"/>
      <c r="H61" s="516"/>
      <c r="I61" s="518"/>
      <c r="J61" s="516"/>
      <c r="K61" s="517"/>
      <c r="L61" s="517"/>
      <c r="M61" s="518"/>
      <c r="N61" s="516"/>
      <c r="O61" s="517"/>
      <c r="P61" s="517"/>
      <c r="Q61" s="517"/>
      <c r="R61" s="517"/>
      <c r="S61" s="517"/>
      <c r="T61" s="517"/>
      <c r="U61" s="517"/>
      <c r="V61" s="517"/>
      <c r="W61" s="517"/>
      <c r="X61" s="517"/>
      <c r="Y61" s="518"/>
      <c r="Z61" s="35"/>
    </row>
    <row r="62" spans="2:26" ht="16.5" thickBot="1" x14ac:dyDescent="0.3">
      <c r="B62" s="36"/>
      <c r="C62" s="516"/>
      <c r="D62" s="517"/>
      <c r="E62" s="517"/>
      <c r="F62" s="517"/>
      <c r="G62" s="518"/>
      <c r="H62" s="516"/>
      <c r="I62" s="518"/>
      <c r="J62" s="516"/>
      <c r="K62" s="517"/>
      <c r="L62" s="517"/>
      <c r="M62" s="518"/>
      <c r="N62" s="516"/>
      <c r="O62" s="517"/>
      <c r="P62" s="517"/>
      <c r="Q62" s="517"/>
      <c r="R62" s="517"/>
      <c r="S62" s="517"/>
      <c r="T62" s="517"/>
      <c r="U62" s="517"/>
      <c r="V62" s="517"/>
      <c r="W62" s="517"/>
      <c r="X62" s="517"/>
      <c r="Y62" s="518"/>
      <c r="Z62" s="35"/>
    </row>
    <row r="63" spans="2:26" ht="15.75" thickBot="1" x14ac:dyDescent="0.3">
      <c r="B63" s="34"/>
      <c r="C63" s="606" t="s">
        <v>109</v>
      </c>
      <c r="D63" s="530"/>
      <c r="E63" s="530"/>
      <c r="F63" s="530"/>
      <c r="G63" s="531"/>
      <c r="H63" s="392"/>
      <c r="I63" s="392"/>
      <c r="J63" s="392">
        <f>+(K34+K35)/2</f>
        <v>0.71225707384403036</v>
      </c>
      <c r="K63" s="392"/>
      <c r="L63" s="392"/>
      <c r="M63" s="392"/>
      <c r="N63" s="401" t="s">
        <v>138</v>
      </c>
      <c r="O63" s="401"/>
      <c r="P63" s="401"/>
      <c r="Q63" s="401"/>
      <c r="R63" s="401"/>
      <c r="S63" s="401"/>
      <c r="T63" s="401"/>
      <c r="U63" s="401"/>
      <c r="V63" s="401"/>
      <c r="W63" s="401"/>
      <c r="X63" s="401"/>
      <c r="Y63" s="559"/>
      <c r="Z63" s="37"/>
    </row>
    <row r="64" spans="2:26" ht="15.75" thickBot="1" x14ac:dyDescent="0.3">
      <c r="B64" s="34"/>
      <c r="C64" s="606" t="s">
        <v>110</v>
      </c>
      <c r="D64" s="530"/>
      <c r="E64" s="530"/>
      <c r="F64" s="530"/>
      <c r="G64" s="531"/>
      <c r="H64" s="403"/>
      <c r="I64" s="403"/>
      <c r="J64" s="811" t="e">
        <f>K36</f>
        <v>#NAME?</v>
      </c>
      <c r="K64" s="403"/>
      <c r="L64" s="403"/>
      <c r="M64" s="403"/>
      <c r="N64" s="403"/>
      <c r="O64" s="403"/>
      <c r="P64" s="403"/>
      <c r="Q64" s="403"/>
      <c r="R64" s="403"/>
      <c r="S64" s="403"/>
      <c r="T64" s="403"/>
      <c r="U64" s="403"/>
      <c r="V64" s="403"/>
      <c r="W64" s="403"/>
      <c r="X64" s="403"/>
      <c r="Y64" s="558"/>
      <c r="Z64" s="37"/>
    </row>
    <row r="65" spans="2:26" ht="15.75" thickBot="1" x14ac:dyDescent="0.3">
      <c r="B65" s="34"/>
      <c r="C65" s="606" t="s">
        <v>111</v>
      </c>
      <c r="D65" s="530"/>
      <c r="E65" s="530"/>
      <c r="F65" s="530"/>
      <c r="G65" s="531"/>
      <c r="H65" s="403"/>
      <c r="I65" s="403"/>
      <c r="J65" s="811" t="e">
        <f>K38</f>
        <v>#NAME?</v>
      </c>
      <c r="K65" s="403"/>
      <c r="L65" s="403"/>
      <c r="M65" s="403"/>
      <c r="N65" s="403"/>
      <c r="O65" s="403"/>
      <c r="P65" s="403"/>
      <c r="Q65" s="403"/>
      <c r="R65" s="403"/>
      <c r="S65" s="403"/>
      <c r="T65" s="403"/>
      <c r="U65" s="403"/>
      <c r="V65" s="403"/>
      <c r="W65" s="403"/>
      <c r="X65" s="403"/>
      <c r="Y65" s="558"/>
      <c r="Z65" s="37"/>
    </row>
    <row r="66" spans="2:26" ht="15.75" thickBot="1" x14ac:dyDescent="0.3">
      <c r="B66" s="34"/>
      <c r="C66" s="606" t="s">
        <v>112</v>
      </c>
      <c r="D66" s="530"/>
      <c r="E66" s="530"/>
      <c r="F66" s="530"/>
      <c r="G66" s="531"/>
      <c r="H66" s="405"/>
      <c r="I66" s="405"/>
      <c r="J66" s="810" t="e">
        <f>K40</f>
        <v>#NAME?</v>
      </c>
      <c r="K66" s="405"/>
      <c r="L66" s="405"/>
      <c r="M66" s="405"/>
      <c r="N66" s="405"/>
      <c r="O66" s="405"/>
      <c r="P66" s="405"/>
      <c r="Q66" s="405"/>
      <c r="R66" s="405"/>
      <c r="S66" s="405"/>
      <c r="T66" s="405"/>
      <c r="U66" s="405"/>
      <c r="V66" s="405"/>
      <c r="W66" s="405"/>
      <c r="X66" s="405"/>
      <c r="Y66" s="557"/>
      <c r="Z66" s="37"/>
    </row>
    <row r="67" spans="2:26" x14ac:dyDescent="0.25">
      <c r="B67" s="38"/>
      <c r="C67" s="29"/>
      <c r="D67" s="29"/>
      <c r="E67" s="29"/>
      <c r="F67" s="29"/>
      <c r="G67" s="29"/>
      <c r="H67" s="29"/>
      <c r="I67" s="29"/>
      <c r="J67" s="29"/>
      <c r="K67" s="29"/>
      <c r="L67" s="29"/>
      <c r="M67" s="29"/>
      <c r="N67" s="29"/>
      <c r="O67" s="29"/>
      <c r="P67" s="29"/>
      <c r="Q67" s="29"/>
      <c r="R67" s="29"/>
      <c r="S67" s="29"/>
      <c r="T67" s="29"/>
      <c r="U67" s="29"/>
      <c r="V67" s="29"/>
      <c r="W67" s="29"/>
      <c r="X67" s="29"/>
      <c r="Y67" s="29"/>
      <c r="Z67" s="39"/>
    </row>
  </sheetData>
  <mergeCells count="81">
    <mergeCell ref="C66:G66"/>
    <mergeCell ref="H66:I66"/>
    <mergeCell ref="J66:M66"/>
    <mergeCell ref="N66:Y66"/>
    <mergeCell ref="C64:G64"/>
    <mergeCell ref="H64:I64"/>
    <mergeCell ref="J64:M64"/>
    <mergeCell ref="N64:Y64"/>
    <mergeCell ref="C65:G65"/>
    <mergeCell ref="H65:I65"/>
    <mergeCell ref="J65:M65"/>
    <mergeCell ref="N65:Y65"/>
    <mergeCell ref="C63:G63"/>
    <mergeCell ref="H63:I63"/>
    <mergeCell ref="J63:M63"/>
    <mergeCell ref="N63:Y63"/>
    <mergeCell ref="C40:G41"/>
    <mergeCell ref="J40:J41"/>
    <mergeCell ref="L40:Y41"/>
    <mergeCell ref="C42:G42"/>
    <mergeCell ref="K42:Y42"/>
    <mergeCell ref="C44:Y45"/>
    <mergeCell ref="C46:Y58"/>
    <mergeCell ref="C60:G62"/>
    <mergeCell ref="H60:I62"/>
    <mergeCell ref="J60:M62"/>
    <mergeCell ref="N60:Y62"/>
    <mergeCell ref="C34:G35"/>
    <mergeCell ref="L34:Y35"/>
    <mergeCell ref="C36:G37"/>
    <mergeCell ref="L36:Y37"/>
    <mergeCell ref="C38:G39"/>
    <mergeCell ref="J38:J39"/>
    <mergeCell ref="L38:Y39"/>
    <mergeCell ref="C30:Y31"/>
    <mergeCell ref="C32:G33"/>
    <mergeCell ref="H32:H33"/>
    <mergeCell ref="I32:I33"/>
    <mergeCell ref="J32:J33"/>
    <mergeCell ref="K32:K33"/>
    <mergeCell ref="L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pageSetup paperSize="9" scale="34"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5"/>
  <sheetViews>
    <sheetView showGridLines="0" view="pageBreakPreview" topLeftCell="A34" zoomScaleNormal="100" zoomScaleSheetLayoutView="100" zoomScalePageLayoutView="90" workbookViewId="0">
      <selection activeCell="H34" sqref="H34:J34"/>
    </sheetView>
  </sheetViews>
  <sheetFormatPr baseColWidth="10" defaultColWidth="3.7109375" defaultRowHeight="14.25" x14ac:dyDescent="0.2"/>
  <cols>
    <col min="1" max="1" width="3.7109375" style="110"/>
    <col min="2" max="2" width="2.85546875" style="110" customWidth="1"/>
    <col min="3" max="6" width="2.7109375" style="110" customWidth="1"/>
    <col min="7" max="7" width="4.28515625" style="110" customWidth="1"/>
    <col min="8" max="9" width="15.140625" style="110" customWidth="1"/>
    <col min="10" max="10" width="15" style="110" customWidth="1"/>
    <col min="11" max="11" width="11.140625" style="110" customWidth="1"/>
    <col min="12" max="12" width="16.5703125" style="110" customWidth="1"/>
    <col min="13" max="13" width="15" style="110" customWidth="1"/>
    <col min="14" max="15" width="3.42578125" style="110" customWidth="1"/>
    <col min="16" max="18" width="2.7109375" style="110" customWidth="1"/>
    <col min="19" max="19" width="7.7109375" style="110" customWidth="1"/>
    <col min="20" max="20" width="3.5703125" style="110" customWidth="1"/>
    <col min="21" max="21" width="3.7109375" style="110"/>
    <col min="22" max="22" width="3.28515625" style="110" customWidth="1"/>
    <col min="23" max="27" width="3.7109375" style="110"/>
    <col min="28" max="28" width="7.5703125" style="110" customWidth="1"/>
    <col min="29" max="29" width="2.85546875" style="110" customWidth="1"/>
    <col min="30" max="34" width="3.7109375" style="110"/>
    <col min="35" max="35" width="5.7109375" style="110" bestFit="1" customWidth="1"/>
    <col min="36" max="36" width="3.7109375" style="110"/>
    <col min="37" max="37" width="5.140625" style="110" bestFit="1" customWidth="1"/>
    <col min="38" max="40" width="3.7109375" style="110"/>
    <col min="41" max="41" width="5.140625" style="110" bestFit="1" customWidth="1"/>
    <col min="42" max="16384" width="3.7109375" style="110"/>
  </cols>
  <sheetData>
    <row r="1" spans="1:29" x14ac:dyDescent="0.2">
      <c r="A1" s="1"/>
      <c r="B1" s="109"/>
      <c r="C1" s="109"/>
      <c r="D1" s="109"/>
      <c r="E1" s="109"/>
      <c r="F1" s="109"/>
    </row>
    <row r="2" spans="1:29" ht="45.75" customHeight="1" x14ac:dyDescent="0.2">
      <c r="A2" s="1"/>
      <c r="B2" s="403"/>
      <c r="C2" s="403"/>
      <c r="D2" s="403"/>
      <c r="E2" s="403"/>
      <c r="F2" s="403"/>
      <c r="G2" s="403"/>
      <c r="H2" s="818" t="s">
        <v>40</v>
      </c>
      <c r="I2" s="818"/>
      <c r="J2" s="818"/>
      <c r="K2" s="818"/>
      <c r="L2" s="818"/>
      <c r="M2" s="818"/>
      <c r="N2" s="818"/>
      <c r="O2" s="818"/>
      <c r="P2" s="818"/>
      <c r="Q2" s="818"/>
      <c r="R2" s="818"/>
      <c r="S2" s="818"/>
      <c r="T2" s="818"/>
      <c r="U2" s="818"/>
      <c r="V2" s="818"/>
      <c r="W2" s="818"/>
      <c r="X2" s="818"/>
      <c r="Y2" s="818"/>
      <c r="Z2" s="818"/>
      <c r="AA2" s="818"/>
      <c r="AB2" s="818"/>
      <c r="AC2" s="818"/>
    </row>
    <row r="3" spans="1:29" ht="15" x14ac:dyDescent="0.2">
      <c r="A3" s="1"/>
      <c r="B3" s="403"/>
      <c r="C3" s="403"/>
      <c r="D3" s="403"/>
      <c r="E3" s="403"/>
      <c r="F3" s="403"/>
      <c r="G3" s="403"/>
      <c r="H3" s="408" t="s">
        <v>139</v>
      </c>
      <c r="I3" s="408"/>
      <c r="J3" s="408"/>
      <c r="K3" s="408"/>
      <c r="L3" s="408"/>
      <c r="M3" s="408"/>
      <c r="N3" s="408"/>
      <c r="O3" s="408"/>
      <c r="P3" s="408"/>
      <c r="Q3" s="408"/>
      <c r="R3" s="408"/>
      <c r="S3" s="408" t="s">
        <v>140</v>
      </c>
      <c r="T3" s="408"/>
      <c r="U3" s="408"/>
      <c r="V3" s="408"/>
      <c r="W3" s="408"/>
      <c r="X3" s="408"/>
      <c r="Y3" s="408"/>
      <c r="Z3" s="408"/>
      <c r="AA3" s="408"/>
      <c r="AB3" s="408"/>
      <c r="AC3" s="408"/>
    </row>
    <row r="4" spans="1:29" ht="15" x14ac:dyDescent="0.2">
      <c r="A4" s="1"/>
      <c r="B4" s="403"/>
      <c r="C4" s="403"/>
      <c r="D4" s="403"/>
      <c r="E4" s="403"/>
      <c r="F4" s="403"/>
      <c r="G4" s="403"/>
      <c r="H4" s="408" t="s">
        <v>71</v>
      </c>
      <c r="I4" s="408"/>
      <c r="J4" s="408"/>
      <c r="K4" s="408"/>
      <c r="L4" s="408"/>
      <c r="M4" s="408"/>
      <c r="N4" s="408"/>
      <c r="O4" s="408"/>
      <c r="P4" s="408"/>
      <c r="Q4" s="408"/>
      <c r="R4" s="408"/>
      <c r="S4" s="408"/>
      <c r="T4" s="408"/>
      <c r="U4" s="408"/>
      <c r="V4" s="408"/>
      <c r="W4" s="408"/>
      <c r="X4" s="408"/>
      <c r="Y4" s="408"/>
      <c r="Z4" s="408"/>
      <c r="AA4" s="408"/>
      <c r="AB4" s="408"/>
      <c r="AC4" s="408"/>
    </row>
    <row r="5" spans="1:29" ht="15" x14ac:dyDescent="0.2">
      <c r="A5" s="1"/>
      <c r="B5" s="1"/>
      <c r="C5" s="1"/>
      <c r="D5" s="1"/>
      <c r="E5" s="1"/>
      <c r="F5" s="1"/>
      <c r="G5" s="1"/>
      <c r="H5" s="2"/>
      <c r="I5" s="2"/>
      <c r="J5" s="2"/>
      <c r="K5" s="2"/>
      <c r="L5" s="2"/>
      <c r="M5" s="2"/>
      <c r="N5" s="2"/>
      <c r="O5" s="2"/>
      <c r="P5" s="2"/>
      <c r="Q5" s="2"/>
      <c r="R5" s="2"/>
      <c r="S5" s="2"/>
      <c r="T5" s="2"/>
      <c r="U5" s="2"/>
      <c r="V5" s="2"/>
      <c r="W5" s="2"/>
      <c r="X5" s="2"/>
      <c r="Y5" s="2"/>
      <c r="Z5" s="2"/>
      <c r="AA5" s="2"/>
      <c r="AB5" s="2"/>
      <c r="AC5" s="2"/>
    </row>
    <row r="6" spans="1:29" ht="15.75" thickBot="1" x14ac:dyDescent="0.25">
      <c r="B6" s="40"/>
      <c r="C6" s="41"/>
      <c r="D6" s="41"/>
      <c r="E6" s="41"/>
      <c r="F6" s="41"/>
      <c r="G6" s="41"/>
      <c r="H6" s="41"/>
      <c r="I6" s="42"/>
      <c r="J6" s="42"/>
      <c r="K6" s="42"/>
      <c r="L6" s="42"/>
      <c r="M6" s="42"/>
      <c r="N6" s="42"/>
      <c r="O6" s="42"/>
      <c r="P6" s="42"/>
      <c r="Q6" s="42"/>
      <c r="R6" s="42"/>
      <c r="S6" s="42"/>
      <c r="T6" s="42"/>
      <c r="U6" s="43"/>
      <c r="V6" s="43"/>
      <c r="W6" s="43"/>
      <c r="X6" s="43"/>
      <c r="Y6" s="43"/>
      <c r="Z6" s="41"/>
      <c r="AA6" s="41"/>
      <c r="AB6" s="41"/>
      <c r="AC6" s="44"/>
    </row>
    <row r="7" spans="1:29" ht="15" customHeight="1" x14ac:dyDescent="0.2">
      <c r="B7" s="45"/>
      <c r="C7" s="385" t="s">
        <v>12</v>
      </c>
      <c r="D7" s="386"/>
      <c r="E7" s="386"/>
      <c r="F7" s="386"/>
      <c r="G7" s="386"/>
      <c r="H7" s="387"/>
      <c r="I7" s="812" t="s">
        <v>141</v>
      </c>
      <c r="J7" s="813"/>
      <c r="K7" s="813"/>
      <c r="L7" s="813"/>
      <c r="M7" s="813"/>
      <c r="N7" s="813"/>
      <c r="O7" s="813"/>
      <c r="P7" s="813"/>
      <c r="Q7" s="813"/>
      <c r="R7" s="813"/>
      <c r="S7" s="813"/>
      <c r="T7" s="813"/>
      <c r="U7" s="813"/>
      <c r="V7" s="813"/>
      <c r="W7" s="813"/>
      <c r="X7" s="813"/>
      <c r="Y7" s="813"/>
      <c r="Z7" s="813"/>
      <c r="AA7" s="813"/>
      <c r="AB7" s="814"/>
      <c r="AC7" s="46"/>
    </row>
    <row r="8" spans="1:29" ht="15.75" thickBot="1" x14ac:dyDescent="0.25">
      <c r="B8" s="45"/>
      <c r="C8" s="388"/>
      <c r="D8" s="389"/>
      <c r="E8" s="389"/>
      <c r="F8" s="389"/>
      <c r="G8" s="389"/>
      <c r="H8" s="390"/>
      <c r="I8" s="815"/>
      <c r="J8" s="816"/>
      <c r="K8" s="816"/>
      <c r="L8" s="816"/>
      <c r="M8" s="816"/>
      <c r="N8" s="816"/>
      <c r="O8" s="816"/>
      <c r="P8" s="816"/>
      <c r="Q8" s="816"/>
      <c r="R8" s="816"/>
      <c r="S8" s="816"/>
      <c r="T8" s="816"/>
      <c r="U8" s="816"/>
      <c r="V8" s="816"/>
      <c r="W8" s="816"/>
      <c r="X8" s="816"/>
      <c r="Y8" s="816"/>
      <c r="Z8" s="816"/>
      <c r="AA8" s="816"/>
      <c r="AB8" s="817"/>
      <c r="AC8" s="46"/>
    </row>
    <row r="9" spans="1:29" ht="7.5" customHeight="1" thickBot="1" x14ac:dyDescent="0.25">
      <c r="B9" s="45"/>
      <c r="C9" s="47"/>
      <c r="D9" s="47"/>
      <c r="E9" s="47"/>
      <c r="F9" s="47"/>
      <c r="G9" s="47"/>
      <c r="H9" s="47"/>
      <c r="I9" s="48"/>
      <c r="J9" s="48"/>
      <c r="K9" s="48"/>
      <c r="L9" s="48"/>
      <c r="M9" s="48"/>
      <c r="N9" s="48"/>
      <c r="O9" s="48"/>
      <c r="P9" s="48"/>
      <c r="Q9" s="48"/>
      <c r="R9" s="48"/>
      <c r="S9" s="48"/>
      <c r="T9" s="48"/>
      <c r="U9" s="49"/>
      <c r="V9" s="49"/>
      <c r="W9" s="49"/>
      <c r="X9" s="49"/>
      <c r="Y9" s="49"/>
      <c r="Z9" s="47"/>
      <c r="AA9" s="47"/>
      <c r="AB9" s="47"/>
      <c r="AC9" s="46"/>
    </row>
    <row r="10" spans="1:29" ht="24" customHeight="1" x14ac:dyDescent="0.2">
      <c r="B10" s="45"/>
      <c r="C10" s="385" t="s">
        <v>43</v>
      </c>
      <c r="D10" s="386"/>
      <c r="E10" s="386"/>
      <c r="F10" s="386"/>
      <c r="G10" s="386"/>
      <c r="H10" s="387"/>
      <c r="I10" s="812" t="s">
        <v>4</v>
      </c>
      <c r="J10" s="813"/>
      <c r="K10" s="813"/>
      <c r="L10" s="813"/>
      <c r="M10" s="813"/>
      <c r="N10" s="813"/>
      <c r="O10" s="813"/>
      <c r="P10" s="814"/>
      <c r="Q10" s="385" t="s">
        <v>14</v>
      </c>
      <c r="R10" s="386"/>
      <c r="S10" s="386"/>
      <c r="T10" s="386"/>
      <c r="U10" s="386"/>
      <c r="V10" s="387"/>
      <c r="W10" s="385" t="s">
        <v>44</v>
      </c>
      <c r="X10" s="386"/>
      <c r="Y10" s="386"/>
      <c r="Z10" s="386"/>
      <c r="AA10" s="386"/>
      <c r="AB10" s="387"/>
      <c r="AC10" s="46"/>
    </row>
    <row r="11" spans="1:29" ht="24" customHeight="1" thickBot="1" x14ac:dyDescent="0.25">
      <c r="B11" s="45"/>
      <c r="C11" s="388"/>
      <c r="D11" s="389"/>
      <c r="E11" s="389"/>
      <c r="F11" s="389"/>
      <c r="G11" s="389"/>
      <c r="H11" s="390"/>
      <c r="I11" s="815"/>
      <c r="J11" s="816"/>
      <c r="K11" s="816"/>
      <c r="L11" s="816"/>
      <c r="M11" s="816"/>
      <c r="N11" s="816"/>
      <c r="O11" s="816"/>
      <c r="P11" s="817"/>
      <c r="Q11" s="397" t="s">
        <v>38</v>
      </c>
      <c r="R11" s="398"/>
      <c r="S11" s="398"/>
      <c r="T11" s="398"/>
      <c r="U11" s="398"/>
      <c r="V11" s="399"/>
      <c r="W11" s="397">
        <v>1</v>
      </c>
      <c r="X11" s="398"/>
      <c r="Y11" s="398"/>
      <c r="Z11" s="398"/>
      <c r="AA11" s="398"/>
      <c r="AB11" s="399"/>
      <c r="AC11" s="46"/>
    </row>
    <row r="12" spans="1:29" ht="6.75" customHeight="1" thickBot="1" x14ac:dyDescent="0.25">
      <c r="B12" s="27"/>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26"/>
    </row>
    <row r="13" spans="1:29" ht="15" customHeight="1" x14ac:dyDescent="0.2">
      <c r="B13" s="27"/>
      <c r="C13" s="385" t="s">
        <v>17</v>
      </c>
      <c r="D13" s="386"/>
      <c r="E13" s="386"/>
      <c r="F13" s="386"/>
      <c r="G13" s="386"/>
      <c r="H13" s="387"/>
      <c r="I13" s="391" t="s">
        <v>6</v>
      </c>
      <c r="J13" s="392"/>
      <c r="K13" s="392"/>
      <c r="L13" s="392"/>
      <c r="M13" s="392"/>
      <c r="N13" s="392"/>
      <c r="O13" s="392"/>
      <c r="P13" s="392"/>
      <c r="Q13" s="392"/>
      <c r="R13" s="392"/>
      <c r="S13" s="392"/>
      <c r="T13" s="392"/>
      <c r="U13" s="392"/>
      <c r="V13" s="393"/>
      <c r="W13" s="385" t="s">
        <v>16</v>
      </c>
      <c r="X13" s="386"/>
      <c r="Y13" s="386"/>
      <c r="Z13" s="386"/>
      <c r="AA13" s="386"/>
      <c r="AB13" s="387"/>
      <c r="AC13" s="26"/>
    </row>
    <row r="14" spans="1:29" ht="30" customHeight="1" thickBot="1" x14ac:dyDescent="0.25">
      <c r="B14" s="27"/>
      <c r="C14" s="388"/>
      <c r="D14" s="389"/>
      <c r="E14" s="389"/>
      <c r="F14" s="389"/>
      <c r="G14" s="389"/>
      <c r="H14" s="390"/>
      <c r="I14" s="394"/>
      <c r="J14" s="395"/>
      <c r="K14" s="395"/>
      <c r="L14" s="395"/>
      <c r="M14" s="395"/>
      <c r="N14" s="395"/>
      <c r="O14" s="395"/>
      <c r="P14" s="395"/>
      <c r="Q14" s="395"/>
      <c r="R14" s="395"/>
      <c r="S14" s="395"/>
      <c r="T14" s="395"/>
      <c r="U14" s="395"/>
      <c r="V14" s="396"/>
      <c r="W14" s="397" t="s">
        <v>5</v>
      </c>
      <c r="X14" s="398"/>
      <c r="Y14" s="398"/>
      <c r="Z14" s="398"/>
      <c r="AA14" s="398"/>
      <c r="AB14" s="399"/>
      <c r="AC14" s="26"/>
    </row>
    <row r="15" spans="1:29" ht="8.25" customHeight="1" thickBot="1" x14ac:dyDescent="0.25">
      <c r="B15" s="27"/>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26"/>
    </row>
    <row r="16" spans="1:29" ht="42.75" customHeight="1" thickBot="1" x14ac:dyDescent="0.25">
      <c r="B16" s="27"/>
      <c r="C16" s="445" t="s">
        <v>142</v>
      </c>
      <c r="D16" s="446"/>
      <c r="E16" s="446"/>
      <c r="F16" s="446"/>
      <c r="G16" s="446"/>
      <c r="H16" s="447"/>
      <c r="I16" s="448" t="s">
        <v>7</v>
      </c>
      <c r="J16" s="449"/>
      <c r="K16" s="449"/>
      <c r="L16" s="449"/>
      <c r="M16" s="449"/>
      <c r="N16" s="449"/>
      <c r="O16" s="449"/>
      <c r="P16" s="449"/>
      <c r="Q16" s="449"/>
      <c r="R16" s="449"/>
      <c r="S16" s="449"/>
      <c r="T16" s="449"/>
      <c r="U16" s="449"/>
      <c r="V16" s="449"/>
      <c r="W16" s="449"/>
      <c r="X16" s="449"/>
      <c r="Y16" s="449"/>
      <c r="Z16" s="449"/>
      <c r="AA16" s="449"/>
      <c r="AB16" s="450"/>
      <c r="AC16" s="26"/>
    </row>
    <row r="17" spans="2:35" ht="6.75" customHeight="1" thickBot="1" x14ac:dyDescent="0.25">
      <c r="B17" s="27"/>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26"/>
    </row>
    <row r="18" spans="2:35" ht="42.75" customHeight="1" thickBot="1" x14ac:dyDescent="0.25">
      <c r="B18" s="27"/>
      <c r="C18" s="445" t="s">
        <v>143</v>
      </c>
      <c r="D18" s="446"/>
      <c r="E18" s="446"/>
      <c r="F18" s="446"/>
      <c r="G18" s="446"/>
      <c r="H18" s="447"/>
      <c r="I18" s="448" t="s">
        <v>8</v>
      </c>
      <c r="J18" s="449"/>
      <c r="K18" s="449"/>
      <c r="L18" s="449"/>
      <c r="M18" s="449"/>
      <c r="N18" s="449"/>
      <c r="O18" s="449"/>
      <c r="P18" s="449"/>
      <c r="Q18" s="449"/>
      <c r="R18" s="449"/>
      <c r="S18" s="449"/>
      <c r="T18" s="449"/>
      <c r="U18" s="449"/>
      <c r="V18" s="449"/>
      <c r="W18" s="449"/>
      <c r="X18" s="449"/>
      <c r="Y18" s="449"/>
      <c r="Z18" s="449"/>
      <c r="AA18" s="449"/>
      <c r="AB18" s="450"/>
      <c r="AC18" s="26"/>
    </row>
    <row r="19" spans="2:35" ht="6.75" customHeight="1" thickBot="1" x14ac:dyDescent="0.25">
      <c r="B19" s="27"/>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26"/>
    </row>
    <row r="20" spans="2:35" s="1" customFormat="1" ht="15" customHeight="1" x14ac:dyDescent="0.2">
      <c r="B20" s="27"/>
      <c r="C20" s="819" t="s">
        <v>64</v>
      </c>
      <c r="D20" s="820"/>
      <c r="E20" s="820"/>
      <c r="F20" s="820"/>
      <c r="G20" s="820"/>
      <c r="H20" s="821"/>
      <c r="I20" s="825" t="s">
        <v>144</v>
      </c>
      <c r="J20" s="826"/>
      <c r="K20" s="826"/>
      <c r="L20" s="826"/>
      <c r="M20" s="826"/>
      <c r="N20" s="826"/>
      <c r="O20" s="827"/>
      <c r="P20" s="385" t="s">
        <v>21</v>
      </c>
      <c r="Q20" s="386"/>
      <c r="R20" s="386"/>
      <c r="S20" s="386"/>
      <c r="T20" s="386"/>
      <c r="U20" s="386"/>
      <c r="V20" s="387"/>
      <c r="W20" s="385" t="s">
        <v>22</v>
      </c>
      <c r="X20" s="386"/>
      <c r="Y20" s="386"/>
      <c r="Z20" s="386"/>
      <c r="AA20" s="386"/>
      <c r="AB20" s="387"/>
      <c r="AC20" s="26"/>
    </row>
    <row r="21" spans="2:35" s="1" customFormat="1" ht="15.75" customHeight="1" thickBot="1" x14ac:dyDescent="0.25">
      <c r="B21" s="27"/>
      <c r="C21" s="822"/>
      <c r="D21" s="823"/>
      <c r="E21" s="823"/>
      <c r="F21" s="823"/>
      <c r="G21" s="823"/>
      <c r="H21" s="824"/>
      <c r="I21" s="828"/>
      <c r="J21" s="829"/>
      <c r="K21" s="829"/>
      <c r="L21" s="829"/>
      <c r="M21" s="829"/>
      <c r="N21" s="829"/>
      <c r="O21" s="830"/>
      <c r="P21" s="831" t="s">
        <v>1</v>
      </c>
      <c r="Q21" s="549"/>
      <c r="R21" s="549"/>
      <c r="S21" s="549"/>
      <c r="T21" s="549"/>
      <c r="U21" s="549"/>
      <c r="V21" s="550"/>
      <c r="W21" s="831" t="s">
        <v>2</v>
      </c>
      <c r="X21" s="549"/>
      <c r="Y21" s="549"/>
      <c r="Z21" s="549"/>
      <c r="AA21" s="549"/>
      <c r="AB21" s="550"/>
      <c r="AC21" s="26"/>
    </row>
    <row r="22" spans="2:35" ht="6" customHeight="1" thickBot="1" x14ac:dyDescent="0.25">
      <c r="B22" s="27"/>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26"/>
    </row>
    <row r="23" spans="2:35" ht="28.5" customHeight="1" x14ac:dyDescent="0.2">
      <c r="B23" s="27"/>
      <c r="C23" s="385" t="s">
        <v>47</v>
      </c>
      <c r="D23" s="386"/>
      <c r="E23" s="386"/>
      <c r="F23" s="386"/>
      <c r="G23" s="386"/>
      <c r="H23" s="386"/>
      <c r="I23" s="387"/>
      <c r="J23" s="385" t="s">
        <v>48</v>
      </c>
      <c r="K23" s="832"/>
      <c r="L23" s="832"/>
      <c r="M23" s="832"/>
      <c r="N23" s="386"/>
      <c r="O23" s="386"/>
      <c r="P23" s="386"/>
      <c r="Q23" s="386"/>
      <c r="R23" s="386"/>
      <c r="S23" s="387"/>
      <c r="T23" s="832" t="s">
        <v>49</v>
      </c>
      <c r="U23" s="386"/>
      <c r="V23" s="386"/>
      <c r="W23" s="386"/>
      <c r="X23" s="386"/>
      <c r="Y23" s="386"/>
      <c r="Z23" s="386"/>
      <c r="AA23" s="386"/>
      <c r="AB23" s="387"/>
      <c r="AC23" s="26"/>
    </row>
    <row r="24" spans="2:35" ht="40.5" customHeight="1" thickBot="1" x14ac:dyDescent="0.25">
      <c r="B24" s="27"/>
      <c r="C24" s="436" t="s">
        <v>145</v>
      </c>
      <c r="D24" s="437"/>
      <c r="E24" s="437"/>
      <c r="F24" s="437"/>
      <c r="G24" s="437"/>
      <c r="H24" s="437"/>
      <c r="I24" s="438"/>
      <c r="J24" s="436" t="s">
        <v>141</v>
      </c>
      <c r="K24" s="833"/>
      <c r="L24" s="833"/>
      <c r="M24" s="833"/>
      <c r="N24" s="437"/>
      <c r="O24" s="437"/>
      <c r="P24" s="437"/>
      <c r="Q24" s="437"/>
      <c r="R24" s="437"/>
      <c r="S24" s="438"/>
      <c r="T24" s="421" t="s">
        <v>67</v>
      </c>
      <c r="U24" s="422"/>
      <c r="V24" s="422"/>
      <c r="W24" s="422"/>
      <c r="X24" s="422"/>
      <c r="Y24" s="422"/>
      <c r="Z24" s="422"/>
      <c r="AA24" s="422"/>
      <c r="AB24" s="423"/>
      <c r="AC24" s="26"/>
    </row>
    <row r="25" spans="2:35" ht="8.25" customHeight="1" thickBot="1" x14ac:dyDescent="0.25">
      <c r="B25" s="27"/>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26"/>
    </row>
    <row r="26" spans="2:35" ht="183.75" customHeight="1" thickBot="1" x14ac:dyDescent="0.25">
      <c r="B26" s="27"/>
      <c r="C26" s="445" t="s">
        <v>20</v>
      </c>
      <c r="D26" s="446"/>
      <c r="E26" s="446"/>
      <c r="F26" s="446"/>
      <c r="G26" s="446"/>
      <c r="H26" s="447"/>
      <c r="I26" s="834" t="s">
        <v>9</v>
      </c>
      <c r="J26" s="835"/>
      <c r="K26" s="835"/>
      <c r="L26" s="835"/>
      <c r="M26" s="835"/>
      <c r="N26" s="835"/>
      <c r="O26" s="835"/>
      <c r="P26" s="835"/>
      <c r="Q26" s="835"/>
      <c r="R26" s="835"/>
      <c r="S26" s="835"/>
      <c r="T26" s="835"/>
      <c r="U26" s="835"/>
      <c r="V26" s="835"/>
      <c r="W26" s="835"/>
      <c r="X26" s="835"/>
      <c r="Y26" s="835"/>
      <c r="Z26" s="835"/>
      <c r="AA26" s="835"/>
      <c r="AB26" s="836"/>
      <c r="AC26" s="26"/>
      <c r="AI26" s="110">
        <f>126*4</f>
        <v>504</v>
      </c>
    </row>
    <row r="27" spans="2:35" ht="8.25" customHeight="1" thickBot="1" x14ac:dyDescent="0.25">
      <c r="B27" s="27"/>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26"/>
    </row>
    <row r="28" spans="2:35" ht="39.75" customHeight="1" thickBot="1" x14ac:dyDescent="0.25">
      <c r="B28" s="27"/>
      <c r="C28" s="445" t="s">
        <v>50</v>
      </c>
      <c r="D28" s="446"/>
      <c r="E28" s="446"/>
      <c r="F28" s="446"/>
      <c r="G28" s="446"/>
      <c r="H28" s="447"/>
      <c r="I28" s="433">
        <v>0.85</v>
      </c>
      <c r="J28" s="837"/>
      <c r="K28" s="837"/>
      <c r="L28" s="837"/>
      <c r="M28" s="838"/>
      <c r="N28" s="445" t="s">
        <v>51</v>
      </c>
      <c r="O28" s="446"/>
      <c r="P28" s="446"/>
      <c r="Q28" s="446"/>
      <c r="R28" s="446"/>
      <c r="S28" s="447"/>
      <c r="T28" s="444" t="s">
        <v>52</v>
      </c>
      <c r="U28" s="442"/>
      <c r="V28" s="443"/>
      <c r="W28" s="111" t="s">
        <v>53</v>
      </c>
      <c r="X28" s="442" t="s">
        <v>54</v>
      </c>
      <c r="Y28" s="442"/>
      <c r="Z28" s="442"/>
      <c r="AA28" s="443"/>
      <c r="AB28" s="112"/>
    </row>
    <row r="29" spans="2:35" ht="8.25" customHeight="1" thickBot="1" x14ac:dyDescent="0.25">
      <c r="B29" s="27"/>
      <c r="C29" s="50"/>
      <c r="D29" s="50"/>
      <c r="E29" s="50"/>
      <c r="F29" s="50"/>
      <c r="G29" s="50"/>
      <c r="H29" s="50"/>
      <c r="I29" s="50"/>
      <c r="J29" s="50"/>
      <c r="K29" s="50"/>
      <c r="L29" s="50"/>
      <c r="M29" s="50"/>
      <c r="N29" s="50"/>
      <c r="O29" s="50"/>
      <c r="P29" s="50"/>
      <c r="Q29" s="50"/>
      <c r="R29" s="50"/>
      <c r="S29" s="50"/>
      <c r="T29" s="50"/>
      <c r="U29" s="50"/>
      <c r="V29" s="50"/>
      <c r="W29" s="50"/>
      <c r="X29" s="50"/>
      <c r="Y29" s="50"/>
      <c r="Z29" s="50"/>
      <c r="AA29" s="113"/>
    </row>
    <row r="30" spans="2:35" s="114" customFormat="1" x14ac:dyDescent="0.2">
      <c r="B30" s="25"/>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89"/>
      <c r="Z30" s="589"/>
      <c r="AA30" s="589"/>
      <c r="AB30" s="590"/>
      <c r="AC30" s="26"/>
    </row>
    <row r="31" spans="2:35" s="114" customFormat="1" ht="15" thickBot="1" x14ac:dyDescent="0.25">
      <c r="B31" s="25"/>
      <c r="C31" s="591"/>
      <c r="D31" s="592"/>
      <c r="E31" s="592"/>
      <c r="F31" s="592"/>
      <c r="G31" s="592"/>
      <c r="H31" s="592"/>
      <c r="I31" s="592"/>
      <c r="J31" s="592"/>
      <c r="K31" s="839"/>
      <c r="L31" s="839"/>
      <c r="M31" s="839"/>
      <c r="N31" s="592"/>
      <c r="O31" s="592"/>
      <c r="P31" s="592"/>
      <c r="Q31" s="592"/>
      <c r="R31" s="592"/>
      <c r="S31" s="592"/>
      <c r="T31" s="592"/>
      <c r="U31" s="592"/>
      <c r="V31" s="592"/>
      <c r="W31" s="592"/>
      <c r="X31" s="592"/>
      <c r="Y31" s="592"/>
      <c r="Z31" s="592"/>
      <c r="AA31" s="592"/>
      <c r="AB31" s="593"/>
      <c r="AC31" s="26"/>
    </row>
    <row r="32" spans="2:35" s="117" customFormat="1" ht="58.5" customHeight="1" x14ac:dyDescent="0.25">
      <c r="B32" s="115"/>
      <c r="C32" s="759" t="s">
        <v>56</v>
      </c>
      <c r="D32" s="760"/>
      <c r="E32" s="760"/>
      <c r="F32" s="760"/>
      <c r="G32" s="761"/>
      <c r="H32" s="619" t="s">
        <v>102</v>
      </c>
      <c r="I32" s="619" t="s">
        <v>103</v>
      </c>
      <c r="J32" s="840" t="s">
        <v>104</v>
      </c>
      <c r="K32" s="842" t="s">
        <v>105</v>
      </c>
      <c r="L32" s="843"/>
      <c r="M32" s="844"/>
      <c r="N32" s="845" t="s">
        <v>146</v>
      </c>
      <c r="O32" s="760"/>
      <c r="P32" s="760"/>
      <c r="Q32" s="760"/>
      <c r="R32" s="760"/>
      <c r="S32" s="760"/>
      <c r="T32" s="760"/>
      <c r="U32" s="760"/>
      <c r="V32" s="760"/>
      <c r="W32" s="760"/>
      <c r="X32" s="760"/>
      <c r="Y32" s="760"/>
      <c r="Z32" s="760"/>
      <c r="AA32" s="760"/>
      <c r="AB32" s="761"/>
      <c r="AC32" s="116"/>
    </row>
    <row r="33" spans="2:29" s="117" customFormat="1" ht="20.25" customHeight="1" thickBot="1" x14ac:dyDescent="0.3">
      <c r="B33" s="115"/>
      <c r="C33" s="762"/>
      <c r="D33" s="763"/>
      <c r="E33" s="763"/>
      <c r="F33" s="763"/>
      <c r="G33" s="764"/>
      <c r="H33" s="620"/>
      <c r="I33" s="620"/>
      <c r="J33" s="841"/>
      <c r="K33" s="81" t="s">
        <v>106</v>
      </c>
      <c r="L33" s="82" t="s">
        <v>107</v>
      </c>
      <c r="M33" s="82" t="s">
        <v>108</v>
      </c>
      <c r="N33" s="846"/>
      <c r="O33" s="763"/>
      <c r="P33" s="763"/>
      <c r="Q33" s="763"/>
      <c r="R33" s="763"/>
      <c r="S33" s="763"/>
      <c r="T33" s="763"/>
      <c r="U33" s="763"/>
      <c r="V33" s="763"/>
      <c r="W33" s="763"/>
      <c r="X33" s="763"/>
      <c r="Y33" s="763"/>
      <c r="Z33" s="763"/>
      <c r="AA33" s="763"/>
      <c r="AB33" s="764"/>
      <c r="AC33" s="116"/>
    </row>
    <row r="34" spans="2:29" s="119" customFormat="1" ht="360" customHeight="1" x14ac:dyDescent="0.2">
      <c r="B34" s="19"/>
      <c r="C34" s="560" t="s">
        <v>109</v>
      </c>
      <c r="D34" s="561"/>
      <c r="E34" s="561"/>
      <c r="F34" s="561"/>
      <c r="G34" s="562"/>
      <c r="H34" s="83">
        <f>'[14]consolidado (2019)'!AE17</f>
        <v>3.9597701149425291</v>
      </c>
      <c r="I34" s="63">
        <v>4</v>
      </c>
      <c r="J34" s="83">
        <f>IFERROR(((H34/I34))," ")</f>
        <v>0.98994252873563227</v>
      </c>
      <c r="K34" s="118" t="s">
        <v>53</v>
      </c>
      <c r="L34" s="84"/>
      <c r="M34" s="85"/>
      <c r="N34" s="847" t="s">
        <v>147</v>
      </c>
      <c r="O34" s="848"/>
      <c r="P34" s="848"/>
      <c r="Q34" s="848"/>
      <c r="R34" s="848"/>
      <c r="S34" s="848"/>
      <c r="T34" s="848"/>
      <c r="U34" s="848"/>
      <c r="V34" s="848"/>
      <c r="W34" s="848"/>
      <c r="X34" s="848"/>
      <c r="Y34" s="848"/>
      <c r="Z34" s="848"/>
      <c r="AA34" s="848"/>
      <c r="AB34" s="849"/>
      <c r="AC34" s="15"/>
    </row>
    <row r="35" spans="2:29" s="119" customFormat="1" ht="75.75" customHeight="1" x14ac:dyDescent="0.2">
      <c r="B35" s="19"/>
      <c r="C35" s="560" t="s">
        <v>110</v>
      </c>
      <c r="D35" s="561"/>
      <c r="E35" s="561"/>
      <c r="F35" s="561"/>
      <c r="G35" s="562"/>
      <c r="H35" s="86"/>
      <c r="I35" s="64"/>
      <c r="J35" s="120"/>
      <c r="K35" s="121"/>
      <c r="L35" s="87"/>
      <c r="M35" s="88"/>
      <c r="N35" s="847"/>
      <c r="O35" s="848"/>
      <c r="P35" s="848"/>
      <c r="Q35" s="848"/>
      <c r="R35" s="848"/>
      <c r="S35" s="848"/>
      <c r="T35" s="848"/>
      <c r="U35" s="848"/>
      <c r="V35" s="848"/>
      <c r="W35" s="848"/>
      <c r="X35" s="848"/>
      <c r="Y35" s="848"/>
      <c r="Z35" s="848"/>
      <c r="AA35" s="848"/>
      <c r="AB35" s="849"/>
      <c r="AC35" s="15"/>
    </row>
    <row r="36" spans="2:29" s="119" customFormat="1" ht="87.75" customHeight="1" x14ac:dyDescent="0.2">
      <c r="B36" s="19"/>
      <c r="C36" s="560" t="s">
        <v>111</v>
      </c>
      <c r="D36" s="561"/>
      <c r="E36" s="561"/>
      <c r="F36" s="561"/>
      <c r="G36" s="562"/>
      <c r="H36" s="122"/>
      <c r="I36" s="64"/>
      <c r="J36" s="120"/>
      <c r="K36" s="121"/>
      <c r="L36" s="87"/>
      <c r="M36" s="88"/>
      <c r="N36" s="847"/>
      <c r="O36" s="848"/>
      <c r="P36" s="848"/>
      <c r="Q36" s="848"/>
      <c r="R36" s="848"/>
      <c r="S36" s="848"/>
      <c r="T36" s="848"/>
      <c r="U36" s="848"/>
      <c r="V36" s="848"/>
      <c r="W36" s="848"/>
      <c r="X36" s="848"/>
      <c r="Y36" s="848"/>
      <c r="Z36" s="848"/>
      <c r="AA36" s="848"/>
      <c r="AB36" s="849"/>
      <c r="AC36" s="15"/>
    </row>
    <row r="37" spans="2:29" s="119" customFormat="1" ht="86.25" customHeight="1" thickBot="1" x14ac:dyDescent="0.25">
      <c r="B37" s="19"/>
      <c r="C37" s="850" t="s">
        <v>112</v>
      </c>
      <c r="D37" s="851"/>
      <c r="E37" s="851"/>
      <c r="F37" s="851"/>
      <c r="G37" s="852"/>
      <c r="H37" s="123"/>
      <c r="I37" s="124"/>
      <c r="J37" s="125"/>
      <c r="K37" s="126"/>
      <c r="L37" s="89"/>
      <c r="M37" s="90"/>
      <c r="N37" s="847"/>
      <c r="O37" s="848"/>
      <c r="P37" s="848"/>
      <c r="Q37" s="848"/>
      <c r="R37" s="848"/>
      <c r="S37" s="848"/>
      <c r="T37" s="848"/>
      <c r="U37" s="848"/>
      <c r="V37" s="848"/>
      <c r="W37" s="848"/>
      <c r="X37" s="848"/>
      <c r="Y37" s="848"/>
      <c r="Z37" s="848"/>
      <c r="AA37" s="848"/>
      <c r="AB37" s="849"/>
      <c r="AC37" s="15"/>
    </row>
    <row r="38" spans="2:29" s="119" customFormat="1" ht="15.75" customHeight="1" thickBot="1" x14ac:dyDescent="0.25">
      <c r="B38" s="19"/>
      <c r="C38" s="804" t="s">
        <v>58</v>
      </c>
      <c r="D38" s="805"/>
      <c r="E38" s="805"/>
      <c r="F38" s="805"/>
      <c r="G38" s="806"/>
      <c r="H38" s="127">
        <f>SUM(H34:H37)</f>
        <v>3.9597701149425291</v>
      </c>
      <c r="I38" s="128">
        <f>SUM(I34:I37)</f>
        <v>4</v>
      </c>
      <c r="J38" s="129">
        <f>IFERROR(((H38/I38))," ")</f>
        <v>0.98994252873563227</v>
      </c>
      <c r="K38" s="130"/>
      <c r="L38" s="131"/>
      <c r="M38" s="132"/>
      <c r="N38" s="853" t="s">
        <v>148</v>
      </c>
      <c r="O38" s="853"/>
      <c r="P38" s="853"/>
      <c r="Q38" s="853"/>
      <c r="R38" s="853"/>
      <c r="S38" s="854"/>
      <c r="T38" s="855"/>
      <c r="U38" s="856"/>
      <c r="V38" s="856"/>
      <c r="W38" s="856"/>
      <c r="X38" s="856"/>
      <c r="Y38" s="856"/>
      <c r="Z38" s="856"/>
      <c r="AA38" s="856"/>
      <c r="AB38" s="857"/>
      <c r="AC38" s="15"/>
    </row>
    <row r="39" spans="2:29" s="114" customFormat="1" ht="15" customHeight="1" thickBot="1" x14ac:dyDescent="0.25">
      <c r="B39" s="25"/>
      <c r="C39" s="50"/>
      <c r="D39" s="50"/>
      <c r="E39" s="50"/>
      <c r="F39" s="50"/>
      <c r="G39" s="50"/>
      <c r="H39" s="60"/>
      <c r="I39" s="60"/>
      <c r="J39" s="60"/>
      <c r="K39" s="60"/>
      <c r="L39" s="60"/>
      <c r="M39" s="60"/>
      <c r="N39" s="60"/>
      <c r="O39" s="60"/>
      <c r="P39" s="60"/>
      <c r="Q39" s="60"/>
      <c r="R39" s="60"/>
      <c r="S39" s="60"/>
      <c r="T39" s="60"/>
      <c r="U39" s="60"/>
      <c r="V39" s="60"/>
      <c r="W39" s="50"/>
      <c r="X39" s="50"/>
      <c r="Y39" s="50"/>
      <c r="Z39" s="50"/>
      <c r="AA39" s="50"/>
      <c r="AB39" s="50"/>
      <c r="AC39" s="26"/>
    </row>
    <row r="40" spans="2:29" s="114" customFormat="1" x14ac:dyDescent="0.2">
      <c r="B40" s="25"/>
      <c r="C40" s="571" t="s">
        <v>59</v>
      </c>
      <c r="D40" s="572"/>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3"/>
      <c r="AC40" s="26"/>
    </row>
    <row r="41" spans="2:29" ht="15" thickBot="1" x14ac:dyDescent="0.25">
      <c r="B41" s="27"/>
      <c r="C41" s="574"/>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6"/>
      <c r="AC41" s="26"/>
    </row>
    <row r="42" spans="2:29" x14ac:dyDescent="0.2">
      <c r="B42" s="27"/>
      <c r="C42" s="504" t="s">
        <v>60</v>
      </c>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6"/>
      <c r="AC42" s="26"/>
    </row>
    <row r="43" spans="2:29" x14ac:dyDescent="0.2">
      <c r="B43" s="27"/>
      <c r="C43" s="507"/>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9"/>
      <c r="AC43" s="26"/>
    </row>
    <row r="44" spans="2:29" x14ac:dyDescent="0.2">
      <c r="B44" s="27"/>
      <c r="C44" s="507"/>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9"/>
      <c r="AC44" s="26"/>
    </row>
    <row r="45" spans="2:29" x14ac:dyDescent="0.2">
      <c r="B45" s="27"/>
      <c r="C45" s="507"/>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9"/>
      <c r="AC45" s="26"/>
    </row>
    <row r="46" spans="2:29" x14ac:dyDescent="0.2">
      <c r="B46" s="27"/>
      <c r="C46" s="507"/>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9"/>
      <c r="AC46" s="26"/>
    </row>
    <row r="47" spans="2:29" x14ac:dyDescent="0.2">
      <c r="B47" s="27"/>
      <c r="C47" s="507"/>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9"/>
      <c r="AC47" s="26"/>
    </row>
    <row r="48" spans="2:29" x14ac:dyDescent="0.2">
      <c r="B48" s="27"/>
      <c r="C48" s="507"/>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9"/>
      <c r="AC48" s="26"/>
    </row>
    <row r="49" spans="2:29" x14ac:dyDescent="0.2">
      <c r="B49" s="27"/>
      <c r="C49" s="507"/>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9"/>
      <c r="AC49" s="26"/>
    </row>
    <row r="50" spans="2:29" x14ac:dyDescent="0.2">
      <c r="B50" s="27"/>
      <c r="C50" s="507"/>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9"/>
      <c r="AC50" s="26"/>
    </row>
    <row r="51" spans="2:29" x14ac:dyDescent="0.2">
      <c r="B51" s="27"/>
      <c r="C51" s="507"/>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9"/>
      <c r="AC51" s="26"/>
    </row>
    <row r="52" spans="2:29" x14ac:dyDescent="0.2">
      <c r="B52" s="27"/>
      <c r="C52" s="507"/>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9"/>
      <c r="AC52" s="26"/>
    </row>
    <row r="53" spans="2:29" x14ac:dyDescent="0.2">
      <c r="B53" s="27"/>
      <c r="C53" s="507"/>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9"/>
      <c r="AC53" s="26"/>
    </row>
    <row r="54" spans="2:29" ht="15" thickBot="1" x14ac:dyDescent="0.25">
      <c r="B54" s="27"/>
      <c r="C54" s="510"/>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2"/>
      <c r="AC54" s="26"/>
    </row>
    <row r="55" spans="2:29" x14ac:dyDescent="0.2">
      <c r="B55" s="28"/>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30"/>
    </row>
  </sheetData>
  <mergeCells count="60">
    <mergeCell ref="C42:AB54"/>
    <mergeCell ref="C37:G37"/>
    <mergeCell ref="N37:AB37"/>
    <mergeCell ref="C38:G38"/>
    <mergeCell ref="N38:S38"/>
    <mergeCell ref="T38:AB38"/>
    <mergeCell ref="C40:AB41"/>
    <mergeCell ref="C34:G34"/>
    <mergeCell ref="N34:AB34"/>
    <mergeCell ref="C35:G35"/>
    <mergeCell ref="N35:AB35"/>
    <mergeCell ref="C36:G36"/>
    <mergeCell ref="N36:AB36"/>
    <mergeCell ref="C30:AB31"/>
    <mergeCell ref="C32:G33"/>
    <mergeCell ref="H32:H33"/>
    <mergeCell ref="I32:I33"/>
    <mergeCell ref="J32:J33"/>
    <mergeCell ref="K32:M32"/>
    <mergeCell ref="N32:AB33"/>
    <mergeCell ref="C26:H26"/>
    <mergeCell ref="I26:AB26"/>
    <mergeCell ref="C28:H28"/>
    <mergeCell ref="I28:M28"/>
    <mergeCell ref="N28:S28"/>
    <mergeCell ref="T28:V28"/>
    <mergeCell ref="X28:AA28"/>
    <mergeCell ref="C23:I23"/>
    <mergeCell ref="J23:S23"/>
    <mergeCell ref="T23:AB23"/>
    <mergeCell ref="C24:I24"/>
    <mergeCell ref="J24:S24"/>
    <mergeCell ref="T24:AB24"/>
    <mergeCell ref="C18:H18"/>
    <mergeCell ref="I18:AB18"/>
    <mergeCell ref="C20:H21"/>
    <mergeCell ref="I20:O21"/>
    <mergeCell ref="P20:V20"/>
    <mergeCell ref="W20:AB20"/>
    <mergeCell ref="P21:V21"/>
    <mergeCell ref="W21:AB21"/>
    <mergeCell ref="C13:H14"/>
    <mergeCell ref="I13:V14"/>
    <mergeCell ref="W13:AB13"/>
    <mergeCell ref="W14:AB14"/>
    <mergeCell ref="C16:H16"/>
    <mergeCell ref="I16:AB16"/>
    <mergeCell ref="C10:H11"/>
    <mergeCell ref="I10:P11"/>
    <mergeCell ref="Q10:V10"/>
    <mergeCell ref="W10:AB10"/>
    <mergeCell ref="Q11:V11"/>
    <mergeCell ref="W11:AB11"/>
    <mergeCell ref="C7:H8"/>
    <mergeCell ref="I7:AB8"/>
    <mergeCell ref="B2:G4"/>
    <mergeCell ref="H2:AC2"/>
    <mergeCell ref="H3:R3"/>
    <mergeCell ref="S3:AC3"/>
    <mergeCell ref="H4:AC4"/>
  </mergeCells>
  <printOptions horizontalCentered="1"/>
  <pageMargins left="0.70866141732283472" right="0.70866141732283472" top="0.74803149606299213" bottom="0.94488188976377963" header="0.31496062992125984" footer="0.51181102362204722"/>
  <pageSetup scale="52" orientation="portrait" r:id="rId1"/>
  <headerFooter>
    <oddFooter>&amp;LCalle 26 No. 57-41 Torre 8, Pisos 7-8 CEMSA - C.P. 111321
PBX: 3779555 – Información: Línea 195
www.umv.gov.co&amp;CDESI-FM-007
Página  &amp;N de &amp;N</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68"/>
  <sheetViews>
    <sheetView showGridLines="0" view="pageBreakPreview" topLeftCell="A22" zoomScale="80" zoomScaleNormal="71" zoomScaleSheetLayoutView="80" workbookViewId="0">
      <selection activeCell="N64" sqref="N64:Y64"/>
    </sheetView>
  </sheetViews>
  <sheetFormatPr baseColWidth="10" defaultRowHeight="15" x14ac:dyDescent="0.25"/>
  <cols>
    <col min="2" max="7" width="3.140625" customWidth="1"/>
    <col min="11" max="11" width="15" customWidth="1"/>
    <col min="25" max="25" width="17.42578125" customWidth="1"/>
    <col min="26" max="26" width="4.5703125" hidden="1" customWidth="1"/>
  </cols>
  <sheetData>
    <row r="1" spans="2:26" ht="15.75" thickBot="1" x14ac:dyDescent="0.3"/>
    <row r="2" spans="2:26" ht="15.75" x14ac:dyDescent="0.25">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2:26" x14ac:dyDescent="0.25">
      <c r="B3" s="402"/>
      <c r="C3" s="403"/>
      <c r="D3" s="403"/>
      <c r="E3" s="403"/>
      <c r="F3" s="403"/>
      <c r="G3" s="403"/>
      <c r="H3" s="408" t="s">
        <v>41</v>
      </c>
      <c r="I3" s="408"/>
      <c r="J3" s="408"/>
      <c r="K3" s="408"/>
      <c r="L3" s="408"/>
      <c r="M3" s="408"/>
      <c r="N3" s="408"/>
      <c r="O3" s="408"/>
      <c r="P3" s="408" t="s">
        <v>42</v>
      </c>
      <c r="Q3" s="408"/>
      <c r="R3" s="408"/>
      <c r="S3" s="408"/>
      <c r="T3" s="408"/>
      <c r="U3" s="408"/>
      <c r="V3" s="408"/>
      <c r="W3" s="408"/>
      <c r="X3" s="408"/>
      <c r="Y3" s="408"/>
      <c r="Z3" s="409"/>
    </row>
    <row r="4" spans="2:26" ht="15.75" thickBot="1" x14ac:dyDescent="0.3">
      <c r="B4" s="404"/>
      <c r="C4" s="405"/>
      <c r="D4" s="405"/>
      <c r="E4" s="405"/>
      <c r="F4" s="405"/>
      <c r="G4" s="405"/>
      <c r="H4" s="410" t="s">
        <v>89</v>
      </c>
      <c r="I4" s="410"/>
      <c r="J4" s="410"/>
      <c r="K4" s="410"/>
      <c r="L4" s="410"/>
      <c r="M4" s="410"/>
      <c r="N4" s="410"/>
      <c r="O4" s="410"/>
      <c r="P4" s="410"/>
      <c r="Q4" s="410"/>
      <c r="R4" s="410"/>
      <c r="S4" s="410"/>
      <c r="T4" s="410"/>
      <c r="U4" s="410"/>
      <c r="V4" s="410"/>
      <c r="W4" s="410"/>
      <c r="X4" s="410"/>
      <c r="Y4" s="410"/>
      <c r="Z4" s="411"/>
    </row>
    <row r="5" spans="2:26" x14ac:dyDescent="0.25">
      <c r="B5" s="1"/>
      <c r="C5" s="1"/>
      <c r="D5" s="1"/>
      <c r="E5" s="1"/>
      <c r="F5" s="1"/>
      <c r="G5" s="1"/>
      <c r="H5" s="2"/>
      <c r="I5" s="2"/>
      <c r="J5" s="2"/>
      <c r="K5" s="2"/>
      <c r="L5" s="2"/>
      <c r="M5" s="2"/>
      <c r="N5" s="2"/>
      <c r="O5" s="2"/>
      <c r="P5" s="2"/>
      <c r="Q5" s="2"/>
      <c r="R5" s="2"/>
      <c r="S5" s="2"/>
      <c r="T5" s="2"/>
      <c r="U5" s="2"/>
      <c r="V5" s="2"/>
      <c r="W5" s="2"/>
      <c r="X5" s="2"/>
      <c r="Y5" s="2"/>
      <c r="Z5" s="2"/>
    </row>
    <row r="6" spans="2:26" ht="15.75" thickBot="1" x14ac:dyDescent="0.3">
      <c r="B6" s="40"/>
      <c r="C6" s="41"/>
      <c r="D6" s="41"/>
      <c r="E6" s="41"/>
      <c r="F6" s="41"/>
      <c r="G6" s="41"/>
      <c r="H6" s="41"/>
      <c r="I6" s="42"/>
      <c r="J6" s="42"/>
      <c r="K6" s="42"/>
      <c r="L6" s="42"/>
      <c r="M6" s="42"/>
      <c r="N6" s="42"/>
      <c r="O6" s="42"/>
      <c r="P6" s="42"/>
      <c r="Q6" s="42"/>
      <c r="R6" s="43"/>
      <c r="S6" s="43"/>
      <c r="T6" s="43"/>
      <c r="U6" s="43"/>
      <c r="V6" s="43"/>
      <c r="W6" s="41"/>
      <c r="X6" s="41"/>
      <c r="Y6" s="41"/>
      <c r="Z6" s="44"/>
    </row>
    <row r="7" spans="2:26" x14ac:dyDescent="0.25">
      <c r="B7" s="45"/>
      <c r="C7" s="385" t="s">
        <v>12</v>
      </c>
      <c r="D7" s="386"/>
      <c r="E7" s="386"/>
      <c r="F7" s="386"/>
      <c r="G7" s="386"/>
      <c r="H7" s="387"/>
      <c r="I7" s="621" t="s">
        <v>90</v>
      </c>
      <c r="J7" s="622"/>
      <c r="K7" s="622"/>
      <c r="L7" s="622"/>
      <c r="M7" s="622"/>
      <c r="N7" s="622"/>
      <c r="O7" s="622"/>
      <c r="P7" s="622"/>
      <c r="Q7" s="622"/>
      <c r="R7" s="622"/>
      <c r="S7" s="622"/>
      <c r="T7" s="622"/>
      <c r="U7" s="622"/>
      <c r="V7" s="622"/>
      <c r="W7" s="622"/>
      <c r="X7" s="622"/>
      <c r="Y7" s="623"/>
      <c r="Z7" s="46"/>
    </row>
    <row r="8" spans="2:26" ht="15.75" thickBot="1" x14ac:dyDescent="0.3">
      <c r="B8" s="45"/>
      <c r="C8" s="388"/>
      <c r="D8" s="389"/>
      <c r="E8" s="389"/>
      <c r="F8" s="389"/>
      <c r="G8" s="389"/>
      <c r="H8" s="390"/>
      <c r="I8" s="624"/>
      <c r="J8" s="625"/>
      <c r="K8" s="625"/>
      <c r="L8" s="625"/>
      <c r="M8" s="625"/>
      <c r="N8" s="625"/>
      <c r="O8" s="625"/>
      <c r="P8" s="625"/>
      <c r="Q8" s="625"/>
      <c r="R8" s="625"/>
      <c r="S8" s="625"/>
      <c r="T8" s="625"/>
      <c r="U8" s="625"/>
      <c r="V8" s="625"/>
      <c r="W8" s="625"/>
      <c r="X8" s="625"/>
      <c r="Y8" s="626"/>
      <c r="Z8" s="46"/>
    </row>
    <row r="9" spans="2:26" ht="15.75" thickBot="1" x14ac:dyDescent="0.3">
      <c r="B9" s="45"/>
      <c r="C9" s="47"/>
      <c r="D9" s="47"/>
      <c r="E9" s="47"/>
      <c r="F9" s="47"/>
      <c r="G9" s="47"/>
      <c r="H9" s="47"/>
      <c r="I9" s="48"/>
      <c r="J9" s="48"/>
      <c r="K9" s="48"/>
      <c r="L9" s="48"/>
      <c r="M9" s="48"/>
      <c r="N9" s="48"/>
      <c r="O9" s="48"/>
      <c r="P9" s="48"/>
      <c r="Q9" s="48"/>
      <c r="R9" s="49"/>
      <c r="S9" s="49"/>
      <c r="T9" s="49"/>
      <c r="U9" s="49"/>
      <c r="V9" s="49"/>
      <c r="W9" s="47"/>
      <c r="X9" s="47"/>
      <c r="Y9" s="47"/>
      <c r="Z9" s="46"/>
    </row>
    <row r="10" spans="2:26" ht="15.75" thickBot="1" x14ac:dyDescent="0.3">
      <c r="B10" s="45"/>
      <c r="C10" s="385" t="s">
        <v>43</v>
      </c>
      <c r="D10" s="386"/>
      <c r="E10" s="386"/>
      <c r="F10" s="386"/>
      <c r="G10" s="386"/>
      <c r="H10" s="387"/>
      <c r="I10" s="427" t="s">
        <v>78</v>
      </c>
      <c r="J10" s="428"/>
      <c r="K10" s="428"/>
      <c r="L10" s="428"/>
      <c r="M10" s="428"/>
      <c r="N10" s="428"/>
      <c r="O10" s="428"/>
      <c r="P10" s="428"/>
      <c r="Q10" s="429"/>
      <c r="R10" s="424" t="s">
        <v>14</v>
      </c>
      <c r="S10" s="425"/>
      <c r="T10" s="425"/>
      <c r="U10" s="426"/>
      <c r="V10" s="424" t="s">
        <v>44</v>
      </c>
      <c r="W10" s="425"/>
      <c r="X10" s="425"/>
      <c r="Y10" s="426"/>
      <c r="Z10" s="46"/>
    </row>
    <row r="11" spans="2:26" ht="15.75" thickBot="1" x14ac:dyDescent="0.3">
      <c r="B11" s="45"/>
      <c r="C11" s="388"/>
      <c r="D11" s="389"/>
      <c r="E11" s="389"/>
      <c r="F11" s="389"/>
      <c r="G11" s="389"/>
      <c r="H11" s="390"/>
      <c r="I11" s="430"/>
      <c r="J11" s="431"/>
      <c r="K11" s="431"/>
      <c r="L11" s="431"/>
      <c r="M11" s="431"/>
      <c r="N11" s="431"/>
      <c r="O11" s="431"/>
      <c r="P11" s="431"/>
      <c r="Q11" s="432"/>
      <c r="R11" s="433" t="s">
        <v>39</v>
      </c>
      <c r="S11" s="434"/>
      <c r="T11" s="434"/>
      <c r="U11" s="435"/>
      <c r="V11" s="421" t="s">
        <v>114</v>
      </c>
      <c r="W11" s="422"/>
      <c r="X11" s="422"/>
      <c r="Y11" s="423"/>
      <c r="Z11" s="46"/>
    </row>
    <row r="12" spans="2:26" ht="15.75" thickBot="1" x14ac:dyDescent="0.3">
      <c r="B12" s="27"/>
      <c r="C12" s="50"/>
      <c r="D12" s="50"/>
      <c r="E12" s="50"/>
      <c r="F12" s="50"/>
      <c r="G12" s="50"/>
      <c r="H12" s="50"/>
      <c r="I12" s="50"/>
      <c r="J12" s="50"/>
      <c r="K12" s="50"/>
      <c r="L12" s="50"/>
      <c r="M12" s="50"/>
      <c r="N12" s="50"/>
      <c r="O12" s="50"/>
      <c r="P12" s="50"/>
      <c r="Q12" s="50"/>
      <c r="R12" s="50"/>
      <c r="S12" s="50"/>
      <c r="T12" s="50"/>
      <c r="U12" s="50"/>
      <c r="V12" s="50"/>
      <c r="W12" s="50"/>
      <c r="X12" s="50"/>
      <c r="Y12" s="50"/>
      <c r="Z12" s="26"/>
    </row>
    <row r="13" spans="2:26" x14ac:dyDescent="0.25">
      <c r="B13" s="27"/>
      <c r="C13" s="385" t="s">
        <v>17</v>
      </c>
      <c r="D13" s="386"/>
      <c r="E13" s="386"/>
      <c r="F13" s="386"/>
      <c r="G13" s="386"/>
      <c r="H13" s="387"/>
      <c r="I13" s="881" t="s">
        <v>76</v>
      </c>
      <c r="J13" s="882"/>
      <c r="K13" s="882"/>
      <c r="L13" s="882"/>
      <c r="M13" s="882"/>
      <c r="N13" s="882"/>
      <c r="O13" s="882"/>
      <c r="P13" s="882"/>
      <c r="Q13" s="882"/>
      <c r="R13" s="882"/>
      <c r="S13" s="883"/>
      <c r="T13" s="385" t="s">
        <v>16</v>
      </c>
      <c r="U13" s="386"/>
      <c r="V13" s="386"/>
      <c r="W13" s="386"/>
      <c r="X13" s="386"/>
      <c r="Y13" s="387"/>
      <c r="Z13" s="26"/>
    </row>
    <row r="14" spans="2:26" ht="15.75" thickBot="1" x14ac:dyDescent="0.3">
      <c r="B14" s="27"/>
      <c r="C14" s="388"/>
      <c r="D14" s="389"/>
      <c r="E14" s="389"/>
      <c r="F14" s="389"/>
      <c r="G14" s="389"/>
      <c r="H14" s="390"/>
      <c r="I14" s="884"/>
      <c r="J14" s="885"/>
      <c r="K14" s="885"/>
      <c r="L14" s="885"/>
      <c r="M14" s="885"/>
      <c r="N14" s="885"/>
      <c r="O14" s="885"/>
      <c r="P14" s="885"/>
      <c r="Q14" s="885"/>
      <c r="R14" s="885"/>
      <c r="S14" s="886"/>
      <c r="T14" s="397" t="s">
        <v>0</v>
      </c>
      <c r="U14" s="398"/>
      <c r="V14" s="398"/>
      <c r="W14" s="398"/>
      <c r="X14" s="398"/>
      <c r="Y14" s="399"/>
      <c r="Z14" s="26"/>
    </row>
    <row r="15" spans="2:26" ht="15.75" thickBot="1" x14ac:dyDescent="0.3">
      <c r="B15" s="27"/>
      <c r="C15" s="50"/>
      <c r="D15" s="50"/>
      <c r="E15" s="50"/>
      <c r="F15" s="50"/>
      <c r="G15" s="50"/>
      <c r="H15" s="50"/>
      <c r="I15" s="50"/>
      <c r="J15" s="50"/>
      <c r="K15" s="50"/>
      <c r="L15" s="50"/>
      <c r="M15" s="50"/>
      <c r="N15" s="50"/>
      <c r="O15" s="50"/>
      <c r="P15" s="50"/>
      <c r="Q15" s="50"/>
      <c r="R15" s="50"/>
      <c r="S15" s="50"/>
      <c r="T15" s="50"/>
      <c r="U15" s="50"/>
      <c r="V15" s="50"/>
      <c r="W15" s="50"/>
      <c r="X15" s="50"/>
      <c r="Y15" s="50"/>
      <c r="Z15" s="26"/>
    </row>
    <row r="16" spans="2:26" ht="27" customHeight="1" thickBot="1" x14ac:dyDescent="0.3">
      <c r="B16" s="27"/>
      <c r="C16" s="445" t="s">
        <v>18</v>
      </c>
      <c r="D16" s="446"/>
      <c r="E16" s="446"/>
      <c r="F16" s="446"/>
      <c r="G16" s="446"/>
      <c r="H16" s="447"/>
      <c r="I16" s="601" t="s">
        <v>32</v>
      </c>
      <c r="J16" s="602"/>
      <c r="K16" s="602"/>
      <c r="L16" s="602"/>
      <c r="M16" s="602"/>
      <c r="N16" s="602"/>
      <c r="O16" s="602"/>
      <c r="P16" s="602"/>
      <c r="Q16" s="602"/>
      <c r="R16" s="602"/>
      <c r="S16" s="602"/>
      <c r="T16" s="602"/>
      <c r="U16" s="602"/>
      <c r="V16" s="602"/>
      <c r="W16" s="602"/>
      <c r="X16" s="602"/>
      <c r="Y16" s="603"/>
      <c r="Z16" s="26"/>
    </row>
    <row r="17" spans="2:26" ht="15.75" thickBot="1" x14ac:dyDescent="0.3">
      <c r="B17" s="27"/>
      <c r="C17" s="49"/>
      <c r="D17" s="49"/>
      <c r="E17" s="49"/>
      <c r="F17" s="49"/>
      <c r="G17" s="49"/>
      <c r="H17" s="49"/>
      <c r="I17" s="51"/>
      <c r="J17" s="51"/>
      <c r="K17" s="51"/>
      <c r="L17" s="51"/>
      <c r="M17" s="51"/>
      <c r="N17" s="51"/>
      <c r="O17" s="51"/>
      <c r="P17" s="51"/>
      <c r="Q17" s="51"/>
      <c r="R17" s="51"/>
      <c r="S17" s="51"/>
      <c r="T17" s="51"/>
      <c r="U17" s="51"/>
      <c r="V17" s="51"/>
      <c r="W17" s="51"/>
      <c r="X17" s="51"/>
      <c r="Y17" s="51"/>
      <c r="Z17" s="26"/>
    </row>
    <row r="18" spans="2:26" ht="31.5" customHeight="1" thickBot="1" x14ac:dyDescent="0.3">
      <c r="B18" s="27"/>
      <c r="C18" s="445" t="s">
        <v>19</v>
      </c>
      <c r="D18" s="446"/>
      <c r="E18" s="446"/>
      <c r="F18" s="446"/>
      <c r="G18" s="446"/>
      <c r="H18" s="447"/>
      <c r="I18" s="601" t="s">
        <v>124</v>
      </c>
      <c r="J18" s="602"/>
      <c r="K18" s="602"/>
      <c r="L18" s="602"/>
      <c r="M18" s="602"/>
      <c r="N18" s="602"/>
      <c r="O18" s="602"/>
      <c r="P18" s="602"/>
      <c r="Q18" s="602"/>
      <c r="R18" s="602"/>
      <c r="S18" s="602"/>
      <c r="T18" s="602"/>
      <c r="U18" s="602"/>
      <c r="V18" s="602"/>
      <c r="W18" s="602"/>
      <c r="X18" s="602"/>
      <c r="Y18" s="603"/>
      <c r="Z18" s="26"/>
    </row>
    <row r="19" spans="2:26" ht="15.75" thickBot="1" x14ac:dyDescent="0.3">
      <c r="B19" s="27"/>
      <c r="C19" s="49"/>
      <c r="D19" s="49"/>
      <c r="E19" s="49"/>
      <c r="F19" s="49"/>
      <c r="G19" s="49"/>
      <c r="H19" s="49"/>
      <c r="I19" s="51"/>
      <c r="J19" s="51"/>
      <c r="K19" s="51"/>
      <c r="L19" s="51"/>
      <c r="M19" s="51"/>
      <c r="N19" s="51"/>
      <c r="O19" s="51"/>
      <c r="P19" s="51"/>
      <c r="Q19" s="51"/>
      <c r="R19" s="51"/>
      <c r="S19" s="51"/>
      <c r="T19" s="51"/>
      <c r="U19" s="51"/>
      <c r="V19" s="51"/>
      <c r="W19" s="51"/>
      <c r="X19" s="51"/>
      <c r="Y19" s="51"/>
      <c r="Z19" s="26"/>
    </row>
    <row r="20" spans="2:26" ht="15.75" thickBot="1" x14ac:dyDescent="0.3">
      <c r="B20" s="27"/>
      <c r="C20" s="451" t="s">
        <v>64</v>
      </c>
      <c r="D20" s="452"/>
      <c r="E20" s="452"/>
      <c r="F20" s="452"/>
      <c r="G20" s="452"/>
      <c r="H20" s="453"/>
      <c r="I20" s="457" t="s">
        <v>120</v>
      </c>
      <c r="J20" s="458"/>
      <c r="K20" s="458"/>
      <c r="L20" s="459"/>
      <c r="M20" s="571" t="s">
        <v>21</v>
      </c>
      <c r="N20" s="572"/>
      <c r="O20" s="572"/>
      <c r="P20" s="572"/>
      <c r="Q20" s="572"/>
      <c r="R20" s="572"/>
      <c r="S20" s="573"/>
      <c r="T20" s="571" t="s">
        <v>22</v>
      </c>
      <c r="U20" s="572"/>
      <c r="V20" s="572"/>
      <c r="W20" s="572"/>
      <c r="X20" s="572"/>
      <c r="Y20" s="573"/>
      <c r="Z20" s="26"/>
    </row>
    <row r="21" spans="2:26" ht="15.75" thickBot="1" x14ac:dyDescent="0.3">
      <c r="B21" s="27"/>
      <c r="C21" s="454"/>
      <c r="D21" s="455"/>
      <c r="E21" s="455"/>
      <c r="F21" s="455"/>
      <c r="G21" s="455"/>
      <c r="H21" s="456"/>
      <c r="I21" s="460"/>
      <c r="J21" s="461"/>
      <c r="K21" s="461"/>
      <c r="L21" s="462"/>
      <c r="M21" s="878" t="s">
        <v>1</v>
      </c>
      <c r="N21" s="879"/>
      <c r="O21" s="879"/>
      <c r="P21" s="879"/>
      <c r="Q21" s="879"/>
      <c r="R21" s="879"/>
      <c r="S21" s="880"/>
      <c r="T21" s="878" t="s">
        <v>2</v>
      </c>
      <c r="U21" s="879"/>
      <c r="V21" s="879"/>
      <c r="W21" s="879"/>
      <c r="X21" s="879"/>
      <c r="Y21" s="880"/>
      <c r="Z21" s="26"/>
    </row>
    <row r="22" spans="2:26" ht="15.75" thickBot="1" x14ac:dyDescent="0.3">
      <c r="B22" s="27"/>
      <c r="C22" s="50"/>
      <c r="D22" s="50"/>
      <c r="E22" s="50"/>
      <c r="F22" s="50"/>
      <c r="G22" s="50"/>
      <c r="H22" s="50"/>
      <c r="I22" s="50"/>
      <c r="J22" s="50"/>
      <c r="K22" s="50"/>
      <c r="L22" s="50"/>
      <c r="M22" s="50"/>
      <c r="N22" s="50"/>
      <c r="O22" s="50"/>
      <c r="P22" s="50"/>
      <c r="Q22" s="50"/>
      <c r="R22" s="50"/>
      <c r="S22" s="50"/>
      <c r="T22" s="50"/>
      <c r="U22" s="50"/>
      <c r="V22" s="50"/>
      <c r="W22" s="50"/>
      <c r="X22" s="50"/>
      <c r="Y22" s="50"/>
      <c r="Z22" s="26"/>
    </row>
    <row r="23" spans="2:26" x14ac:dyDescent="0.25">
      <c r="B23" s="27"/>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
    </row>
    <row r="24" spans="2:26" ht="37.5" customHeight="1" thickBot="1" x14ac:dyDescent="0.3">
      <c r="B24" s="27"/>
      <c r="C24" s="436" t="s">
        <v>66</v>
      </c>
      <c r="D24" s="437"/>
      <c r="E24" s="437"/>
      <c r="F24" s="437"/>
      <c r="G24" s="437"/>
      <c r="H24" s="437"/>
      <c r="I24" s="438"/>
      <c r="J24" s="436" t="s">
        <v>118</v>
      </c>
      <c r="K24" s="437"/>
      <c r="L24" s="437"/>
      <c r="M24" s="437"/>
      <c r="N24" s="437"/>
      <c r="O24" s="437"/>
      <c r="P24" s="438"/>
      <c r="Q24" s="421" t="s">
        <v>67</v>
      </c>
      <c r="R24" s="422"/>
      <c r="S24" s="422"/>
      <c r="T24" s="422"/>
      <c r="U24" s="422"/>
      <c r="V24" s="422"/>
      <c r="W24" s="422"/>
      <c r="X24" s="422"/>
      <c r="Y24" s="423"/>
      <c r="Z24" s="26"/>
    </row>
    <row r="25" spans="2:26" ht="15.75" thickBot="1" x14ac:dyDescent="0.3">
      <c r="B25" s="27"/>
      <c r="C25" s="50"/>
      <c r="D25" s="50"/>
      <c r="E25" s="50"/>
      <c r="F25" s="50"/>
      <c r="G25" s="50"/>
      <c r="H25" s="50"/>
      <c r="I25" s="50"/>
      <c r="J25" s="50"/>
      <c r="K25" s="50"/>
      <c r="L25" s="50"/>
      <c r="M25" s="50"/>
      <c r="N25" s="50"/>
      <c r="O25" s="50"/>
      <c r="P25" s="50"/>
      <c r="Q25" s="50"/>
      <c r="R25" s="50"/>
      <c r="S25" s="50"/>
      <c r="T25" s="50"/>
      <c r="U25" s="50"/>
      <c r="V25" s="50"/>
      <c r="W25" s="50"/>
      <c r="X25" s="50"/>
      <c r="Y25" s="50"/>
      <c r="Z25" s="26"/>
    </row>
    <row r="26" spans="2:26" ht="66.75" customHeight="1" thickBot="1" x14ac:dyDescent="0.3">
      <c r="B26" s="27"/>
      <c r="C26" s="445" t="s">
        <v>20</v>
      </c>
      <c r="D26" s="446"/>
      <c r="E26" s="446"/>
      <c r="F26" s="446"/>
      <c r="G26" s="446"/>
      <c r="H26" s="447"/>
      <c r="I26" s="448" t="s">
        <v>75</v>
      </c>
      <c r="J26" s="449"/>
      <c r="K26" s="449"/>
      <c r="L26" s="449"/>
      <c r="M26" s="449"/>
      <c r="N26" s="449"/>
      <c r="O26" s="449"/>
      <c r="P26" s="449"/>
      <c r="Q26" s="449"/>
      <c r="R26" s="449"/>
      <c r="S26" s="449"/>
      <c r="T26" s="449"/>
      <c r="U26" s="449"/>
      <c r="V26" s="449"/>
      <c r="W26" s="449"/>
      <c r="X26" s="449"/>
      <c r="Y26" s="450"/>
      <c r="Z26" s="26"/>
    </row>
    <row r="27" spans="2:26" ht="15.75" thickBot="1" x14ac:dyDescent="0.3">
      <c r="B27" s="27"/>
      <c r="C27" s="49"/>
      <c r="D27" s="49"/>
      <c r="E27" s="49"/>
      <c r="F27" s="49"/>
      <c r="G27" s="49"/>
      <c r="H27" s="49"/>
      <c r="I27" s="51"/>
      <c r="J27" s="51"/>
      <c r="K27" s="51"/>
      <c r="L27" s="51"/>
      <c r="M27" s="51"/>
      <c r="N27" s="51"/>
      <c r="O27" s="51"/>
      <c r="P27" s="51"/>
      <c r="Q27" s="51"/>
      <c r="R27" s="51"/>
      <c r="S27" s="51"/>
      <c r="T27" s="51"/>
      <c r="U27" s="51"/>
      <c r="V27" s="51"/>
      <c r="W27" s="51"/>
      <c r="X27" s="51"/>
      <c r="Y27" s="51"/>
      <c r="Z27" s="26"/>
    </row>
    <row r="28" spans="2:26" ht="43.5" customHeight="1" thickBot="1" x14ac:dyDescent="0.3">
      <c r="B28" s="27"/>
      <c r="C28" s="445" t="s">
        <v>50</v>
      </c>
      <c r="D28" s="446"/>
      <c r="E28" s="446"/>
      <c r="F28" s="446"/>
      <c r="G28" s="446"/>
      <c r="H28" s="447"/>
      <c r="I28" s="474" t="s">
        <v>119</v>
      </c>
      <c r="J28" s="448"/>
      <c r="K28" s="445" t="s">
        <v>51</v>
      </c>
      <c r="L28" s="446"/>
      <c r="M28" s="446"/>
      <c r="N28" s="446"/>
      <c r="O28" s="446"/>
      <c r="P28" s="447"/>
      <c r="Q28" s="444" t="s">
        <v>52</v>
      </c>
      <c r="R28" s="442"/>
      <c r="S28" s="443"/>
      <c r="T28" s="52" t="s">
        <v>53</v>
      </c>
      <c r="U28" s="442" t="s">
        <v>54</v>
      </c>
      <c r="V28" s="442"/>
      <c r="W28" s="442"/>
      <c r="X28" s="443"/>
      <c r="Y28" s="52" t="s">
        <v>53</v>
      </c>
      <c r="Z28" s="26"/>
    </row>
    <row r="29" spans="2:26" ht="15.75" thickBot="1" x14ac:dyDescent="0.3">
      <c r="B29" s="27"/>
      <c r="C29" s="50"/>
      <c r="D29" s="50"/>
      <c r="E29" s="50"/>
      <c r="F29" s="50"/>
      <c r="G29" s="50"/>
      <c r="H29" s="50"/>
      <c r="I29" s="50"/>
      <c r="J29" s="50"/>
      <c r="K29" s="50"/>
      <c r="L29" s="50"/>
      <c r="M29" s="50"/>
      <c r="N29" s="50"/>
      <c r="O29" s="50"/>
      <c r="P29" s="50"/>
      <c r="Q29" s="50"/>
      <c r="R29" s="50"/>
      <c r="S29" s="50"/>
      <c r="T29" s="50"/>
      <c r="U29" s="50"/>
      <c r="V29" s="50"/>
      <c r="W29" s="50"/>
      <c r="X29" s="50"/>
      <c r="Y29" s="50"/>
      <c r="Z29" s="26"/>
    </row>
    <row r="30" spans="2:26" ht="15" customHeight="1" x14ac:dyDescent="0.25">
      <c r="B30" s="25"/>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89"/>
      <c r="Z30" s="590"/>
    </row>
    <row r="31" spans="2:26" ht="15.75" thickBot="1" x14ac:dyDescent="0.3">
      <c r="B31" s="25"/>
      <c r="C31" s="591"/>
      <c r="D31" s="592"/>
      <c r="E31" s="592"/>
      <c r="F31" s="592"/>
      <c r="G31" s="592"/>
      <c r="H31" s="592"/>
      <c r="I31" s="592"/>
      <c r="J31" s="592"/>
      <c r="K31" s="592"/>
      <c r="L31" s="592"/>
      <c r="M31" s="592"/>
      <c r="N31" s="592"/>
      <c r="O31" s="592"/>
      <c r="P31" s="592"/>
      <c r="Q31" s="592"/>
      <c r="R31" s="592"/>
      <c r="S31" s="592"/>
      <c r="T31" s="592"/>
      <c r="U31" s="592"/>
      <c r="V31" s="592"/>
      <c r="W31" s="592"/>
      <c r="X31" s="592"/>
      <c r="Y31" s="592"/>
      <c r="Z31" s="593"/>
    </row>
    <row r="32" spans="2:26" ht="33.75" customHeight="1" x14ac:dyDescent="0.25">
      <c r="B32" s="25"/>
      <c r="C32" s="759" t="s">
        <v>56</v>
      </c>
      <c r="D32" s="760"/>
      <c r="E32" s="760"/>
      <c r="F32" s="760"/>
      <c r="G32" s="761"/>
      <c r="H32" s="655" t="s">
        <v>98</v>
      </c>
      <c r="I32" s="765" t="s">
        <v>97</v>
      </c>
      <c r="J32" s="765" t="s">
        <v>58</v>
      </c>
      <c r="K32" s="655" t="s">
        <v>25</v>
      </c>
      <c r="L32" s="845" t="s">
        <v>57</v>
      </c>
      <c r="M32" s="760"/>
      <c r="N32" s="760"/>
      <c r="O32" s="760"/>
      <c r="P32" s="760"/>
      <c r="Q32" s="760"/>
      <c r="R32" s="760"/>
      <c r="S32" s="760"/>
      <c r="T32" s="760"/>
      <c r="U32" s="760"/>
      <c r="V32" s="760"/>
      <c r="W32" s="760"/>
      <c r="X32" s="760"/>
      <c r="Y32" s="760"/>
      <c r="Z32" s="761"/>
    </row>
    <row r="33" spans="2:26" ht="15.75" thickBot="1" x14ac:dyDescent="0.3">
      <c r="B33" s="25"/>
      <c r="C33" s="762"/>
      <c r="D33" s="763"/>
      <c r="E33" s="763"/>
      <c r="F33" s="763"/>
      <c r="G33" s="764"/>
      <c r="H33" s="656"/>
      <c r="I33" s="766"/>
      <c r="J33" s="766"/>
      <c r="K33" s="656"/>
      <c r="L33" s="846"/>
      <c r="M33" s="763"/>
      <c r="N33" s="763"/>
      <c r="O33" s="763"/>
      <c r="P33" s="763"/>
      <c r="Q33" s="763"/>
      <c r="R33" s="763"/>
      <c r="S33" s="763"/>
      <c r="T33" s="763"/>
      <c r="U33" s="763"/>
      <c r="V33" s="763"/>
      <c r="W33" s="763"/>
      <c r="X33" s="763"/>
      <c r="Y33" s="763"/>
      <c r="Z33" s="764"/>
    </row>
    <row r="34" spans="2:26" ht="15" customHeight="1" x14ac:dyDescent="0.25">
      <c r="B34" s="25"/>
      <c r="C34" s="796" t="s">
        <v>91</v>
      </c>
      <c r="D34" s="797"/>
      <c r="E34" s="797"/>
      <c r="F34" s="797"/>
      <c r="G34" s="798"/>
      <c r="H34" s="53" t="s">
        <v>92</v>
      </c>
      <c r="I34" s="54">
        <v>106</v>
      </c>
      <c r="J34" s="799">
        <f>I34+I35</f>
        <v>116.6</v>
      </c>
      <c r="K34" s="55">
        <f>IFERROR(((I34/J34)),¨¨)</f>
        <v>0.90909090909090917</v>
      </c>
      <c r="L34" s="868" t="s">
        <v>131</v>
      </c>
      <c r="M34" s="869"/>
      <c r="N34" s="869"/>
      <c r="O34" s="869"/>
      <c r="P34" s="869"/>
      <c r="Q34" s="869"/>
      <c r="R34" s="869"/>
      <c r="S34" s="869"/>
      <c r="T34" s="869"/>
      <c r="U34" s="869"/>
      <c r="V34" s="869"/>
      <c r="W34" s="869"/>
      <c r="X34" s="869"/>
      <c r="Y34" s="869"/>
      <c r="Z34" s="870"/>
    </row>
    <row r="35" spans="2:26" ht="15.75" thickBot="1" x14ac:dyDescent="0.3">
      <c r="B35" s="25"/>
      <c r="C35" s="790"/>
      <c r="D35" s="791"/>
      <c r="E35" s="791"/>
      <c r="F35" s="791"/>
      <c r="G35" s="792"/>
      <c r="H35" s="56" t="s">
        <v>93</v>
      </c>
      <c r="I35" s="54">
        <v>10.6</v>
      </c>
      <c r="J35" s="858"/>
      <c r="K35" s="55">
        <f>IFERROR(((I35/J34)),¨¨)</f>
        <v>9.0909090909090912E-2</v>
      </c>
      <c r="L35" s="871"/>
      <c r="M35" s="872"/>
      <c r="N35" s="872"/>
      <c r="O35" s="872"/>
      <c r="P35" s="872"/>
      <c r="Q35" s="872"/>
      <c r="R35" s="872"/>
      <c r="S35" s="872"/>
      <c r="T35" s="872"/>
      <c r="U35" s="872"/>
      <c r="V35" s="872"/>
      <c r="W35" s="872"/>
      <c r="X35" s="872"/>
      <c r="Y35" s="872"/>
      <c r="Z35" s="873"/>
    </row>
    <row r="36" spans="2:26" x14ac:dyDescent="0.25">
      <c r="B36" s="25"/>
      <c r="C36" s="796" t="s">
        <v>94</v>
      </c>
      <c r="D36" s="797"/>
      <c r="E36" s="797"/>
      <c r="F36" s="797"/>
      <c r="G36" s="798"/>
      <c r="H36" s="53" t="s">
        <v>92</v>
      </c>
      <c r="I36" s="54"/>
      <c r="J36" s="799">
        <f>I36+I37</f>
        <v>0</v>
      </c>
      <c r="K36" s="55" t="e">
        <f>IFERROR(((I36/J36)),¨¨)</f>
        <v>#NAME?</v>
      </c>
      <c r="L36" s="859"/>
      <c r="M36" s="860"/>
      <c r="N36" s="860"/>
      <c r="O36" s="860"/>
      <c r="P36" s="860"/>
      <c r="Q36" s="860"/>
      <c r="R36" s="860"/>
      <c r="S36" s="860"/>
      <c r="T36" s="860"/>
      <c r="U36" s="860"/>
      <c r="V36" s="860"/>
      <c r="W36" s="860"/>
      <c r="X36" s="860"/>
      <c r="Y36" s="860"/>
      <c r="Z36" s="861"/>
    </row>
    <row r="37" spans="2:26" ht="15.75" thickBot="1" x14ac:dyDescent="0.3">
      <c r="B37" s="25"/>
      <c r="C37" s="790"/>
      <c r="D37" s="791"/>
      <c r="E37" s="791"/>
      <c r="F37" s="791"/>
      <c r="G37" s="792"/>
      <c r="H37" s="56" t="s">
        <v>93</v>
      </c>
      <c r="I37" s="54"/>
      <c r="J37" s="858"/>
      <c r="K37" s="55" t="e">
        <f>IFERROR(((I37/J37)),¨¨)</f>
        <v>#NAME?</v>
      </c>
      <c r="L37" s="865"/>
      <c r="M37" s="866"/>
      <c r="N37" s="866"/>
      <c r="O37" s="866"/>
      <c r="P37" s="866"/>
      <c r="Q37" s="866"/>
      <c r="R37" s="866"/>
      <c r="S37" s="866"/>
      <c r="T37" s="866"/>
      <c r="U37" s="866"/>
      <c r="V37" s="866"/>
      <c r="W37" s="866"/>
      <c r="X37" s="866"/>
      <c r="Y37" s="866"/>
      <c r="Z37" s="867"/>
    </row>
    <row r="38" spans="2:26" x14ac:dyDescent="0.25">
      <c r="B38" s="25"/>
      <c r="C38" s="796" t="s">
        <v>95</v>
      </c>
      <c r="D38" s="797"/>
      <c r="E38" s="797"/>
      <c r="F38" s="797"/>
      <c r="G38" s="798"/>
      <c r="H38" s="53" t="s">
        <v>92</v>
      </c>
      <c r="I38" s="54"/>
      <c r="J38" s="799">
        <f>I38+I39</f>
        <v>0</v>
      </c>
      <c r="K38" s="55" t="e">
        <f>IFERROR(((I38/J38)),¨¨)</f>
        <v>#NAME?</v>
      </c>
      <c r="L38" s="859"/>
      <c r="M38" s="860"/>
      <c r="N38" s="860"/>
      <c r="O38" s="860"/>
      <c r="P38" s="860"/>
      <c r="Q38" s="860"/>
      <c r="R38" s="860"/>
      <c r="S38" s="860"/>
      <c r="T38" s="860"/>
      <c r="U38" s="860"/>
      <c r="V38" s="860"/>
      <c r="W38" s="860"/>
      <c r="X38" s="860"/>
      <c r="Y38" s="860"/>
      <c r="Z38" s="861"/>
    </row>
    <row r="39" spans="2:26" ht="15.75" thickBot="1" x14ac:dyDescent="0.3">
      <c r="B39" s="25"/>
      <c r="C39" s="790"/>
      <c r="D39" s="791"/>
      <c r="E39" s="791"/>
      <c r="F39" s="791"/>
      <c r="G39" s="792"/>
      <c r="H39" s="56" t="s">
        <v>93</v>
      </c>
      <c r="I39" s="54"/>
      <c r="J39" s="858"/>
      <c r="K39" s="55" t="e">
        <f>IFERROR(((I39/J39)),¨¨)</f>
        <v>#NAME?</v>
      </c>
      <c r="L39" s="862"/>
      <c r="M39" s="863"/>
      <c r="N39" s="863"/>
      <c r="O39" s="863"/>
      <c r="P39" s="863"/>
      <c r="Q39" s="863"/>
      <c r="R39" s="863"/>
      <c r="S39" s="863"/>
      <c r="T39" s="863"/>
      <c r="U39" s="863"/>
      <c r="V39" s="863"/>
      <c r="W39" s="863"/>
      <c r="X39" s="863"/>
      <c r="Y39" s="863"/>
      <c r="Z39" s="864"/>
    </row>
    <row r="40" spans="2:26" x14ac:dyDescent="0.25">
      <c r="B40" s="25"/>
      <c r="C40" s="796" t="s">
        <v>96</v>
      </c>
      <c r="D40" s="797"/>
      <c r="E40" s="797"/>
      <c r="F40" s="797"/>
      <c r="G40" s="798"/>
      <c r="H40" s="53" t="s">
        <v>92</v>
      </c>
      <c r="I40" s="54"/>
      <c r="J40" s="799">
        <f>I40+I41</f>
        <v>0</v>
      </c>
      <c r="K40" s="55" t="e">
        <f>IFERROR(((I40/J40)),¨¨)</f>
        <v>#NAME?</v>
      </c>
      <c r="L40" s="865"/>
      <c r="M40" s="866"/>
      <c r="N40" s="866"/>
      <c r="O40" s="866"/>
      <c r="P40" s="866"/>
      <c r="Q40" s="866"/>
      <c r="R40" s="866"/>
      <c r="S40" s="866"/>
      <c r="T40" s="866"/>
      <c r="U40" s="866"/>
      <c r="V40" s="866"/>
      <c r="W40" s="866"/>
      <c r="X40" s="866"/>
      <c r="Y40" s="866"/>
      <c r="Z40" s="867"/>
    </row>
    <row r="41" spans="2:26" ht="15.75" thickBot="1" x14ac:dyDescent="0.3">
      <c r="B41" s="25"/>
      <c r="C41" s="778"/>
      <c r="D41" s="779"/>
      <c r="E41" s="779"/>
      <c r="F41" s="779"/>
      <c r="G41" s="780"/>
      <c r="H41" s="57" t="s">
        <v>93</v>
      </c>
      <c r="I41" s="54"/>
      <c r="J41" s="858"/>
      <c r="K41" s="55" t="e">
        <f>IFERROR(((I41/J41)),¨¨)</f>
        <v>#NAME?</v>
      </c>
      <c r="L41" s="865"/>
      <c r="M41" s="866"/>
      <c r="N41" s="866"/>
      <c r="O41" s="866"/>
      <c r="P41" s="866"/>
      <c r="Q41" s="866"/>
      <c r="R41" s="866"/>
      <c r="S41" s="866"/>
      <c r="T41" s="866"/>
      <c r="U41" s="866"/>
      <c r="V41" s="866"/>
      <c r="W41" s="866"/>
      <c r="X41" s="866"/>
      <c r="Y41" s="866"/>
      <c r="Z41" s="867"/>
    </row>
    <row r="42" spans="2:26" ht="15.75" thickBot="1" x14ac:dyDescent="0.3">
      <c r="B42" s="25"/>
      <c r="C42" s="565" t="s">
        <v>58</v>
      </c>
      <c r="D42" s="566"/>
      <c r="E42" s="566"/>
      <c r="F42" s="566"/>
      <c r="G42" s="567"/>
      <c r="H42" s="80"/>
      <c r="I42" s="58"/>
      <c r="J42" s="58"/>
      <c r="K42" s="59"/>
      <c r="L42" s="568"/>
      <c r="M42" s="569"/>
      <c r="N42" s="569"/>
      <c r="O42" s="569"/>
      <c r="P42" s="569"/>
      <c r="Q42" s="569"/>
      <c r="R42" s="569"/>
      <c r="S42" s="569"/>
      <c r="T42" s="569"/>
      <c r="U42" s="569"/>
      <c r="V42" s="569"/>
      <c r="W42" s="569"/>
      <c r="X42" s="569"/>
      <c r="Y42" s="569"/>
      <c r="Z42" s="570"/>
    </row>
    <row r="43" spans="2:26" ht="15.75" thickBot="1" x14ac:dyDescent="0.3">
      <c r="B43" s="25"/>
      <c r="C43" s="50"/>
      <c r="D43" s="50"/>
      <c r="E43" s="50"/>
      <c r="F43" s="50"/>
      <c r="G43" s="50"/>
      <c r="H43" s="60"/>
      <c r="I43" s="60"/>
      <c r="J43" s="61"/>
      <c r="K43" s="50"/>
      <c r="L43" s="50"/>
      <c r="M43" s="50"/>
      <c r="N43" s="50"/>
      <c r="O43" s="50"/>
      <c r="P43" s="50"/>
      <c r="Q43" s="50"/>
      <c r="R43" s="50"/>
      <c r="S43" s="50"/>
      <c r="T43" s="50"/>
      <c r="U43" s="50"/>
      <c r="V43" s="50"/>
      <c r="W43" s="50"/>
      <c r="X43" s="50"/>
      <c r="Y43" s="50"/>
      <c r="Z43" s="26"/>
    </row>
    <row r="44" spans="2:26" x14ac:dyDescent="0.25">
      <c r="B44" s="25"/>
      <c r="C44" s="571" t="s">
        <v>59</v>
      </c>
      <c r="D44" s="572"/>
      <c r="E44" s="572"/>
      <c r="F44" s="572"/>
      <c r="G44" s="572"/>
      <c r="H44" s="572"/>
      <c r="I44" s="572"/>
      <c r="J44" s="572"/>
      <c r="K44" s="572"/>
      <c r="L44" s="572"/>
      <c r="M44" s="572"/>
      <c r="N44" s="572"/>
      <c r="O44" s="572"/>
      <c r="P44" s="572"/>
      <c r="Q44" s="572"/>
      <c r="R44" s="572"/>
      <c r="S44" s="572"/>
      <c r="T44" s="572"/>
      <c r="U44" s="572"/>
      <c r="V44" s="572"/>
      <c r="W44" s="572"/>
      <c r="X44" s="572"/>
      <c r="Y44" s="573"/>
      <c r="Z44" s="26"/>
    </row>
    <row r="45" spans="2:26" ht="15.75" thickBot="1" x14ac:dyDescent="0.3">
      <c r="B45" s="27"/>
      <c r="C45" s="574"/>
      <c r="D45" s="575"/>
      <c r="E45" s="575"/>
      <c r="F45" s="575"/>
      <c r="G45" s="575"/>
      <c r="H45" s="575"/>
      <c r="I45" s="575"/>
      <c r="J45" s="575"/>
      <c r="K45" s="575"/>
      <c r="L45" s="575"/>
      <c r="M45" s="575"/>
      <c r="N45" s="575"/>
      <c r="O45" s="575"/>
      <c r="P45" s="575"/>
      <c r="Q45" s="575"/>
      <c r="R45" s="575"/>
      <c r="S45" s="575"/>
      <c r="T45" s="575"/>
      <c r="U45" s="575"/>
      <c r="V45" s="575"/>
      <c r="W45" s="575"/>
      <c r="X45" s="575"/>
      <c r="Y45" s="576"/>
      <c r="Z45" s="26"/>
    </row>
    <row r="46" spans="2:26" x14ac:dyDescent="0.25">
      <c r="B46" s="27"/>
      <c r="C46" s="427" t="s">
        <v>60</v>
      </c>
      <c r="D46" s="577"/>
      <c r="E46" s="577"/>
      <c r="F46" s="577"/>
      <c r="G46" s="577"/>
      <c r="H46" s="577"/>
      <c r="I46" s="577"/>
      <c r="J46" s="577"/>
      <c r="K46" s="577"/>
      <c r="L46" s="577"/>
      <c r="M46" s="577"/>
      <c r="N46" s="577"/>
      <c r="O46" s="577"/>
      <c r="P46" s="577"/>
      <c r="Q46" s="577"/>
      <c r="R46" s="577"/>
      <c r="S46" s="577"/>
      <c r="T46" s="577"/>
      <c r="U46" s="577"/>
      <c r="V46" s="577"/>
      <c r="W46" s="577"/>
      <c r="X46" s="577"/>
      <c r="Y46" s="578"/>
      <c r="Z46" s="26"/>
    </row>
    <row r="47" spans="2:26" x14ac:dyDescent="0.25">
      <c r="B47" s="27"/>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
    </row>
    <row r="48" spans="2:26" x14ac:dyDescent="0.25">
      <c r="B48" s="27"/>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
    </row>
    <row r="49" spans="2:26" x14ac:dyDescent="0.25">
      <c r="B49" s="27"/>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
    </row>
    <row r="50" spans="2:26" x14ac:dyDescent="0.25">
      <c r="B50" s="27"/>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
    </row>
    <row r="51" spans="2:26" x14ac:dyDescent="0.25">
      <c r="B51" s="27"/>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
    </row>
    <row r="52" spans="2:26" x14ac:dyDescent="0.25">
      <c r="B52" s="27"/>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
    </row>
    <row r="53" spans="2:26" x14ac:dyDescent="0.25">
      <c r="B53" s="27"/>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
    </row>
    <row r="54" spans="2:26" x14ac:dyDescent="0.25">
      <c r="B54" s="27"/>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
    </row>
    <row r="55" spans="2:26" x14ac:dyDescent="0.25">
      <c r="B55" s="27"/>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
    </row>
    <row r="56" spans="2:26" x14ac:dyDescent="0.25">
      <c r="B56" s="27"/>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
    </row>
    <row r="57" spans="2:26" x14ac:dyDescent="0.25">
      <c r="B57" s="27"/>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
    </row>
    <row r="58" spans="2:26" ht="15.75" thickBot="1" x14ac:dyDescent="0.3">
      <c r="B58" s="27"/>
      <c r="C58" s="582"/>
      <c r="D58" s="583"/>
      <c r="E58" s="583"/>
      <c r="F58" s="583"/>
      <c r="G58" s="583"/>
      <c r="H58" s="583"/>
      <c r="I58" s="583"/>
      <c r="J58" s="583"/>
      <c r="K58" s="583"/>
      <c r="L58" s="583"/>
      <c r="M58" s="583"/>
      <c r="N58" s="583"/>
      <c r="O58" s="583"/>
      <c r="P58" s="583"/>
      <c r="Q58" s="583"/>
      <c r="R58" s="583"/>
      <c r="S58" s="583"/>
      <c r="T58" s="583"/>
      <c r="U58" s="583"/>
      <c r="V58" s="583"/>
      <c r="W58" s="583"/>
      <c r="X58" s="583"/>
      <c r="Y58" s="584"/>
      <c r="Z58" s="26"/>
    </row>
    <row r="59" spans="2:26" x14ac:dyDescent="0.25">
      <c r="B59" s="28"/>
      <c r="C59" s="29"/>
      <c r="D59" s="29"/>
      <c r="E59" s="29"/>
      <c r="F59" s="29"/>
      <c r="G59" s="29"/>
      <c r="H59" s="29"/>
      <c r="I59" s="29"/>
      <c r="J59" s="29"/>
      <c r="K59" s="29"/>
      <c r="L59" s="29"/>
      <c r="M59" s="29"/>
      <c r="N59" s="29"/>
      <c r="O59" s="29"/>
      <c r="P59" s="29"/>
      <c r="Q59" s="29"/>
      <c r="R59" s="29"/>
      <c r="S59" s="29"/>
      <c r="T59" s="29"/>
      <c r="U59" s="29"/>
      <c r="V59" s="29"/>
      <c r="W59" s="29"/>
      <c r="X59" s="29"/>
      <c r="Y59" s="29"/>
      <c r="Z59" s="30"/>
    </row>
    <row r="60" spans="2:26" ht="15.75" thickBot="1" x14ac:dyDescent="0.3">
      <c r="B60" s="31"/>
      <c r="C60" s="32"/>
      <c r="D60" s="32"/>
      <c r="E60" s="32"/>
      <c r="F60" s="32"/>
      <c r="G60" s="32"/>
      <c r="H60" s="32"/>
      <c r="I60" s="32"/>
      <c r="J60" s="32"/>
      <c r="K60" s="32"/>
      <c r="L60" s="32"/>
      <c r="M60" s="32"/>
      <c r="N60" s="32"/>
      <c r="O60" s="32"/>
      <c r="P60" s="32"/>
      <c r="Q60" s="32"/>
      <c r="R60" s="32"/>
      <c r="S60" s="32"/>
      <c r="T60" s="32"/>
      <c r="U60" s="32"/>
      <c r="V60" s="32"/>
      <c r="W60" s="32"/>
      <c r="X60" s="32"/>
      <c r="Y60" s="32"/>
      <c r="Z60" s="33"/>
    </row>
    <row r="61" spans="2:26" ht="15.75" customHeight="1" x14ac:dyDescent="0.25">
      <c r="B61" s="34"/>
      <c r="C61" s="513" t="s">
        <v>56</v>
      </c>
      <c r="D61" s="514"/>
      <c r="E61" s="514"/>
      <c r="F61" s="514"/>
      <c r="G61" s="515"/>
      <c r="H61" s="513" t="s">
        <v>61</v>
      </c>
      <c r="I61" s="515"/>
      <c r="J61" s="513" t="s">
        <v>62</v>
      </c>
      <c r="K61" s="514"/>
      <c r="L61" s="514"/>
      <c r="M61" s="515"/>
      <c r="N61" s="513" t="s">
        <v>63</v>
      </c>
      <c r="O61" s="514"/>
      <c r="P61" s="514"/>
      <c r="Q61" s="514"/>
      <c r="R61" s="514"/>
      <c r="S61" s="514"/>
      <c r="T61" s="514"/>
      <c r="U61" s="514"/>
      <c r="V61" s="514"/>
      <c r="W61" s="514"/>
      <c r="X61" s="514"/>
      <c r="Y61" s="515"/>
      <c r="Z61" s="35"/>
    </row>
    <row r="62" spans="2:26" ht="15.75" x14ac:dyDescent="0.25">
      <c r="B62" s="36"/>
      <c r="C62" s="516"/>
      <c r="D62" s="517"/>
      <c r="E62" s="517"/>
      <c r="F62" s="517"/>
      <c r="G62" s="518"/>
      <c r="H62" s="516"/>
      <c r="I62" s="518"/>
      <c r="J62" s="516"/>
      <c r="K62" s="517"/>
      <c r="L62" s="517"/>
      <c r="M62" s="518"/>
      <c r="N62" s="516"/>
      <c r="O62" s="517"/>
      <c r="P62" s="517"/>
      <c r="Q62" s="517"/>
      <c r="R62" s="517"/>
      <c r="S62" s="517"/>
      <c r="T62" s="517"/>
      <c r="U62" s="517"/>
      <c r="V62" s="517"/>
      <c r="W62" s="517"/>
      <c r="X62" s="517"/>
      <c r="Y62" s="518"/>
      <c r="Z62" s="35"/>
    </row>
    <row r="63" spans="2:26" ht="16.5" thickBot="1" x14ac:dyDescent="0.3">
      <c r="B63" s="36"/>
      <c r="C63" s="519"/>
      <c r="D63" s="520"/>
      <c r="E63" s="520"/>
      <c r="F63" s="520"/>
      <c r="G63" s="521"/>
      <c r="H63" s="519"/>
      <c r="I63" s="521"/>
      <c r="J63" s="519"/>
      <c r="K63" s="520"/>
      <c r="L63" s="520"/>
      <c r="M63" s="521"/>
      <c r="N63" s="519"/>
      <c r="O63" s="520"/>
      <c r="P63" s="520"/>
      <c r="Q63" s="520"/>
      <c r="R63" s="520"/>
      <c r="S63" s="520"/>
      <c r="T63" s="520"/>
      <c r="U63" s="520"/>
      <c r="V63" s="520"/>
      <c r="W63" s="520"/>
      <c r="X63" s="520"/>
      <c r="Y63" s="521"/>
      <c r="Z63" s="35"/>
    </row>
    <row r="64" spans="2:26" ht="15.75" customHeight="1" thickBot="1" x14ac:dyDescent="0.3">
      <c r="B64" s="34"/>
      <c r="C64" s="606" t="s">
        <v>109</v>
      </c>
      <c r="D64" s="530"/>
      <c r="E64" s="530"/>
      <c r="F64" s="530"/>
      <c r="G64" s="531"/>
      <c r="H64" s="876"/>
      <c r="I64" s="401"/>
      <c r="J64" s="609">
        <f>K34</f>
        <v>0.90909090909090917</v>
      </c>
      <c r="K64" s="401"/>
      <c r="L64" s="401"/>
      <c r="M64" s="401"/>
      <c r="N64" s="401" t="s">
        <v>128</v>
      </c>
      <c r="O64" s="401"/>
      <c r="P64" s="401"/>
      <c r="Q64" s="401"/>
      <c r="R64" s="401"/>
      <c r="S64" s="401"/>
      <c r="T64" s="401"/>
      <c r="U64" s="401"/>
      <c r="V64" s="401"/>
      <c r="W64" s="401"/>
      <c r="X64" s="401"/>
      <c r="Y64" s="559"/>
      <c r="Z64" s="37"/>
    </row>
    <row r="65" spans="2:26" ht="15.75" thickBot="1" x14ac:dyDescent="0.3">
      <c r="B65" s="34"/>
      <c r="C65" s="606" t="s">
        <v>110</v>
      </c>
      <c r="D65" s="530"/>
      <c r="E65" s="530"/>
      <c r="F65" s="530"/>
      <c r="G65" s="531"/>
      <c r="H65" s="877"/>
      <c r="I65" s="877"/>
      <c r="J65" s="609" t="e">
        <f>K36</f>
        <v>#NAME?</v>
      </c>
      <c r="K65" s="401"/>
      <c r="L65" s="401"/>
      <c r="M65" s="401"/>
      <c r="N65" s="403"/>
      <c r="O65" s="403"/>
      <c r="P65" s="403"/>
      <c r="Q65" s="403"/>
      <c r="R65" s="403"/>
      <c r="S65" s="403"/>
      <c r="T65" s="403"/>
      <c r="U65" s="403"/>
      <c r="V65" s="403"/>
      <c r="W65" s="403"/>
      <c r="X65" s="403"/>
      <c r="Y65" s="558"/>
      <c r="Z65" s="37"/>
    </row>
    <row r="66" spans="2:26" ht="15.75" customHeight="1" thickBot="1" x14ac:dyDescent="0.3">
      <c r="B66" s="34"/>
      <c r="C66" s="606" t="s">
        <v>111</v>
      </c>
      <c r="D66" s="530"/>
      <c r="E66" s="530"/>
      <c r="F66" s="530"/>
      <c r="G66" s="531"/>
      <c r="H66" s="874"/>
      <c r="I66" s="403"/>
      <c r="J66" s="609" t="e">
        <f>K38</f>
        <v>#NAME?</v>
      </c>
      <c r="K66" s="401"/>
      <c r="L66" s="401"/>
      <c r="M66" s="401"/>
      <c r="N66" s="403"/>
      <c r="O66" s="403"/>
      <c r="P66" s="403"/>
      <c r="Q66" s="403"/>
      <c r="R66" s="403"/>
      <c r="S66" s="403"/>
      <c r="T66" s="403"/>
      <c r="U66" s="403"/>
      <c r="V66" s="403"/>
      <c r="W66" s="403"/>
      <c r="X66" s="403"/>
      <c r="Y66" s="558"/>
      <c r="Z66" s="37"/>
    </row>
    <row r="67" spans="2:26" ht="15.75" thickBot="1" x14ac:dyDescent="0.3">
      <c r="B67" s="34"/>
      <c r="C67" s="606" t="s">
        <v>112</v>
      </c>
      <c r="D67" s="530"/>
      <c r="E67" s="530"/>
      <c r="F67" s="530"/>
      <c r="G67" s="531"/>
      <c r="H67" s="875"/>
      <c r="I67" s="534"/>
      <c r="J67" s="609" t="e">
        <f>K40</f>
        <v>#NAME?</v>
      </c>
      <c r="K67" s="401"/>
      <c r="L67" s="401"/>
      <c r="M67" s="401"/>
      <c r="N67" s="405"/>
      <c r="O67" s="405"/>
      <c r="P67" s="405"/>
      <c r="Q67" s="405"/>
      <c r="R67" s="405"/>
      <c r="S67" s="405"/>
      <c r="T67" s="405"/>
      <c r="U67" s="405"/>
      <c r="V67" s="405"/>
      <c r="W67" s="405"/>
      <c r="X67" s="405"/>
      <c r="Y67" s="557"/>
      <c r="Z67" s="37"/>
    </row>
    <row r="68" spans="2:26" ht="15" customHeight="1" x14ac:dyDescent="0.25">
      <c r="B68" s="38"/>
      <c r="C68" s="29"/>
      <c r="D68" s="29"/>
      <c r="E68" s="29"/>
      <c r="F68" s="29"/>
      <c r="G68" s="29"/>
      <c r="H68" s="29"/>
      <c r="I68" s="29"/>
      <c r="J68" s="29"/>
      <c r="K68" s="29"/>
      <c r="L68" s="29"/>
      <c r="M68" s="29"/>
      <c r="N68" s="29"/>
      <c r="O68" s="29"/>
      <c r="P68" s="29"/>
      <c r="Q68" s="29"/>
      <c r="R68" s="29"/>
      <c r="S68" s="29"/>
      <c r="T68" s="29"/>
      <c r="U68" s="29"/>
      <c r="V68" s="29"/>
      <c r="W68" s="29"/>
      <c r="X68" s="29"/>
      <c r="Y68" s="29"/>
      <c r="Z68" s="39"/>
    </row>
  </sheetData>
  <mergeCells count="83">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42:G42"/>
    <mergeCell ref="L42:Z42"/>
    <mergeCell ref="C26:H26"/>
    <mergeCell ref="I26:Y26"/>
    <mergeCell ref="C28:H28"/>
    <mergeCell ref="I28:J28"/>
    <mergeCell ref="K28:P28"/>
    <mergeCell ref="Q28:S28"/>
    <mergeCell ref="U28:X28"/>
    <mergeCell ref="C30:Z31"/>
    <mergeCell ref="C32:G33"/>
    <mergeCell ref="H32:H33"/>
    <mergeCell ref="I32:I33"/>
    <mergeCell ref="J32:J33"/>
    <mergeCell ref="K32:K33"/>
    <mergeCell ref="L32:Z33"/>
    <mergeCell ref="C44:Y45"/>
    <mergeCell ref="C46:Y58"/>
    <mergeCell ref="C61:G63"/>
    <mergeCell ref="H61:I63"/>
    <mergeCell ref="J61:M63"/>
    <mergeCell ref="N61:Y63"/>
    <mergeCell ref="C64:G64"/>
    <mergeCell ref="H64:I64"/>
    <mergeCell ref="J64:M64"/>
    <mergeCell ref="N64:Y64"/>
    <mergeCell ref="C65:G65"/>
    <mergeCell ref="H65:I65"/>
    <mergeCell ref="J65:M65"/>
    <mergeCell ref="N65:Y65"/>
    <mergeCell ref="C66:G66"/>
    <mergeCell ref="H66:I66"/>
    <mergeCell ref="J66:M66"/>
    <mergeCell ref="N66:Y66"/>
    <mergeCell ref="C67:G67"/>
    <mergeCell ref="H67:I67"/>
    <mergeCell ref="J67:M67"/>
    <mergeCell ref="N67:Y67"/>
    <mergeCell ref="C34:G35"/>
    <mergeCell ref="J34:J35"/>
    <mergeCell ref="L34:Z35"/>
    <mergeCell ref="C36:G37"/>
    <mergeCell ref="J36:J37"/>
    <mergeCell ref="L36:Z37"/>
    <mergeCell ref="C38:G39"/>
    <mergeCell ref="J38:J39"/>
    <mergeCell ref="L38:Z39"/>
    <mergeCell ref="C40:G41"/>
    <mergeCell ref="J40:J41"/>
    <mergeCell ref="L40:Z41"/>
  </mergeCells>
  <pageMargins left="0.7" right="0.7" top="0.75" bottom="0.75" header="0.3" footer="0.3"/>
  <pageSetup paperSize="9" scale="3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V57"/>
  <sheetViews>
    <sheetView topLeftCell="A19" zoomScale="60" zoomScaleNormal="60" workbookViewId="0">
      <selection activeCell="A22" sqref="A22:A23"/>
    </sheetView>
  </sheetViews>
  <sheetFormatPr baseColWidth="10" defaultRowHeight="15" x14ac:dyDescent="0.25"/>
  <cols>
    <col min="1" max="1" width="19.7109375" style="133" customWidth="1"/>
    <col min="2" max="2" width="11.42578125" style="133"/>
    <col min="3" max="3" width="11.42578125" style="345"/>
    <col min="4" max="4" width="25.140625" style="345" customWidth="1"/>
    <col min="5" max="5" width="36.42578125" style="133" customWidth="1"/>
    <col min="6" max="6" width="18.28515625" style="133" customWidth="1"/>
    <col min="7" max="7" width="15.28515625" style="133" customWidth="1"/>
    <col min="8" max="8" width="17.140625" style="133" customWidth="1"/>
    <col min="9" max="10" width="34.140625" style="133" customWidth="1"/>
    <col min="11" max="11" width="75" style="133" customWidth="1"/>
    <col min="12" max="13" width="19" style="133" customWidth="1"/>
    <col min="14" max="14" width="80.5703125" style="133" customWidth="1"/>
    <col min="15" max="15" width="26.5703125" style="133" customWidth="1"/>
    <col min="16" max="16" width="27" style="133" customWidth="1"/>
    <col min="17" max="17" width="22.85546875" style="133" customWidth="1"/>
    <col min="18" max="18" width="18.28515625" style="133" customWidth="1"/>
    <col min="19" max="20" width="11.42578125" style="133"/>
    <col min="21" max="22" width="26.42578125" style="133" customWidth="1"/>
    <col min="23" max="16384" width="11.42578125" style="133"/>
  </cols>
  <sheetData>
    <row r="1" spans="1:22" ht="30" x14ac:dyDescent="0.25">
      <c r="A1" s="372" t="s">
        <v>10</v>
      </c>
      <c r="B1" s="372" t="s">
        <v>11</v>
      </c>
      <c r="C1" s="384" t="s">
        <v>12</v>
      </c>
      <c r="D1" s="384"/>
      <c r="E1" s="372" t="s">
        <v>13</v>
      </c>
      <c r="F1" s="372" t="s">
        <v>14</v>
      </c>
      <c r="G1" s="372" t="s">
        <v>15</v>
      </c>
      <c r="H1" s="372" t="s">
        <v>16</v>
      </c>
      <c r="I1" s="372" t="s">
        <v>17</v>
      </c>
      <c r="J1" s="365" t="s">
        <v>18</v>
      </c>
      <c r="K1" s="372" t="s">
        <v>19</v>
      </c>
      <c r="L1" s="372" t="s">
        <v>21</v>
      </c>
      <c r="M1" s="372" t="s">
        <v>22</v>
      </c>
      <c r="N1" s="372" t="s">
        <v>20</v>
      </c>
      <c r="O1" s="372" t="s">
        <v>23</v>
      </c>
      <c r="P1" s="372" t="s">
        <v>24</v>
      </c>
      <c r="Q1" s="372" t="s">
        <v>25</v>
      </c>
    </row>
    <row r="2" spans="1:22" ht="90" hidden="1" x14ac:dyDescent="0.25">
      <c r="A2" s="370" t="s">
        <v>3</v>
      </c>
      <c r="B2" s="370">
        <v>1</v>
      </c>
      <c r="C2" s="370" t="s">
        <v>149</v>
      </c>
      <c r="D2" s="370" t="s">
        <v>226</v>
      </c>
      <c r="E2" s="367" t="s">
        <v>726</v>
      </c>
      <c r="F2" s="370" t="s">
        <v>152</v>
      </c>
      <c r="G2" s="370">
        <v>6</v>
      </c>
      <c r="H2" s="370" t="s">
        <v>0</v>
      </c>
      <c r="I2" s="368" t="s">
        <v>732</v>
      </c>
      <c r="J2" s="368" t="s">
        <v>154</v>
      </c>
      <c r="K2" s="92" t="s">
        <v>155</v>
      </c>
      <c r="L2" s="370" t="s">
        <v>156</v>
      </c>
      <c r="M2" s="370" t="s">
        <v>157</v>
      </c>
      <c r="N2" s="370" t="s">
        <v>191</v>
      </c>
      <c r="O2" s="370"/>
      <c r="P2" s="370"/>
      <c r="Q2" s="370"/>
      <c r="V2" s="312"/>
    </row>
    <row r="3" spans="1:22" ht="75" hidden="1" x14ac:dyDescent="0.25">
      <c r="A3" s="370" t="s">
        <v>3</v>
      </c>
      <c r="B3" s="370">
        <v>2</v>
      </c>
      <c r="C3" s="370" t="s">
        <v>149</v>
      </c>
      <c r="D3" s="370" t="s">
        <v>226</v>
      </c>
      <c r="E3" s="367" t="s">
        <v>158</v>
      </c>
      <c r="F3" s="370" t="s">
        <v>159</v>
      </c>
      <c r="G3" s="370">
        <v>9</v>
      </c>
      <c r="H3" s="370" t="s">
        <v>0</v>
      </c>
      <c r="I3" s="368" t="s">
        <v>160</v>
      </c>
      <c r="J3" s="368" t="s">
        <v>161</v>
      </c>
      <c r="K3" s="368" t="s">
        <v>162</v>
      </c>
      <c r="L3" s="370" t="s">
        <v>156</v>
      </c>
      <c r="M3" s="370" t="s">
        <v>157</v>
      </c>
      <c r="N3" s="370" t="s">
        <v>163</v>
      </c>
      <c r="O3" s="370"/>
      <c r="P3" s="370"/>
      <c r="Q3" s="370"/>
      <c r="U3" s="312"/>
      <c r="V3" s="312"/>
    </row>
    <row r="4" spans="1:22" ht="75" x14ac:dyDescent="0.25">
      <c r="A4" s="370" t="s">
        <v>3</v>
      </c>
      <c r="B4" s="370">
        <v>3</v>
      </c>
      <c r="C4" s="370" t="s">
        <v>149</v>
      </c>
      <c r="D4" s="370" t="s">
        <v>226</v>
      </c>
      <c r="E4" s="367" t="s">
        <v>727</v>
      </c>
      <c r="F4" s="370" t="s">
        <v>164</v>
      </c>
      <c r="G4" s="370">
        <v>1</v>
      </c>
      <c r="H4" s="370" t="s">
        <v>0</v>
      </c>
      <c r="I4" s="368" t="s">
        <v>733</v>
      </c>
      <c r="J4" s="368" t="s">
        <v>169</v>
      </c>
      <c r="K4" s="368" t="s">
        <v>170</v>
      </c>
      <c r="L4" s="370" t="s">
        <v>171</v>
      </c>
      <c r="M4" s="370" t="s">
        <v>157</v>
      </c>
      <c r="N4" s="370" t="s">
        <v>172</v>
      </c>
      <c r="O4" s="370">
        <v>49</v>
      </c>
      <c r="P4" s="370">
        <v>150</v>
      </c>
      <c r="Q4" s="350">
        <f>+O4/P4</f>
        <v>0.32666666666666666</v>
      </c>
      <c r="U4" s="312"/>
      <c r="V4" s="312"/>
    </row>
    <row r="5" spans="1:22" ht="75" x14ac:dyDescent="0.25">
      <c r="A5" s="370" t="s">
        <v>3</v>
      </c>
      <c r="B5" s="370">
        <v>4</v>
      </c>
      <c r="C5" s="370" t="s">
        <v>149</v>
      </c>
      <c r="D5" s="370" t="s">
        <v>226</v>
      </c>
      <c r="E5" s="367" t="s">
        <v>728</v>
      </c>
      <c r="F5" s="370" t="s">
        <v>165</v>
      </c>
      <c r="G5" s="370">
        <v>1</v>
      </c>
      <c r="H5" s="370" t="s">
        <v>0</v>
      </c>
      <c r="I5" s="368" t="s">
        <v>734</v>
      </c>
      <c r="J5" s="368" t="s">
        <v>175</v>
      </c>
      <c r="K5" s="368" t="s">
        <v>176</v>
      </c>
      <c r="L5" s="370" t="s">
        <v>171</v>
      </c>
      <c r="M5" s="370" t="s">
        <v>157</v>
      </c>
      <c r="N5" s="370" t="s">
        <v>177</v>
      </c>
      <c r="O5" s="351">
        <v>6231949000</v>
      </c>
      <c r="P5" s="351">
        <v>129977394000</v>
      </c>
      <c r="Q5" s="350">
        <f>+O5/P5</f>
        <v>4.7946406742083163E-2</v>
      </c>
      <c r="U5" s="312"/>
      <c r="V5" s="312"/>
    </row>
    <row r="6" spans="1:22" ht="60" x14ac:dyDescent="0.25">
      <c r="A6" s="370" t="s">
        <v>3</v>
      </c>
      <c r="B6" s="370">
        <v>5</v>
      </c>
      <c r="C6" s="370" t="s">
        <v>149</v>
      </c>
      <c r="D6" s="370" t="s">
        <v>226</v>
      </c>
      <c r="E6" s="367" t="s">
        <v>729</v>
      </c>
      <c r="F6" s="370" t="s">
        <v>166</v>
      </c>
      <c r="G6" s="370">
        <v>1</v>
      </c>
      <c r="H6" s="370" t="s">
        <v>0</v>
      </c>
      <c r="I6" s="368" t="s">
        <v>735</v>
      </c>
      <c r="J6" s="368" t="s">
        <v>180</v>
      </c>
      <c r="K6" s="368" t="s">
        <v>181</v>
      </c>
      <c r="L6" s="370" t="s">
        <v>171</v>
      </c>
      <c r="M6" s="370" t="s">
        <v>157</v>
      </c>
      <c r="N6" s="370" t="s">
        <v>182</v>
      </c>
      <c r="O6" s="351">
        <v>46422047839</v>
      </c>
      <c r="P6" s="351">
        <v>129977394000</v>
      </c>
      <c r="Q6" s="350">
        <f>+O6/P6</f>
        <v>0.35715478215388746</v>
      </c>
      <c r="U6" s="312"/>
      <c r="V6" s="312"/>
    </row>
    <row r="7" spans="1:22" ht="75" hidden="1" x14ac:dyDescent="0.25">
      <c r="A7" s="370" t="s">
        <v>3</v>
      </c>
      <c r="B7" s="370">
        <v>6</v>
      </c>
      <c r="C7" s="370" t="s">
        <v>149</v>
      </c>
      <c r="D7" s="370" t="s">
        <v>226</v>
      </c>
      <c r="E7" s="367" t="s">
        <v>730</v>
      </c>
      <c r="F7" s="370" t="s">
        <v>167</v>
      </c>
      <c r="G7" s="370">
        <v>1</v>
      </c>
      <c r="H7" s="370" t="s">
        <v>0</v>
      </c>
      <c r="I7" s="368" t="s">
        <v>736</v>
      </c>
      <c r="J7" s="368" t="s">
        <v>185</v>
      </c>
      <c r="K7" s="368" t="s">
        <v>186</v>
      </c>
      <c r="L7" s="370" t="s">
        <v>156</v>
      </c>
      <c r="M7" s="370" t="s">
        <v>157</v>
      </c>
      <c r="N7" s="370" t="s">
        <v>187</v>
      </c>
      <c r="O7" s="370"/>
      <c r="P7" s="370"/>
      <c r="Q7" s="370"/>
      <c r="U7" s="312"/>
      <c r="V7" s="312"/>
    </row>
    <row r="8" spans="1:22" ht="90" x14ac:dyDescent="0.25">
      <c r="A8" s="370" t="s">
        <v>3</v>
      </c>
      <c r="B8" s="370">
        <v>7</v>
      </c>
      <c r="C8" s="370" t="s">
        <v>288</v>
      </c>
      <c r="D8" s="370" t="s">
        <v>241</v>
      </c>
      <c r="E8" s="367" t="s">
        <v>242</v>
      </c>
      <c r="F8" s="370" t="s">
        <v>243</v>
      </c>
      <c r="G8" s="370">
        <v>5</v>
      </c>
      <c r="H8" s="370" t="s">
        <v>0</v>
      </c>
      <c r="I8" s="368" t="s">
        <v>244</v>
      </c>
      <c r="J8" s="368" t="s">
        <v>245</v>
      </c>
      <c r="K8" s="368" t="s">
        <v>246</v>
      </c>
      <c r="L8" s="370" t="s">
        <v>171</v>
      </c>
      <c r="M8" s="370" t="s">
        <v>289</v>
      </c>
      <c r="N8" s="370" t="s">
        <v>253</v>
      </c>
      <c r="O8" s="370">
        <v>5</v>
      </c>
      <c r="P8" s="370">
        <v>4</v>
      </c>
      <c r="Q8" s="370">
        <f>+O8/P8</f>
        <v>1.25</v>
      </c>
      <c r="U8" s="312"/>
      <c r="V8" s="312"/>
    </row>
    <row r="9" spans="1:22" ht="105" hidden="1" x14ac:dyDescent="0.25">
      <c r="A9" s="370" t="s">
        <v>3</v>
      </c>
      <c r="B9" s="370">
        <v>8</v>
      </c>
      <c r="C9" s="370" t="s">
        <v>288</v>
      </c>
      <c r="D9" s="370" t="s">
        <v>241</v>
      </c>
      <c r="E9" s="367" t="s">
        <v>262</v>
      </c>
      <c r="F9" s="370" t="s">
        <v>263</v>
      </c>
      <c r="G9" s="370">
        <v>1</v>
      </c>
      <c r="H9" s="370" t="s">
        <v>5</v>
      </c>
      <c r="I9" s="368" t="s">
        <v>737</v>
      </c>
      <c r="J9" s="368" t="s">
        <v>266</v>
      </c>
      <c r="K9" s="368" t="s">
        <v>267</v>
      </c>
      <c r="L9" s="370" t="s">
        <v>290</v>
      </c>
      <c r="M9" s="370" t="s">
        <v>157</v>
      </c>
      <c r="N9" s="370" t="s">
        <v>270</v>
      </c>
      <c r="O9" s="370"/>
      <c r="P9" s="370"/>
      <c r="Q9" s="370"/>
      <c r="U9" s="312"/>
      <c r="V9" s="312"/>
    </row>
    <row r="10" spans="1:22" ht="90" hidden="1" x14ac:dyDescent="0.25">
      <c r="A10" s="370" t="s">
        <v>3</v>
      </c>
      <c r="B10" s="370">
        <v>9</v>
      </c>
      <c r="C10" s="370" t="s">
        <v>288</v>
      </c>
      <c r="D10" s="370" t="s">
        <v>241</v>
      </c>
      <c r="E10" s="367" t="s">
        <v>731</v>
      </c>
      <c r="F10" s="370" t="s">
        <v>277</v>
      </c>
      <c r="G10" s="370">
        <v>1</v>
      </c>
      <c r="H10" s="370" t="s">
        <v>0</v>
      </c>
      <c r="I10" s="368" t="s">
        <v>738</v>
      </c>
      <c r="J10" s="368" t="s">
        <v>280</v>
      </c>
      <c r="K10" s="368" t="s">
        <v>281</v>
      </c>
      <c r="L10" s="370" t="s">
        <v>290</v>
      </c>
      <c r="M10" s="370" t="s">
        <v>157</v>
      </c>
      <c r="N10" s="370"/>
      <c r="O10" s="370"/>
      <c r="P10" s="370"/>
      <c r="Q10" s="370"/>
      <c r="U10" s="312"/>
      <c r="V10" s="312"/>
    </row>
    <row r="11" spans="1:22" ht="90" x14ac:dyDescent="0.25">
      <c r="A11" s="370" t="s">
        <v>3</v>
      </c>
      <c r="B11" s="370">
        <v>10</v>
      </c>
      <c r="C11" s="370" t="s">
        <v>309</v>
      </c>
      <c r="D11" s="370" t="s">
        <v>291</v>
      </c>
      <c r="E11" s="367" t="s">
        <v>292</v>
      </c>
      <c r="F11" s="370" t="s">
        <v>293</v>
      </c>
      <c r="G11" s="370">
        <v>1</v>
      </c>
      <c r="H11" s="370" t="s">
        <v>295</v>
      </c>
      <c r="I11" s="368" t="s">
        <v>739</v>
      </c>
      <c r="J11" s="368" t="s">
        <v>296</v>
      </c>
      <c r="K11" s="368" t="s">
        <v>297</v>
      </c>
      <c r="L11" s="370" t="s">
        <v>171</v>
      </c>
      <c r="M11" s="370" t="s">
        <v>157</v>
      </c>
      <c r="N11" s="370" t="s">
        <v>301</v>
      </c>
      <c r="O11" s="370">
        <v>9.76</v>
      </c>
      <c r="P11" s="370">
        <v>11</v>
      </c>
      <c r="Q11" s="350">
        <f>+O11/P11</f>
        <v>0.88727272727272721</v>
      </c>
      <c r="U11" s="312"/>
      <c r="V11" s="312"/>
    </row>
    <row r="12" spans="1:22" ht="90" x14ac:dyDescent="0.25">
      <c r="A12" s="370" t="s">
        <v>3</v>
      </c>
      <c r="B12" s="370">
        <v>11</v>
      </c>
      <c r="C12" s="370" t="s">
        <v>310</v>
      </c>
      <c r="D12" s="370" t="s">
        <v>312</v>
      </c>
      <c r="E12" s="367" t="s">
        <v>311</v>
      </c>
      <c r="F12" s="370" t="s">
        <v>313</v>
      </c>
      <c r="G12" s="370">
        <v>4</v>
      </c>
      <c r="H12" s="370" t="s">
        <v>0</v>
      </c>
      <c r="I12" s="368" t="s">
        <v>314</v>
      </c>
      <c r="J12" s="368" t="s">
        <v>315</v>
      </c>
      <c r="K12" s="368" t="s">
        <v>316</v>
      </c>
      <c r="L12" s="370" t="s">
        <v>171</v>
      </c>
      <c r="M12" s="370" t="s">
        <v>157</v>
      </c>
      <c r="N12" s="370" t="s">
        <v>317</v>
      </c>
      <c r="O12" s="352">
        <v>91.23</v>
      </c>
      <c r="P12" s="352">
        <v>309.12</v>
      </c>
      <c r="Q12" s="353">
        <f>+O12/P12</f>
        <v>0.29512810559006214</v>
      </c>
      <c r="U12" s="312"/>
      <c r="V12" s="312"/>
    </row>
    <row r="13" spans="1:22" ht="90" x14ac:dyDescent="0.25">
      <c r="A13" s="370" t="s">
        <v>746</v>
      </c>
      <c r="B13" s="370">
        <v>12</v>
      </c>
      <c r="C13" s="370" t="s">
        <v>310</v>
      </c>
      <c r="D13" s="370" t="s">
        <v>312</v>
      </c>
      <c r="E13" s="367" t="s">
        <v>318</v>
      </c>
      <c r="F13" s="370" t="s">
        <v>319</v>
      </c>
      <c r="G13" s="370">
        <v>2</v>
      </c>
      <c r="H13" s="370" t="s">
        <v>0</v>
      </c>
      <c r="I13" s="368" t="s">
        <v>318</v>
      </c>
      <c r="J13" s="368" t="s">
        <v>322</v>
      </c>
      <c r="K13" s="368" t="s">
        <v>323</v>
      </c>
      <c r="L13" s="370" t="s">
        <v>171</v>
      </c>
      <c r="M13" s="370" t="s">
        <v>157</v>
      </c>
      <c r="N13" s="370" t="s">
        <v>324</v>
      </c>
      <c r="O13" s="354">
        <v>175</v>
      </c>
      <c r="P13" s="354">
        <v>2000</v>
      </c>
      <c r="Q13" s="353">
        <f>+O13/P13</f>
        <v>8.7499999999999994E-2</v>
      </c>
      <c r="U13" s="312"/>
      <c r="V13" s="312"/>
    </row>
    <row r="14" spans="1:22" ht="90" x14ac:dyDescent="0.25">
      <c r="A14" s="370" t="s">
        <v>3</v>
      </c>
      <c r="B14" s="370">
        <v>13</v>
      </c>
      <c r="C14" s="370" t="s">
        <v>310</v>
      </c>
      <c r="D14" s="370" t="s">
        <v>312</v>
      </c>
      <c r="E14" s="367" t="s">
        <v>325</v>
      </c>
      <c r="F14" s="370" t="s">
        <v>320</v>
      </c>
      <c r="G14" s="370">
        <v>1</v>
      </c>
      <c r="H14" s="370" t="s">
        <v>0</v>
      </c>
      <c r="I14" s="368" t="s">
        <v>326</v>
      </c>
      <c r="J14" s="368" t="s">
        <v>315</v>
      </c>
      <c r="K14" s="368" t="s">
        <v>316</v>
      </c>
      <c r="L14" s="370" t="s">
        <v>171</v>
      </c>
      <c r="M14" s="370" t="s">
        <v>157</v>
      </c>
      <c r="N14" s="370" t="s">
        <v>327</v>
      </c>
      <c r="O14" s="370">
        <v>0</v>
      </c>
      <c r="P14" s="370">
        <v>10</v>
      </c>
      <c r="Q14" s="353">
        <f>+O14/P14</f>
        <v>0</v>
      </c>
      <c r="U14" s="312"/>
      <c r="V14" s="312"/>
    </row>
    <row r="15" spans="1:22" ht="90" x14ac:dyDescent="0.25">
      <c r="A15" s="370" t="s">
        <v>3</v>
      </c>
      <c r="B15" s="370">
        <v>14</v>
      </c>
      <c r="C15" s="370" t="s">
        <v>310</v>
      </c>
      <c r="D15" s="370" t="s">
        <v>312</v>
      </c>
      <c r="E15" s="367" t="s">
        <v>328</v>
      </c>
      <c r="F15" s="370" t="s">
        <v>321</v>
      </c>
      <c r="G15" s="370">
        <v>2</v>
      </c>
      <c r="H15" s="370" t="s">
        <v>0</v>
      </c>
      <c r="I15" s="368" t="s">
        <v>329</v>
      </c>
      <c r="J15" s="368" t="s">
        <v>315</v>
      </c>
      <c r="K15" s="368" t="s">
        <v>316</v>
      </c>
      <c r="L15" s="370" t="s">
        <v>171</v>
      </c>
      <c r="M15" s="370" t="s">
        <v>157</v>
      </c>
      <c r="N15" s="370" t="s">
        <v>330</v>
      </c>
      <c r="O15" s="352">
        <v>5.18</v>
      </c>
      <c r="P15" s="352">
        <v>9.6300000000000008</v>
      </c>
      <c r="Q15" s="353">
        <f>+O15/P15</f>
        <v>0.53790238836967796</v>
      </c>
      <c r="U15" s="312"/>
      <c r="V15" s="312"/>
    </row>
    <row r="16" spans="1:22" x14ac:dyDescent="0.25">
      <c r="A16" s="381" t="s">
        <v>747</v>
      </c>
      <c r="B16" s="382">
        <v>15</v>
      </c>
      <c r="C16" s="383" t="s">
        <v>26</v>
      </c>
      <c r="D16" s="382" t="s">
        <v>141</v>
      </c>
      <c r="E16" s="379" t="s">
        <v>27</v>
      </c>
      <c r="F16" s="381" t="s">
        <v>33</v>
      </c>
      <c r="G16" s="381">
        <v>3</v>
      </c>
      <c r="H16" s="381" t="s">
        <v>0</v>
      </c>
      <c r="I16" s="380" t="s">
        <v>28</v>
      </c>
      <c r="J16" s="380" t="s">
        <v>29</v>
      </c>
      <c r="K16" s="380" t="s">
        <v>30</v>
      </c>
      <c r="L16" s="381" t="s">
        <v>1</v>
      </c>
      <c r="M16" s="381" t="s">
        <v>2</v>
      </c>
      <c r="N16" s="382" t="s">
        <v>31</v>
      </c>
      <c r="O16" s="369">
        <v>9786.7999999999993</v>
      </c>
      <c r="P16" s="369">
        <v>16560</v>
      </c>
      <c r="Q16" s="353">
        <f t="shared" ref="Q16:Q23" si="0">+O16/P16</f>
        <v>0.59099033816425117</v>
      </c>
      <c r="U16" s="312"/>
      <c r="V16" s="312"/>
    </row>
    <row r="17" spans="1:22" ht="15.75" hidden="1" customHeight="1" x14ac:dyDescent="0.25">
      <c r="A17" s="381"/>
      <c r="B17" s="382"/>
      <c r="C17" s="383"/>
      <c r="D17" s="382"/>
      <c r="E17" s="379"/>
      <c r="F17" s="381"/>
      <c r="G17" s="381"/>
      <c r="H17" s="381"/>
      <c r="I17" s="380"/>
      <c r="J17" s="380"/>
      <c r="K17" s="380"/>
      <c r="L17" s="381"/>
      <c r="M17" s="381"/>
      <c r="N17" s="382"/>
      <c r="O17" s="369">
        <v>1312.8</v>
      </c>
      <c r="P17" s="369">
        <v>1575</v>
      </c>
      <c r="Q17" s="353">
        <f t="shared" si="0"/>
        <v>0.83352380952380944</v>
      </c>
      <c r="U17" s="312"/>
      <c r="V17" s="312"/>
    </row>
    <row r="18" spans="1:22" ht="261" customHeight="1" x14ac:dyDescent="0.25">
      <c r="A18" s="91" t="s">
        <v>746</v>
      </c>
      <c r="B18" s="370">
        <v>16</v>
      </c>
      <c r="C18" s="371" t="s">
        <v>26</v>
      </c>
      <c r="D18" s="369" t="s">
        <v>141</v>
      </c>
      <c r="E18" s="367" t="s">
        <v>4</v>
      </c>
      <c r="F18" s="92" t="s">
        <v>38</v>
      </c>
      <c r="G18" s="92">
        <v>3</v>
      </c>
      <c r="H18" s="92" t="s">
        <v>5</v>
      </c>
      <c r="I18" s="368" t="s">
        <v>6</v>
      </c>
      <c r="J18" s="368" t="s">
        <v>7</v>
      </c>
      <c r="K18" s="92" t="s">
        <v>8</v>
      </c>
      <c r="L18" s="92" t="s">
        <v>1</v>
      </c>
      <c r="M18" s="92" t="s">
        <v>2</v>
      </c>
      <c r="N18" s="368" t="s">
        <v>9</v>
      </c>
      <c r="O18" s="93">
        <v>3.9597701149425291</v>
      </c>
      <c r="P18" s="94">
        <v>4</v>
      </c>
      <c r="Q18" s="93">
        <v>0.98994252873563227</v>
      </c>
      <c r="U18" s="312"/>
      <c r="V18" s="312"/>
    </row>
    <row r="19" spans="1:22" ht="45" x14ac:dyDescent="0.25">
      <c r="A19" s="92" t="s">
        <v>746</v>
      </c>
      <c r="B19" s="370">
        <v>17</v>
      </c>
      <c r="C19" s="371" t="s">
        <v>26</v>
      </c>
      <c r="D19" s="369" t="s">
        <v>90</v>
      </c>
      <c r="E19" s="367" t="s">
        <v>78</v>
      </c>
      <c r="F19" s="92" t="s">
        <v>39</v>
      </c>
      <c r="G19" s="92">
        <v>1</v>
      </c>
      <c r="H19" s="92" t="s">
        <v>0</v>
      </c>
      <c r="I19" s="368" t="s">
        <v>76</v>
      </c>
      <c r="J19" s="368" t="s">
        <v>121</v>
      </c>
      <c r="K19" s="92" t="s">
        <v>122</v>
      </c>
      <c r="L19" s="92" t="s">
        <v>1</v>
      </c>
      <c r="M19" s="92" t="s">
        <v>2</v>
      </c>
      <c r="N19" s="92" t="s">
        <v>123</v>
      </c>
      <c r="O19" s="369">
        <v>106</v>
      </c>
      <c r="P19" s="369">
        <v>117</v>
      </c>
      <c r="Q19" s="353">
        <f t="shared" si="0"/>
        <v>0.90598290598290598</v>
      </c>
      <c r="U19" s="312"/>
      <c r="V19" s="312"/>
    </row>
    <row r="20" spans="1:22" ht="45" x14ac:dyDescent="0.25">
      <c r="A20" s="92" t="s">
        <v>3</v>
      </c>
      <c r="B20" s="370">
        <v>18</v>
      </c>
      <c r="C20" s="371" t="s">
        <v>26</v>
      </c>
      <c r="D20" s="369" t="s">
        <v>141</v>
      </c>
      <c r="E20" s="367" t="s">
        <v>77</v>
      </c>
      <c r="F20" s="92" t="s">
        <v>86</v>
      </c>
      <c r="G20" s="92">
        <v>1</v>
      </c>
      <c r="H20" s="92" t="s">
        <v>0</v>
      </c>
      <c r="I20" s="368" t="s">
        <v>87</v>
      </c>
      <c r="J20" s="368" t="s">
        <v>72</v>
      </c>
      <c r="K20" s="92" t="s">
        <v>73</v>
      </c>
      <c r="L20" s="92" t="s">
        <v>1</v>
      </c>
      <c r="M20" s="92" t="s">
        <v>2</v>
      </c>
      <c r="N20" s="92" t="s">
        <v>74</v>
      </c>
      <c r="O20" s="369">
        <v>48</v>
      </c>
      <c r="P20" s="369">
        <v>55</v>
      </c>
      <c r="Q20" s="93">
        <f t="shared" si="0"/>
        <v>0.87272727272727268</v>
      </c>
      <c r="U20" s="312"/>
      <c r="V20" s="312"/>
    </row>
    <row r="21" spans="1:22" ht="45" x14ac:dyDescent="0.25">
      <c r="A21" s="92" t="s">
        <v>3</v>
      </c>
      <c r="B21" s="370">
        <v>19</v>
      </c>
      <c r="C21" s="371" t="s">
        <v>26</v>
      </c>
      <c r="D21" s="369" t="s">
        <v>141</v>
      </c>
      <c r="E21" s="367" t="s">
        <v>79</v>
      </c>
      <c r="F21" s="92" t="s">
        <v>85</v>
      </c>
      <c r="G21" s="92">
        <v>1</v>
      </c>
      <c r="H21" s="92" t="s">
        <v>0</v>
      </c>
      <c r="I21" s="368" t="s">
        <v>80</v>
      </c>
      <c r="J21" s="368" t="s">
        <v>81</v>
      </c>
      <c r="K21" s="92" t="s">
        <v>82</v>
      </c>
      <c r="L21" s="92" t="s">
        <v>1</v>
      </c>
      <c r="M21" s="92" t="s">
        <v>2</v>
      </c>
      <c r="N21" s="92" t="s">
        <v>83</v>
      </c>
      <c r="O21" s="369">
        <v>52</v>
      </c>
      <c r="P21" s="369">
        <v>56</v>
      </c>
      <c r="Q21" s="93">
        <f t="shared" si="0"/>
        <v>0.9285714285714286</v>
      </c>
      <c r="U21" s="312"/>
      <c r="V21" s="312"/>
    </row>
    <row r="22" spans="1:22" ht="177" customHeight="1" x14ac:dyDescent="0.25">
      <c r="A22" s="381" t="s">
        <v>3</v>
      </c>
      <c r="B22" s="382">
        <v>20</v>
      </c>
      <c r="C22" s="383" t="s">
        <v>26</v>
      </c>
      <c r="D22" s="382" t="s">
        <v>141</v>
      </c>
      <c r="E22" s="379" t="s">
        <v>34</v>
      </c>
      <c r="F22" s="381" t="s">
        <v>84</v>
      </c>
      <c r="G22" s="381">
        <v>1</v>
      </c>
      <c r="H22" s="381" t="s">
        <v>0</v>
      </c>
      <c r="I22" s="380" t="s">
        <v>35</v>
      </c>
      <c r="J22" s="380" t="s">
        <v>117</v>
      </c>
      <c r="K22" s="380" t="s">
        <v>37</v>
      </c>
      <c r="L22" s="381" t="s">
        <v>1</v>
      </c>
      <c r="M22" s="381" t="s">
        <v>2</v>
      </c>
      <c r="N22" s="382" t="s">
        <v>88</v>
      </c>
      <c r="O22" s="369">
        <v>9786.7999999999993</v>
      </c>
      <c r="P22" s="369">
        <v>16560</v>
      </c>
      <c r="Q22" s="93">
        <f t="shared" si="0"/>
        <v>0.59099033816425117</v>
      </c>
      <c r="U22" s="312"/>
      <c r="V22" s="312"/>
    </row>
    <row r="23" spans="1:22" ht="96" hidden="1" customHeight="1" x14ac:dyDescent="0.25">
      <c r="A23" s="381"/>
      <c r="B23" s="382"/>
      <c r="C23" s="383"/>
      <c r="D23" s="382"/>
      <c r="E23" s="379"/>
      <c r="F23" s="381"/>
      <c r="G23" s="381"/>
      <c r="H23" s="381"/>
      <c r="I23" s="380"/>
      <c r="J23" s="380"/>
      <c r="K23" s="380"/>
      <c r="L23" s="381"/>
      <c r="M23" s="381"/>
      <c r="N23" s="382"/>
      <c r="O23" s="369">
        <v>1312.8</v>
      </c>
      <c r="P23" s="369">
        <v>1575</v>
      </c>
      <c r="Q23" s="93">
        <f t="shared" si="0"/>
        <v>0.83352380952380944</v>
      </c>
      <c r="U23" s="312"/>
      <c r="V23" s="312"/>
    </row>
    <row r="24" spans="1:22" ht="90" x14ac:dyDescent="0.25">
      <c r="A24" s="369" t="s">
        <v>745</v>
      </c>
      <c r="B24" s="370">
        <v>21</v>
      </c>
      <c r="C24" s="371" t="s">
        <v>369</v>
      </c>
      <c r="D24" s="370" t="s">
        <v>370</v>
      </c>
      <c r="E24" s="367" t="s">
        <v>371</v>
      </c>
      <c r="F24" s="92" t="s">
        <v>372</v>
      </c>
      <c r="G24" s="92">
        <v>7</v>
      </c>
      <c r="H24" s="92" t="s">
        <v>0</v>
      </c>
      <c r="I24" s="368" t="s">
        <v>373</v>
      </c>
      <c r="J24" s="368" t="s">
        <v>374</v>
      </c>
      <c r="K24" s="92" t="s">
        <v>375</v>
      </c>
      <c r="L24" s="369" t="s">
        <v>376</v>
      </c>
      <c r="M24" s="92" t="s">
        <v>2</v>
      </c>
      <c r="N24" s="92" t="s">
        <v>377</v>
      </c>
      <c r="O24" s="361">
        <v>58.16</v>
      </c>
      <c r="P24" s="377">
        <v>84.096599999999995</v>
      </c>
      <c r="Q24" s="378">
        <f>+O24/P24*100%</f>
        <v>0.69158562890770847</v>
      </c>
      <c r="U24" s="312"/>
      <c r="V24" s="312"/>
    </row>
    <row r="25" spans="1:22" ht="75" hidden="1" x14ac:dyDescent="0.25">
      <c r="A25" s="369" t="s">
        <v>3</v>
      </c>
      <c r="B25" s="370">
        <v>22</v>
      </c>
      <c r="C25" s="371" t="s">
        <v>369</v>
      </c>
      <c r="D25" s="370" t="s">
        <v>370</v>
      </c>
      <c r="E25" s="367" t="s">
        <v>748</v>
      </c>
      <c r="F25" s="92" t="s">
        <v>749</v>
      </c>
      <c r="G25" s="92">
        <v>6</v>
      </c>
      <c r="H25" s="92" t="s">
        <v>0</v>
      </c>
      <c r="I25" s="368" t="s">
        <v>750</v>
      </c>
      <c r="J25" s="368" t="s">
        <v>751</v>
      </c>
      <c r="K25" s="92" t="s">
        <v>752</v>
      </c>
      <c r="L25" s="369" t="s">
        <v>290</v>
      </c>
      <c r="M25" s="369" t="s">
        <v>2</v>
      </c>
      <c r="N25" s="92" t="s">
        <v>757</v>
      </c>
      <c r="O25" s="361"/>
      <c r="P25" s="377"/>
      <c r="Q25" s="378"/>
      <c r="U25" s="312"/>
      <c r="V25" s="312"/>
    </row>
    <row r="26" spans="1:22" ht="90" hidden="1" x14ac:dyDescent="0.25">
      <c r="A26" s="369" t="s">
        <v>3</v>
      </c>
      <c r="B26" s="370">
        <v>23</v>
      </c>
      <c r="C26" s="371" t="s">
        <v>369</v>
      </c>
      <c r="D26" s="370" t="s">
        <v>370</v>
      </c>
      <c r="E26" s="367" t="s">
        <v>764</v>
      </c>
      <c r="F26" s="92" t="s">
        <v>765</v>
      </c>
      <c r="G26" s="92">
        <v>1</v>
      </c>
      <c r="H26" s="92" t="s">
        <v>0</v>
      </c>
      <c r="I26" s="368" t="s">
        <v>764</v>
      </c>
      <c r="J26" s="368" t="s">
        <v>766</v>
      </c>
      <c r="K26" s="92" t="s">
        <v>767</v>
      </c>
      <c r="L26" s="369" t="s">
        <v>290</v>
      </c>
      <c r="M26" s="369" t="s">
        <v>2</v>
      </c>
      <c r="N26" s="92" t="s">
        <v>770</v>
      </c>
      <c r="O26" s="361"/>
      <c r="P26" s="377"/>
      <c r="Q26" s="378"/>
      <c r="U26" s="312"/>
      <c r="V26" s="312"/>
    </row>
    <row r="27" spans="1:22" ht="120" x14ac:dyDescent="0.25">
      <c r="A27" s="369" t="s">
        <v>3</v>
      </c>
      <c r="B27" s="370">
        <v>24</v>
      </c>
      <c r="C27" s="371" t="s">
        <v>400</v>
      </c>
      <c r="D27" s="369" t="s">
        <v>401</v>
      </c>
      <c r="E27" s="367" t="s">
        <v>402</v>
      </c>
      <c r="F27" s="92" t="s">
        <v>403</v>
      </c>
      <c r="G27" s="92">
        <v>2</v>
      </c>
      <c r="H27" s="92" t="s">
        <v>295</v>
      </c>
      <c r="I27" s="368" t="s">
        <v>404</v>
      </c>
      <c r="J27" s="368" t="s">
        <v>405</v>
      </c>
      <c r="K27" s="92" t="s">
        <v>406</v>
      </c>
      <c r="L27" s="369" t="s">
        <v>1</v>
      </c>
      <c r="M27" s="369" t="s">
        <v>2</v>
      </c>
      <c r="N27" s="355" t="s">
        <v>407</v>
      </c>
      <c r="O27" s="354">
        <v>103</v>
      </c>
      <c r="P27" s="354">
        <v>461</v>
      </c>
      <c r="Q27" s="350">
        <f>+O27/P27</f>
        <v>0.22342733188720174</v>
      </c>
      <c r="U27" s="312"/>
      <c r="V27" s="312"/>
    </row>
    <row r="28" spans="1:22" ht="120" x14ac:dyDescent="0.25">
      <c r="A28" s="369" t="s">
        <v>3</v>
      </c>
      <c r="B28" s="370">
        <v>25</v>
      </c>
      <c r="C28" s="371" t="s">
        <v>400</v>
      </c>
      <c r="D28" s="369" t="s">
        <v>401</v>
      </c>
      <c r="E28" s="367" t="s">
        <v>418</v>
      </c>
      <c r="F28" s="92" t="s">
        <v>419</v>
      </c>
      <c r="G28" s="92">
        <v>2</v>
      </c>
      <c r="H28" s="92" t="s">
        <v>295</v>
      </c>
      <c r="I28" s="368" t="s">
        <v>420</v>
      </c>
      <c r="J28" s="368" t="s">
        <v>421</v>
      </c>
      <c r="K28" s="92" t="s">
        <v>422</v>
      </c>
      <c r="L28" s="369" t="s">
        <v>1</v>
      </c>
      <c r="M28" s="369" t="s">
        <v>2</v>
      </c>
      <c r="N28" s="355" t="s">
        <v>424</v>
      </c>
      <c r="O28" s="354">
        <v>1</v>
      </c>
      <c r="P28" s="354">
        <v>8</v>
      </c>
      <c r="Q28" s="350">
        <f>+O28/P28</f>
        <v>0.125</v>
      </c>
      <c r="U28" s="312"/>
      <c r="V28" s="312"/>
    </row>
    <row r="29" spans="1:22" ht="126.75" customHeight="1" x14ac:dyDescent="0.25">
      <c r="A29" s="369" t="s">
        <v>3</v>
      </c>
      <c r="B29" s="370">
        <v>26</v>
      </c>
      <c r="C29" s="371" t="s">
        <v>443</v>
      </c>
      <c r="D29" s="369" t="s">
        <v>429</v>
      </c>
      <c r="E29" s="367" t="s">
        <v>430</v>
      </c>
      <c r="F29" s="92" t="s">
        <v>431</v>
      </c>
      <c r="G29" s="92">
        <v>1</v>
      </c>
      <c r="H29" s="92" t="s">
        <v>295</v>
      </c>
      <c r="I29" s="368" t="s">
        <v>740</v>
      </c>
      <c r="J29" s="368" t="s">
        <v>434</v>
      </c>
      <c r="K29" s="363" t="s">
        <v>435</v>
      </c>
      <c r="L29" s="369" t="s">
        <v>1</v>
      </c>
      <c r="M29" s="369" t="s">
        <v>289</v>
      </c>
      <c r="N29" s="355" t="s">
        <v>439</v>
      </c>
      <c r="O29" s="356">
        <v>1036.5</v>
      </c>
      <c r="P29" s="354">
        <v>691</v>
      </c>
      <c r="Q29" s="357">
        <f>+O29/P29</f>
        <v>1.5</v>
      </c>
      <c r="U29" s="312"/>
      <c r="V29" s="312"/>
    </row>
    <row r="30" spans="1:22" ht="165" x14ac:dyDescent="0.25">
      <c r="A30" s="369" t="s">
        <v>3</v>
      </c>
      <c r="B30" s="370">
        <v>27</v>
      </c>
      <c r="C30" s="371" t="s">
        <v>460</v>
      </c>
      <c r="D30" s="366" t="s">
        <v>445</v>
      </c>
      <c r="E30" s="367" t="s">
        <v>446</v>
      </c>
      <c r="F30" s="362" t="s">
        <v>447</v>
      </c>
      <c r="G30" s="92">
        <v>3</v>
      </c>
      <c r="H30" s="92" t="s">
        <v>0</v>
      </c>
      <c r="I30" s="368" t="s">
        <v>448</v>
      </c>
      <c r="J30" s="368" t="s">
        <v>449</v>
      </c>
      <c r="K30" s="363" t="s">
        <v>450</v>
      </c>
      <c r="L30" s="369" t="s">
        <v>1</v>
      </c>
      <c r="M30" s="369" t="s">
        <v>2</v>
      </c>
      <c r="N30" s="355" t="s">
        <v>454</v>
      </c>
      <c r="O30" s="354">
        <v>19</v>
      </c>
      <c r="P30" s="354">
        <v>30</v>
      </c>
      <c r="Q30" s="350">
        <f>100%-(O30/P30)</f>
        <v>0.3666666666666667</v>
      </c>
      <c r="U30" s="312"/>
      <c r="V30" s="312"/>
    </row>
    <row r="31" spans="1:22" ht="75" x14ac:dyDescent="0.25">
      <c r="A31" s="369" t="s">
        <v>745</v>
      </c>
      <c r="B31" s="370">
        <v>28</v>
      </c>
      <c r="C31" s="371" t="s">
        <v>475</v>
      </c>
      <c r="D31" s="366" t="s">
        <v>463</v>
      </c>
      <c r="E31" s="367" t="s">
        <v>464</v>
      </c>
      <c r="F31" s="362" t="s">
        <v>465</v>
      </c>
      <c r="G31" s="92">
        <v>8</v>
      </c>
      <c r="H31" s="92" t="s">
        <v>295</v>
      </c>
      <c r="I31" s="368" t="s">
        <v>467</v>
      </c>
      <c r="J31" s="368" t="s">
        <v>468</v>
      </c>
      <c r="K31" s="92" t="s">
        <v>469</v>
      </c>
      <c r="L31" s="369" t="s">
        <v>1</v>
      </c>
      <c r="M31" s="369" t="s">
        <v>2</v>
      </c>
      <c r="N31" s="355" t="s">
        <v>471</v>
      </c>
      <c r="O31" s="358">
        <v>52995980619</v>
      </c>
      <c r="P31" s="358">
        <v>158050004000</v>
      </c>
      <c r="Q31" s="353">
        <f>+O31/P31</f>
        <v>0.33531147913795689</v>
      </c>
      <c r="U31" s="312"/>
      <c r="V31" s="312"/>
    </row>
    <row r="32" spans="1:22" ht="90" x14ac:dyDescent="0.25">
      <c r="A32" s="369" t="s">
        <v>3</v>
      </c>
      <c r="B32" s="370">
        <v>29</v>
      </c>
      <c r="C32" s="371" t="s">
        <v>475</v>
      </c>
      <c r="D32" s="366" t="s">
        <v>463</v>
      </c>
      <c r="E32" s="367" t="s">
        <v>476</v>
      </c>
      <c r="F32" s="92" t="s">
        <v>477</v>
      </c>
      <c r="G32" s="92">
        <v>7</v>
      </c>
      <c r="H32" s="92" t="s">
        <v>295</v>
      </c>
      <c r="I32" s="368" t="s">
        <v>479</v>
      </c>
      <c r="J32" s="368" t="s">
        <v>480</v>
      </c>
      <c r="K32" s="92" t="s">
        <v>481</v>
      </c>
      <c r="L32" s="369" t="s">
        <v>482</v>
      </c>
      <c r="M32" s="369" t="s">
        <v>2</v>
      </c>
      <c r="N32" s="355" t="s">
        <v>484</v>
      </c>
      <c r="O32" s="358">
        <v>4827653179</v>
      </c>
      <c r="P32" s="358">
        <v>5355912804</v>
      </c>
      <c r="Q32" s="353">
        <f>+O32/P32</f>
        <v>0.90136888998538667</v>
      </c>
      <c r="U32" s="312"/>
      <c r="V32" s="312"/>
    </row>
    <row r="33" spans="1:22" ht="75" x14ac:dyDescent="0.25">
      <c r="A33" s="369" t="s">
        <v>745</v>
      </c>
      <c r="B33" s="370">
        <v>30</v>
      </c>
      <c r="C33" s="371" t="s">
        <v>475</v>
      </c>
      <c r="D33" s="366" t="s">
        <v>463</v>
      </c>
      <c r="E33" s="367" t="s">
        <v>494</v>
      </c>
      <c r="F33" s="92" t="s">
        <v>495</v>
      </c>
      <c r="G33" s="92">
        <v>3</v>
      </c>
      <c r="H33" s="92" t="s">
        <v>295</v>
      </c>
      <c r="I33" s="368" t="s">
        <v>497</v>
      </c>
      <c r="J33" s="368" t="s">
        <v>498</v>
      </c>
      <c r="K33" s="92" t="s">
        <v>499</v>
      </c>
      <c r="L33" s="369" t="s">
        <v>1</v>
      </c>
      <c r="M33" s="369" t="s">
        <v>2</v>
      </c>
      <c r="N33" s="355" t="s">
        <v>500</v>
      </c>
      <c r="O33" s="358">
        <v>2569840513</v>
      </c>
      <c r="P33" s="358">
        <v>15753584392</v>
      </c>
      <c r="Q33" s="353">
        <f>+O33/P33</f>
        <v>0.1631273524205081</v>
      </c>
      <c r="U33" s="312"/>
      <c r="V33" s="312"/>
    </row>
    <row r="34" spans="1:22" ht="90" x14ac:dyDescent="0.25">
      <c r="A34" s="369" t="s">
        <v>3</v>
      </c>
      <c r="B34" s="370">
        <v>31</v>
      </c>
      <c r="C34" s="371" t="s">
        <v>475</v>
      </c>
      <c r="D34" s="366" t="s">
        <v>463</v>
      </c>
      <c r="E34" s="367" t="s">
        <v>504</v>
      </c>
      <c r="F34" s="92" t="s">
        <v>505</v>
      </c>
      <c r="G34" s="92">
        <v>3</v>
      </c>
      <c r="H34" s="92" t="s">
        <v>295</v>
      </c>
      <c r="I34" s="368" t="s">
        <v>506</v>
      </c>
      <c r="J34" s="368" t="s">
        <v>507</v>
      </c>
      <c r="K34" s="92" t="s">
        <v>508</v>
      </c>
      <c r="L34" s="369" t="s">
        <v>1</v>
      </c>
      <c r="M34" s="369" t="s">
        <v>2</v>
      </c>
      <c r="N34" s="355" t="s">
        <v>509</v>
      </c>
      <c r="O34" s="358">
        <v>22362610969</v>
      </c>
      <c r="P34" s="358">
        <v>62146076556</v>
      </c>
      <c r="Q34" s="353">
        <f>+O34/P34</f>
        <v>0.35983946547050305</v>
      </c>
      <c r="U34" s="312"/>
      <c r="V34" s="312"/>
    </row>
    <row r="35" spans="1:22" ht="150" x14ac:dyDescent="0.25">
      <c r="A35" s="369" t="s">
        <v>3</v>
      </c>
      <c r="B35" s="370">
        <v>32</v>
      </c>
      <c r="C35" s="371" t="s">
        <v>571</v>
      </c>
      <c r="D35" s="366" t="s">
        <v>555</v>
      </c>
      <c r="E35" s="367" t="s">
        <v>556</v>
      </c>
      <c r="F35" s="92" t="s">
        <v>557</v>
      </c>
      <c r="G35" s="92">
        <v>1</v>
      </c>
      <c r="H35" s="92" t="s">
        <v>295</v>
      </c>
      <c r="I35" s="368" t="s">
        <v>558</v>
      </c>
      <c r="J35" s="368" t="s">
        <v>559</v>
      </c>
      <c r="K35" s="92" t="s">
        <v>560</v>
      </c>
      <c r="L35" s="369" t="s">
        <v>482</v>
      </c>
      <c r="M35" s="369" t="s">
        <v>2</v>
      </c>
      <c r="N35" s="355" t="s">
        <v>566</v>
      </c>
      <c r="O35" s="354">
        <f>'[1]IND 1'!$D$43+'[1]IND 1'!$F$43</f>
        <v>1443</v>
      </c>
      <c r="P35" s="354">
        <f>'[1]IND 1'!$C$43+'[1]IND 1'!$E$43</f>
        <v>1451</v>
      </c>
      <c r="Q35" s="350">
        <f>IF(O35="","",+O35/P35)</f>
        <v>0.99448656099241906</v>
      </c>
      <c r="U35" s="312"/>
      <c r="V35" s="312"/>
    </row>
    <row r="36" spans="1:22" ht="120" x14ac:dyDescent="0.25">
      <c r="A36" s="369" t="s">
        <v>3</v>
      </c>
      <c r="B36" s="370">
        <v>33</v>
      </c>
      <c r="C36" s="371" t="s">
        <v>571</v>
      </c>
      <c r="D36" s="366" t="s">
        <v>555</v>
      </c>
      <c r="E36" s="367" t="s">
        <v>572</v>
      </c>
      <c r="F36" s="92" t="s">
        <v>573</v>
      </c>
      <c r="G36" s="92">
        <v>1</v>
      </c>
      <c r="H36" s="92" t="s">
        <v>295</v>
      </c>
      <c r="I36" s="368" t="s">
        <v>558</v>
      </c>
      <c r="J36" s="368" t="s">
        <v>574</v>
      </c>
      <c r="K36" s="92" t="s">
        <v>575</v>
      </c>
      <c r="L36" s="369" t="s">
        <v>482</v>
      </c>
      <c r="M36" s="369" t="s">
        <v>2</v>
      </c>
      <c r="N36" s="355" t="s">
        <v>577</v>
      </c>
      <c r="O36" s="354">
        <f>'[1]IND 2'!$D$45+'[1]IND 2'!$F$45</f>
        <v>5483</v>
      </c>
      <c r="P36" s="354">
        <f>'[1]IND 2'!$C$45+'[1]IND 2'!$E$45</f>
        <v>5642</v>
      </c>
      <c r="Q36" s="350">
        <f>IF(O36="","",+O36/P36)</f>
        <v>0.97181850407656856</v>
      </c>
      <c r="U36" s="312"/>
      <c r="V36" s="312"/>
    </row>
    <row r="37" spans="1:22" ht="90" x14ac:dyDescent="0.25">
      <c r="A37" s="369" t="s">
        <v>3</v>
      </c>
      <c r="B37" s="370">
        <v>34</v>
      </c>
      <c r="C37" s="371" t="s">
        <v>571</v>
      </c>
      <c r="D37" s="366" t="s">
        <v>555</v>
      </c>
      <c r="E37" s="367" t="s">
        <v>583</v>
      </c>
      <c r="F37" s="92" t="s">
        <v>584</v>
      </c>
      <c r="G37" s="92">
        <v>1</v>
      </c>
      <c r="H37" s="92" t="s">
        <v>295</v>
      </c>
      <c r="I37" s="368" t="s">
        <v>585</v>
      </c>
      <c r="J37" s="368" t="s">
        <v>586</v>
      </c>
      <c r="K37" s="92" t="s">
        <v>587</v>
      </c>
      <c r="L37" s="369" t="s">
        <v>482</v>
      </c>
      <c r="M37" s="369" t="s">
        <v>2</v>
      </c>
      <c r="N37" s="355" t="s">
        <v>588</v>
      </c>
      <c r="O37" s="354">
        <f>'[1]IND 3'!$E$5+'[1]IND 3'!$E$6+'[1]IND 3'!$E$7</f>
        <v>976</v>
      </c>
      <c r="P37" s="354">
        <f>O37</f>
        <v>976</v>
      </c>
      <c r="Q37" s="350">
        <f>IF(O37="","",+O37/P37)</f>
        <v>1</v>
      </c>
      <c r="U37" s="312"/>
      <c r="V37" s="312"/>
    </row>
    <row r="38" spans="1:22" ht="90" hidden="1" x14ac:dyDescent="0.25">
      <c r="A38" s="369" t="s">
        <v>3</v>
      </c>
      <c r="B38" s="370">
        <v>35</v>
      </c>
      <c r="C38" s="371" t="s">
        <v>571</v>
      </c>
      <c r="D38" s="366" t="s">
        <v>555</v>
      </c>
      <c r="E38" s="367" t="s">
        <v>595</v>
      </c>
      <c r="F38" s="92" t="s">
        <v>596</v>
      </c>
      <c r="G38" s="92">
        <v>1</v>
      </c>
      <c r="H38" s="92" t="s">
        <v>295</v>
      </c>
      <c r="I38" s="368" t="s">
        <v>605</v>
      </c>
      <c r="J38" s="368" t="s">
        <v>598</v>
      </c>
      <c r="K38" s="92" t="s">
        <v>599</v>
      </c>
      <c r="L38" s="369" t="s">
        <v>290</v>
      </c>
      <c r="M38" s="369" t="s">
        <v>2</v>
      </c>
      <c r="N38" s="355" t="s">
        <v>602</v>
      </c>
      <c r="O38" s="358"/>
      <c r="P38" s="358"/>
      <c r="Q38" s="353"/>
      <c r="U38" s="312"/>
      <c r="V38" s="312"/>
    </row>
    <row r="39" spans="1:22" ht="60" x14ac:dyDescent="0.25">
      <c r="A39" s="369" t="s">
        <v>3</v>
      </c>
      <c r="B39" s="370">
        <v>36</v>
      </c>
      <c r="C39" s="371" t="s">
        <v>540</v>
      </c>
      <c r="D39" s="366" t="s">
        <v>513</v>
      </c>
      <c r="E39" s="367" t="s">
        <v>514</v>
      </c>
      <c r="F39" s="92" t="s">
        <v>515</v>
      </c>
      <c r="G39" s="92">
        <v>3</v>
      </c>
      <c r="H39" s="92" t="s">
        <v>0</v>
      </c>
      <c r="I39" s="368" t="s">
        <v>526</v>
      </c>
      <c r="J39" s="368" t="s">
        <v>517</v>
      </c>
      <c r="K39" s="92" t="s">
        <v>518</v>
      </c>
      <c r="L39" s="369" t="s">
        <v>1</v>
      </c>
      <c r="M39" s="369" t="s">
        <v>2</v>
      </c>
      <c r="N39" s="355" t="s">
        <v>522</v>
      </c>
      <c r="O39" s="354">
        <v>1</v>
      </c>
      <c r="P39" s="354">
        <v>1</v>
      </c>
      <c r="Q39" s="350">
        <f>O39/P39</f>
        <v>1</v>
      </c>
      <c r="U39" s="312"/>
      <c r="V39" s="312"/>
    </row>
    <row r="40" spans="1:22" ht="45" x14ac:dyDescent="0.25">
      <c r="A40" s="369" t="s">
        <v>3</v>
      </c>
      <c r="B40" s="370">
        <v>37</v>
      </c>
      <c r="C40" s="371" t="s">
        <v>540</v>
      </c>
      <c r="D40" s="366" t="s">
        <v>513</v>
      </c>
      <c r="E40" s="367" t="s">
        <v>537</v>
      </c>
      <c r="F40" s="92" t="s">
        <v>529</v>
      </c>
      <c r="G40" s="92">
        <v>2</v>
      </c>
      <c r="H40" s="92" t="s">
        <v>0</v>
      </c>
      <c r="I40" s="368" t="s">
        <v>530</v>
      </c>
      <c r="J40" s="368" t="s">
        <v>531</v>
      </c>
      <c r="K40" s="92" t="s">
        <v>532</v>
      </c>
      <c r="L40" s="369" t="s">
        <v>1</v>
      </c>
      <c r="M40" s="369" t="s">
        <v>2</v>
      </c>
      <c r="N40" s="355" t="s">
        <v>522</v>
      </c>
      <c r="O40" s="354">
        <v>21</v>
      </c>
      <c r="P40" s="354">
        <v>22</v>
      </c>
      <c r="Q40" s="353">
        <f>O40/P40</f>
        <v>0.95454545454545459</v>
      </c>
      <c r="U40" s="312"/>
      <c r="V40" s="312"/>
    </row>
    <row r="41" spans="1:22" ht="45" x14ac:dyDescent="0.25">
      <c r="A41" s="369" t="s">
        <v>3</v>
      </c>
      <c r="B41" s="370">
        <v>38</v>
      </c>
      <c r="C41" s="371" t="s">
        <v>540</v>
      </c>
      <c r="D41" s="366" t="s">
        <v>513</v>
      </c>
      <c r="E41" s="367" t="s">
        <v>541</v>
      </c>
      <c r="F41" s="92" t="s">
        <v>538</v>
      </c>
      <c r="G41" s="92">
        <v>3</v>
      </c>
      <c r="H41" s="92" t="s">
        <v>0</v>
      </c>
      <c r="I41" s="368" t="s">
        <v>542</v>
      </c>
      <c r="J41" s="368" t="s">
        <v>543</v>
      </c>
      <c r="K41" s="92" t="s">
        <v>544</v>
      </c>
      <c r="L41" s="369" t="s">
        <v>1</v>
      </c>
      <c r="M41" s="369" t="s">
        <v>2</v>
      </c>
      <c r="N41" s="355" t="s">
        <v>546</v>
      </c>
      <c r="O41" s="354">
        <v>0</v>
      </c>
      <c r="P41" s="359">
        <v>0</v>
      </c>
      <c r="Q41" s="350">
        <v>0</v>
      </c>
      <c r="U41" s="312"/>
      <c r="V41" s="312"/>
    </row>
    <row r="42" spans="1:22" ht="135" x14ac:dyDescent="0.25">
      <c r="A42" s="369" t="s">
        <v>3</v>
      </c>
      <c r="B42" s="370">
        <v>39</v>
      </c>
      <c r="C42" s="371" t="s">
        <v>540</v>
      </c>
      <c r="D42" s="366" t="s">
        <v>513</v>
      </c>
      <c r="E42" s="367" t="s">
        <v>550</v>
      </c>
      <c r="F42" s="92" t="s">
        <v>539</v>
      </c>
      <c r="G42" s="92">
        <v>1</v>
      </c>
      <c r="H42" s="92" t="s">
        <v>5</v>
      </c>
      <c r="I42" s="368" t="s">
        <v>741</v>
      </c>
      <c r="J42" s="368" t="s">
        <v>551</v>
      </c>
      <c r="K42" s="363" t="s">
        <v>552</v>
      </c>
      <c r="L42" s="369" t="s">
        <v>1</v>
      </c>
      <c r="M42" s="369" t="s">
        <v>554</v>
      </c>
      <c r="N42" s="355" t="s">
        <v>553</v>
      </c>
      <c r="O42" s="354">
        <v>1</v>
      </c>
      <c r="P42" s="354">
        <v>113107</v>
      </c>
      <c r="Q42" s="360">
        <f>(+O42/P42)*60000</f>
        <v>0.53047114679020746</v>
      </c>
      <c r="U42" s="312"/>
      <c r="V42" s="312"/>
    </row>
    <row r="43" spans="1:22" ht="78" hidden="1" customHeight="1" x14ac:dyDescent="0.25">
      <c r="A43" s="369" t="s">
        <v>3</v>
      </c>
      <c r="B43" s="370">
        <v>40</v>
      </c>
      <c r="C43" s="371" t="s">
        <v>668</v>
      </c>
      <c r="D43" s="366" t="s">
        <v>667</v>
      </c>
      <c r="E43" s="367" t="s">
        <v>669</v>
      </c>
      <c r="F43" s="92" t="s">
        <v>670</v>
      </c>
      <c r="G43" s="92">
        <v>2</v>
      </c>
      <c r="H43" s="92" t="s">
        <v>295</v>
      </c>
      <c r="I43" s="368" t="s">
        <v>671</v>
      </c>
      <c r="J43" s="368" t="s">
        <v>672</v>
      </c>
      <c r="K43" s="363" t="s">
        <v>673</v>
      </c>
      <c r="L43" s="369" t="s">
        <v>290</v>
      </c>
      <c r="M43" s="369" t="s">
        <v>2</v>
      </c>
      <c r="N43" s="355" t="s">
        <v>674</v>
      </c>
      <c r="O43" s="354"/>
      <c r="P43" s="354"/>
      <c r="Q43" s="360"/>
      <c r="U43" s="312"/>
      <c r="V43" s="312"/>
    </row>
    <row r="44" spans="1:22" ht="40.5" customHeight="1" x14ac:dyDescent="0.25">
      <c r="A44" s="369" t="s">
        <v>3</v>
      </c>
      <c r="B44" s="370">
        <v>41</v>
      </c>
      <c r="C44" s="371" t="s">
        <v>615</v>
      </c>
      <c r="D44" s="366" t="s">
        <v>606</v>
      </c>
      <c r="E44" s="367" t="s">
        <v>607</v>
      </c>
      <c r="F44" s="92" t="s">
        <v>608</v>
      </c>
      <c r="G44" s="92">
        <v>2</v>
      </c>
      <c r="H44" s="92" t="s">
        <v>0</v>
      </c>
      <c r="I44" s="368" t="s">
        <v>609</v>
      </c>
      <c r="J44" s="368" t="s">
        <v>610</v>
      </c>
      <c r="K44" s="92" t="s">
        <v>611</v>
      </c>
      <c r="L44" s="369" t="s">
        <v>1</v>
      </c>
      <c r="M44" s="369" t="s">
        <v>554</v>
      </c>
      <c r="N44" s="355" t="s">
        <v>613</v>
      </c>
      <c r="O44" s="354">
        <v>7</v>
      </c>
      <c r="P44" s="354">
        <v>7</v>
      </c>
      <c r="Q44" s="350">
        <f>+O44/P44</f>
        <v>1</v>
      </c>
      <c r="U44" s="312"/>
      <c r="V44" s="312"/>
    </row>
    <row r="45" spans="1:22" ht="59.25" customHeight="1" x14ac:dyDescent="0.25">
      <c r="A45" s="369" t="s">
        <v>3</v>
      </c>
      <c r="B45" s="370">
        <v>42</v>
      </c>
      <c r="C45" s="371" t="s">
        <v>615</v>
      </c>
      <c r="D45" s="366" t="s">
        <v>606</v>
      </c>
      <c r="E45" s="367" t="s">
        <v>616</v>
      </c>
      <c r="F45" s="92" t="s">
        <v>617</v>
      </c>
      <c r="G45" s="92">
        <v>1</v>
      </c>
      <c r="H45" s="92" t="s">
        <v>0</v>
      </c>
      <c r="I45" s="368" t="s">
        <v>618</v>
      </c>
      <c r="J45" s="368" t="s">
        <v>619</v>
      </c>
      <c r="K45" s="92" t="s">
        <v>620</v>
      </c>
      <c r="L45" s="369" t="s">
        <v>1</v>
      </c>
      <c r="M45" s="369" t="s">
        <v>289</v>
      </c>
      <c r="N45" s="355" t="s">
        <v>622</v>
      </c>
      <c r="O45" s="361">
        <v>682</v>
      </c>
      <c r="P45" s="361">
        <v>460</v>
      </c>
      <c r="Q45" s="361">
        <f t="shared" ref="Q45" si="1">+O45/P45</f>
        <v>1.482608695652174</v>
      </c>
      <c r="U45" s="312"/>
      <c r="V45" s="312"/>
    </row>
    <row r="46" spans="1:22" ht="89.25" hidden="1" customHeight="1" x14ac:dyDescent="0.25">
      <c r="A46" s="369" t="s">
        <v>3</v>
      </c>
      <c r="B46" s="370">
        <v>43</v>
      </c>
      <c r="C46" s="371" t="s">
        <v>640</v>
      </c>
      <c r="D46" s="366" t="s">
        <v>641</v>
      </c>
      <c r="E46" s="367" t="s">
        <v>626</v>
      </c>
      <c r="F46" s="92" t="s">
        <v>627</v>
      </c>
      <c r="G46" s="92">
        <v>2</v>
      </c>
      <c r="H46" s="92" t="s">
        <v>295</v>
      </c>
      <c r="I46" s="368" t="s">
        <v>629</v>
      </c>
      <c r="J46" s="368" t="s">
        <v>630</v>
      </c>
      <c r="K46" s="92" t="s">
        <v>631</v>
      </c>
      <c r="L46" s="369" t="s">
        <v>642</v>
      </c>
      <c r="M46" s="369" t="s">
        <v>2</v>
      </c>
      <c r="N46" s="355" t="s">
        <v>637</v>
      </c>
      <c r="O46" s="362"/>
      <c r="P46" s="362"/>
      <c r="Q46" s="362"/>
      <c r="U46" s="312"/>
      <c r="V46" s="312"/>
    </row>
    <row r="47" spans="1:22" ht="80.25" hidden="1" customHeight="1" x14ac:dyDescent="0.25">
      <c r="A47" s="369" t="s">
        <v>3</v>
      </c>
      <c r="B47" s="370">
        <v>44</v>
      </c>
      <c r="C47" s="371" t="s">
        <v>640</v>
      </c>
      <c r="D47" s="366" t="s">
        <v>641</v>
      </c>
      <c r="E47" s="367" t="s">
        <v>643</v>
      </c>
      <c r="F47" s="92" t="s">
        <v>644</v>
      </c>
      <c r="G47" s="92">
        <v>2</v>
      </c>
      <c r="H47" s="92" t="s">
        <v>295</v>
      </c>
      <c r="I47" s="368" t="s">
        <v>645</v>
      </c>
      <c r="J47" s="368" t="s">
        <v>646</v>
      </c>
      <c r="K47" s="92" t="s">
        <v>647</v>
      </c>
      <c r="L47" s="369" t="s">
        <v>642</v>
      </c>
      <c r="M47" s="369" t="s">
        <v>2</v>
      </c>
      <c r="N47" s="355" t="s">
        <v>653</v>
      </c>
      <c r="O47" s="362"/>
      <c r="P47" s="362"/>
      <c r="Q47" s="362"/>
      <c r="U47" s="312"/>
      <c r="V47" s="312"/>
    </row>
    <row r="48" spans="1:22" ht="75" x14ac:dyDescent="0.25">
      <c r="A48" s="369" t="s">
        <v>3</v>
      </c>
      <c r="B48" s="370">
        <v>45</v>
      </c>
      <c r="C48" s="371" t="s">
        <v>665</v>
      </c>
      <c r="D48" s="366" t="s">
        <v>654</v>
      </c>
      <c r="E48" s="367" t="s">
        <v>655</v>
      </c>
      <c r="F48" s="92" t="s">
        <v>656</v>
      </c>
      <c r="G48" s="92">
        <v>7</v>
      </c>
      <c r="H48" s="92" t="s">
        <v>0</v>
      </c>
      <c r="I48" s="368" t="s">
        <v>657</v>
      </c>
      <c r="J48" s="368" t="s">
        <v>658</v>
      </c>
      <c r="K48" s="92" t="s">
        <v>666</v>
      </c>
      <c r="L48" s="369" t="s">
        <v>1</v>
      </c>
      <c r="M48" s="369" t="s">
        <v>2</v>
      </c>
      <c r="N48" s="355" t="s">
        <v>661</v>
      </c>
      <c r="O48" s="354">
        <v>31</v>
      </c>
      <c r="P48" s="354">
        <v>32</v>
      </c>
      <c r="Q48" s="353">
        <f>+O48/P48</f>
        <v>0.96875</v>
      </c>
      <c r="U48" s="312"/>
      <c r="V48" s="312"/>
    </row>
    <row r="49" spans="1:22" ht="75" x14ac:dyDescent="0.25">
      <c r="A49" s="369" t="s">
        <v>3</v>
      </c>
      <c r="B49" s="370">
        <v>46</v>
      </c>
      <c r="C49" s="371" t="s">
        <v>698</v>
      </c>
      <c r="D49" s="366" t="s">
        <v>682</v>
      </c>
      <c r="E49" s="367" t="s">
        <v>683</v>
      </c>
      <c r="F49" s="92" t="s">
        <v>684</v>
      </c>
      <c r="G49" s="92">
        <v>8</v>
      </c>
      <c r="H49" s="92" t="s">
        <v>0</v>
      </c>
      <c r="I49" s="368" t="s">
        <v>742</v>
      </c>
      <c r="J49" s="368" t="s">
        <v>686</v>
      </c>
      <c r="K49" s="92" t="s">
        <v>699</v>
      </c>
      <c r="L49" s="369" t="s">
        <v>1</v>
      </c>
      <c r="M49" s="369" t="s">
        <v>2</v>
      </c>
      <c r="N49" s="355" t="s">
        <v>692</v>
      </c>
      <c r="O49" s="362"/>
      <c r="P49" s="362"/>
      <c r="Q49" s="362"/>
      <c r="U49" s="312"/>
      <c r="V49" s="312"/>
    </row>
    <row r="50" spans="1:22" ht="60" hidden="1" x14ac:dyDescent="0.25">
      <c r="A50" s="369" t="s">
        <v>3</v>
      </c>
      <c r="B50" s="370">
        <v>47</v>
      </c>
      <c r="C50" s="371" t="s">
        <v>698</v>
      </c>
      <c r="D50" s="366" t="s">
        <v>682</v>
      </c>
      <c r="E50" s="367" t="s">
        <v>700</v>
      </c>
      <c r="F50" s="92" t="s">
        <v>701</v>
      </c>
      <c r="G50" s="92">
        <v>9</v>
      </c>
      <c r="H50" s="92" t="s">
        <v>0</v>
      </c>
      <c r="I50" s="368" t="s">
        <v>743</v>
      </c>
      <c r="J50" s="368" t="s">
        <v>703</v>
      </c>
      <c r="K50" s="92" t="s">
        <v>704</v>
      </c>
      <c r="L50" s="369" t="s">
        <v>156</v>
      </c>
      <c r="M50" s="369" t="s">
        <v>2</v>
      </c>
      <c r="N50" s="355" t="s">
        <v>705</v>
      </c>
      <c r="O50" s="362"/>
      <c r="P50" s="362"/>
      <c r="Q50" s="362"/>
      <c r="U50" s="312"/>
      <c r="V50" s="312"/>
    </row>
    <row r="51" spans="1:22" ht="60" hidden="1" x14ac:dyDescent="0.25">
      <c r="A51" s="369" t="s">
        <v>3</v>
      </c>
      <c r="B51" s="370">
        <v>48</v>
      </c>
      <c r="C51" s="371" t="s">
        <v>698</v>
      </c>
      <c r="D51" s="366" t="s">
        <v>682</v>
      </c>
      <c r="E51" s="367" t="s">
        <v>715</v>
      </c>
      <c r="F51" s="92" t="s">
        <v>716</v>
      </c>
      <c r="G51" s="92">
        <v>2</v>
      </c>
      <c r="H51" s="92" t="s">
        <v>0</v>
      </c>
      <c r="I51" s="368" t="s">
        <v>744</v>
      </c>
      <c r="J51" s="368" t="s">
        <v>718</v>
      </c>
      <c r="K51" s="92" t="s">
        <v>719</v>
      </c>
      <c r="L51" s="369" t="s">
        <v>156</v>
      </c>
      <c r="M51" s="369" t="s">
        <v>2</v>
      </c>
      <c r="N51" s="355" t="s">
        <v>725</v>
      </c>
      <c r="O51" s="362"/>
      <c r="P51" s="362"/>
      <c r="Q51" s="362"/>
      <c r="U51" s="312"/>
      <c r="V51" s="312"/>
    </row>
    <row r="52" spans="1:22" x14ac:dyDescent="0.25">
      <c r="E52" s="364"/>
    </row>
    <row r="53" spans="1:22" x14ac:dyDescent="0.25">
      <c r="E53" s="364"/>
    </row>
    <row r="57" spans="1:22" x14ac:dyDescent="0.25">
      <c r="P57" s="133">
        <f>+P24/309.12</f>
        <v>0.27205163043478259</v>
      </c>
    </row>
  </sheetData>
  <autoFilter ref="A1:Q51">
    <filterColumn colId="2" showButton="0"/>
    <filterColumn colId="11">
      <filters>
        <filter val="Bimensual"/>
        <filter val="Mensual"/>
        <filter val="Trimestral"/>
      </filters>
    </filterColumn>
  </autoFilter>
  <mergeCells count="29">
    <mergeCell ref="E16:E17"/>
    <mergeCell ref="C1:D1"/>
    <mergeCell ref="A16:A17"/>
    <mergeCell ref="B16:B17"/>
    <mergeCell ref="C16:C17"/>
    <mergeCell ref="D16:D17"/>
    <mergeCell ref="L16:L17"/>
    <mergeCell ref="M16:M17"/>
    <mergeCell ref="N16:N17"/>
    <mergeCell ref="A22:A23"/>
    <mergeCell ref="B22:B23"/>
    <mergeCell ref="C22:C23"/>
    <mergeCell ref="D22:D23"/>
    <mergeCell ref="E22:E23"/>
    <mergeCell ref="F22:F23"/>
    <mergeCell ref="G22:G23"/>
    <mergeCell ref="F16:F17"/>
    <mergeCell ref="G16:G17"/>
    <mergeCell ref="H16:H17"/>
    <mergeCell ref="I16:I17"/>
    <mergeCell ref="J16:J17"/>
    <mergeCell ref="K16:K17"/>
    <mergeCell ref="N22:N23"/>
    <mergeCell ref="H22:H23"/>
    <mergeCell ref="I22:I23"/>
    <mergeCell ref="J22:J23"/>
    <mergeCell ref="K22:K23"/>
    <mergeCell ref="L22:L23"/>
    <mergeCell ref="M22:M23"/>
  </mergeCells>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C69"/>
  <sheetViews>
    <sheetView showGridLines="0" view="pageBreakPreview" topLeftCell="G25" zoomScale="78" zoomScaleNormal="64" zoomScaleSheetLayoutView="78" workbookViewId="0">
      <selection activeCell="AB28" sqref="AB28"/>
    </sheetView>
  </sheetViews>
  <sheetFormatPr baseColWidth="10" defaultRowHeight="15" x14ac:dyDescent="0.25"/>
  <cols>
    <col min="2" max="7" width="4.42578125" customWidth="1"/>
    <col min="8" max="8" width="23" customWidth="1"/>
    <col min="9" max="9" width="7.85546875" customWidth="1"/>
    <col min="10" max="10" width="6" customWidth="1"/>
    <col min="11" max="11" width="9.140625" customWidth="1"/>
    <col min="12" max="13" width="6" customWidth="1"/>
    <col min="17" max="21" width="7.140625" customWidth="1"/>
    <col min="23" max="27" width="8" customWidth="1"/>
  </cols>
  <sheetData>
    <row r="1" spans="2:29" ht="15.75" thickBot="1" x14ac:dyDescent="0.3"/>
    <row r="2" spans="2:29" ht="15.75" x14ac:dyDescent="0.25">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6"/>
      <c r="AA2" s="406"/>
      <c r="AB2" s="406"/>
      <c r="AC2" s="407"/>
    </row>
    <row r="3" spans="2:29" x14ac:dyDescent="0.25">
      <c r="B3" s="402"/>
      <c r="C3" s="403"/>
      <c r="D3" s="403"/>
      <c r="E3" s="403"/>
      <c r="F3" s="403"/>
      <c r="G3" s="403"/>
      <c r="H3" s="408" t="s">
        <v>41</v>
      </c>
      <c r="I3" s="408"/>
      <c r="J3" s="408"/>
      <c r="K3" s="408"/>
      <c r="L3" s="408"/>
      <c r="M3" s="408"/>
      <c r="N3" s="408"/>
      <c r="O3" s="408"/>
      <c r="P3" s="408"/>
      <c r="Q3" s="408"/>
      <c r="R3" s="408"/>
      <c r="S3" s="408" t="s">
        <v>42</v>
      </c>
      <c r="T3" s="408"/>
      <c r="U3" s="408"/>
      <c r="V3" s="408"/>
      <c r="W3" s="408"/>
      <c r="X3" s="408"/>
      <c r="Y3" s="408"/>
      <c r="Z3" s="408"/>
      <c r="AA3" s="408"/>
      <c r="AB3" s="408"/>
      <c r="AC3" s="409"/>
    </row>
    <row r="4" spans="2:29" ht="15.75" thickBot="1" x14ac:dyDescent="0.3">
      <c r="B4" s="404"/>
      <c r="C4" s="405"/>
      <c r="D4" s="405"/>
      <c r="E4" s="405"/>
      <c r="F4" s="405"/>
      <c r="G4" s="405"/>
      <c r="H4" s="410" t="s">
        <v>89</v>
      </c>
      <c r="I4" s="410"/>
      <c r="J4" s="410"/>
      <c r="K4" s="410"/>
      <c r="L4" s="410"/>
      <c r="M4" s="410"/>
      <c r="N4" s="410"/>
      <c r="O4" s="410"/>
      <c r="P4" s="410"/>
      <c r="Q4" s="410"/>
      <c r="R4" s="410"/>
      <c r="S4" s="410"/>
      <c r="T4" s="410"/>
      <c r="U4" s="410"/>
      <c r="V4" s="410"/>
      <c r="W4" s="410"/>
      <c r="X4" s="410"/>
      <c r="Y4" s="410"/>
      <c r="Z4" s="410"/>
      <c r="AA4" s="410"/>
      <c r="AB4" s="410"/>
      <c r="AC4" s="411"/>
    </row>
    <row r="5" spans="2:29" x14ac:dyDescent="0.25">
      <c r="B5" s="1"/>
      <c r="C5" s="1"/>
      <c r="D5" s="1"/>
      <c r="E5" s="1"/>
      <c r="F5" s="1"/>
      <c r="G5" s="1"/>
      <c r="H5" s="2"/>
      <c r="I5" s="2"/>
      <c r="J5" s="2"/>
      <c r="K5" s="2"/>
      <c r="L5" s="2"/>
      <c r="M5" s="2"/>
      <c r="N5" s="2"/>
      <c r="O5" s="2"/>
      <c r="P5" s="2"/>
      <c r="Q5" s="2"/>
      <c r="R5" s="2"/>
      <c r="S5" s="2"/>
      <c r="T5" s="2"/>
      <c r="U5" s="2"/>
      <c r="V5" s="2"/>
      <c r="W5" s="2"/>
      <c r="X5" s="2"/>
      <c r="Y5" s="2"/>
      <c r="Z5" s="2"/>
      <c r="AA5" s="2"/>
      <c r="AB5" s="2"/>
      <c r="AC5" s="2"/>
    </row>
    <row r="6" spans="2:29" ht="15.75" thickBot="1" x14ac:dyDescent="0.3">
      <c r="B6" s="40"/>
      <c r="C6" s="41"/>
      <c r="D6" s="41"/>
      <c r="E6" s="41"/>
      <c r="F6" s="41"/>
      <c r="G6" s="41"/>
      <c r="H6" s="41"/>
      <c r="I6" s="42"/>
      <c r="J6" s="42"/>
      <c r="K6" s="42"/>
      <c r="L6" s="42"/>
      <c r="M6" s="42"/>
      <c r="N6" s="42"/>
      <c r="O6" s="42"/>
      <c r="P6" s="42"/>
      <c r="Q6" s="42"/>
      <c r="R6" s="42"/>
      <c r="S6" s="42"/>
      <c r="T6" s="42"/>
      <c r="U6" s="43"/>
      <c r="V6" s="43"/>
      <c r="W6" s="43"/>
      <c r="X6" s="43"/>
      <c r="Y6" s="43"/>
      <c r="Z6" s="41"/>
      <c r="AA6" s="41"/>
      <c r="AB6" s="41"/>
      <c r="AC6" s="44"/>
    </row>
    <row r="7" spans="2:29" x14ac:dyDescent="0.25">
      <c r="B7" s="45"/>
      <c r="C7" s="385" t="s">
        <v>12</v>
      </c>
      <c r="D7" s="386"/>
      <c r="E7" s="386"/>
      <c r="F7" s="386"/>
      <c r="G7" s="386"/>
      <c r="H7" s="387"/>
      <c r="I7" s="621" t="s">
        <v>90</v>
      </c>
      <c r="J7" s="622"/>
      <c r="K7" s="622"/>
      <c r="L7" s="622"/>
      <c r="M7" s="622"/>
      <c r="N7" s="622"/>
      <c r="O7" s="622"/>
      <c r="P7" s="622"/>
      <c r="Q7" s="622"/>
      <c r="R7" s="622"/>
      <c r="S7" s="622"/>
      <c r="T7" s="622"/>
      <c r="U7" s="622"/>
      <c r="V7" s="622"/>
      <c r="W7" s="622"/>
      <c r="X7" s="622"/>
      <c r="Y7" s="622"/>
      <c r="Z7" s="622"/>
      <c r="AA7" s="622"/>
      <c r="AB7" s="623"/>
      <c r="AC7" s="46"/>
    </row>
    <row r="8" spans="2:29" ht="15.75" thickBot="1" x14ac:dyDescent="0.3">
      <c r="B8" s="45"/>
      <c r="C8" s="388"/>
      <c r="D8" s="389"/>
      <c r="E8" s="389"/>
      <c r="F8" s="389"/>
      <c r="G8" s="389"/>
      <c r="H8" s="390"/>
      <c r="I8" s="624"/>
      <c r="J8" s="625"/>
      <c r="K8" s="625"/>
      <c r="L8" s="625"/>
      <c r="M8" s="625"/>
      <c r="N8" s="625"/>
      <c r="O8" s="625"/>
      <c r="P8" s="625"/>
      <c r="Q8" s="625"/>
      <c r="R8" s="625"/>
      <c r="S8" s="625"/>
      <c r="T8" s="625"/>
      <c r="U8" s="625"/>
      <c r="V8" s="625"/>
      <c r="W8" s="625"/>
      <c r="X8" s="625"/>
      <c r="Y8" s="625"/>
      <c r="Z8" s="625"/>
      <c r="AA8" s="625"/>
      <c r="AB8" s="626"/>
      <c r="AC8" s="46"/>
    </row>
    <row r="9" spans="2:29" ht="15.75" thickBot="1" x14ac:dyDescent="0.3">
      <c r="B9" s="45"/>
      <c r="C9" s="47"/>
      <c r="D9" s="47"/>
      <c r="E9" s="47"/>
      <c r="F9" s="47"/>
      <c r="G9" s="47"/>
      <c r="H9" s="47"/>
      <c r="I9" s="48"/>
      <c r="J9" s="48"/>
      <c r="K9" s="48"/>
      <c r="L9" s="48"/>
      <c r="M9" s="48"/>
      <c r="N9" s="48"/>
      <c r="O9" s="48"/>
      <c r="P9" s="48"/>
      <c r="Q9" s="48"/>
      <c r="R9" s="48"/>
      <c r="S9" s="48"/>
      <c r="T9" s="48"/>
      <c r="U9" s="49"/>
      <c r="V9" s="49"/>
      <c r="W9" s="49"/>
      <c r="X9" s="49"/>
      <c r="Y9" s="49"/>
      <c r="Z9" s="47"/>
      <c r="AA9" s="47"/>
      <c r="AB9" s="47"/>
      <c r="AC9" s="46"/>
    </row>
    <row r="10" spans="2:29" ht="15.75" thickBot="1" x14ac:dyDescent="0.3">
      <c r="B10" s="45"/>
      <c r="C10" s="385" t="s">
        <v>43</v>
      </c>
      <c r="D10" s="386"/>
      <c r="E10" s="386"/>
      <c r="F10" s="386"/>
      <c r="G10" s="386"/>
      <c r="H10" s="387"/>
      <c r="I10" s="427" t="s">
        <v>77</v>
      </c>
      <c r="J10" s="577"/>
      <c r="K10" s="577"/>
      <c r="L10" s="577"/>
      <c r="M10" s="428"/>
      <c r="N10" s="428"/>
      <c r="O10" s="428"/>
      <c r="P10" s="428"/>
      <c r="Q10" s="428"/>
      <c r="R10" s="428"/>
      <c r="S10" s="428"/>
      <c r="T10" s="429"/>
      <c r="U10" s="424" t="s">
        <v>14</v>
      </c>
      <c r="V10" s="425"/>
      <c r="W10" s="425"/>
      <c r="X10" s="426"/>
      <c r="Y10" s="424" t="s">
        <v>44</v>
      </c>
      <c r="Z10" s="425"/>
      <c r="AA10" s="425"/>
      <c r="AB10" s="426"/>
      <c r="AC10" s="46"/>
    </row>
    <row r="11" spans="2:29" ht="15.75" thickBot="1" x14ac:dyDescent="0.3">
      <c r="B11" s="45"/>
      <c r="C11" s="388"/>
      <c r="D11" s="389"/>
      <c r="E11" s="389"/>
      <c r="F11" s="389"/>
      <c r="G11" s="389"/>
      <c r="H11" s="390"/>
      <c r="I11" s="430"/>
      <c r="J11" s="431"/>
      <c r="K11" s="431"/>
      <c r="L11" s="431"/>
      <c r="M11" s="431"/>
      <c r="N11" s="431"/>
      <c r="O11" s="431"/>
      <c r="P11" s="431"/>
      <c r="Q11" s="431"/>
      <c r="R11" s="431"/>
      <c r="S11" s="431"/>
      <c r="T11" s="432"/>
      <c r="U11" s="433" t="s">
        <v>86</v>
      </c>
      <c r="V11" s="434"/>
      <c r="W11" s="434"/>
      <c r="X11" s="435"/>
      <c r="Y11" s="421" t="s">
        <v>114</v>
      </c>
      <c r="Z11" s="422"/>
      <c r="AA11" s="422"/>
      <c r="AB11" s="423"/>
      <c r="AC11" s="46"/>
    </row>
    <row r="12" spans="2:29" ht="15.75" thickBot="1" x14ac:dyDescent="0.3">
      <c r="B12" s="27"/>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26"/>
    </row>
    <row r="13" spans="2:29" x14ac:dyDescent="0.25">
      <c r="B13" s="27"/>
      <c r="C13" s="385" t="s">
        <v>17</v>
      </c>
      <c r="D13" s="386"/>
      <c r="E13" s="386"/>
      <c r="F13" s="386"/>
      <c r="G13" s="386"/>
      <c r="H13" s="387"/>
      <c r="I13" s="881" t="s">
        <v>87</v>
      </c>
      <c r="J13" s="881"/>
      <c r="K13" s="881"/>
      <c r="L13" s="881"/>
      <c r="M13" s="882"/>
      <c r="N13" s="882"/>
      <c r="O13" s="882"/>
      <c r="P13" s="882"/>
      <c r="Q13" s="882"/>
      <c r="R13" s="882"/>
      <c r="S13" s="882"/>
      <c r="T13" s="882"/>
      <c r="U13" s="882"/>
      <c r="V13" s="883"/>
      <c r="W13" s="385" t="s">
        <v>16</v>
      </c>
      <c r="X13" s="386"/>
      <c r="Y13" s="386"/>
      <c r="Z13" s="386"/>
      <c r="AA13" s="386"/>
      <c r="AB13" s="387"/>
      <c r="AC13" s="26"/>
    </row>
    <row r="14" spans="2:29" ht="15.75" thickBot="1" x14ac:dyDescent="0.3">
      <c r="B14" s="27"/>
      <c r="C14" s="388"/>
      <c r="D14" s="389"/>
      <c r="E14" s="389"/>
      <c r="F14" s="389"/>
      <c r="G14" s="389"/>
      <c r="H14" s="390"/>
      <c r="I14" s="884"/>
      <c r="J14" s="884"/>
      <c r="K14" s="884"/>
      <c r="L14" s="884"/>
      <c r="M14" s="885"/>
      <c r="N14" s="885"/>
      <c r="O14" s="885"/>
      <c r="P14" s="885"/>
      <c r="Q14" s="885"/>
      <c r="R14" s="885"/>
      <c r="S14" s="885"/>
      <c r="T14" s="885"/>
      <c r="U14" s="885"/>
      <c r="V14" s="886"/>
      <c r="W14" s="397" t="s">
        <v>0</v>
      </c>
      <c r="X14" s="398"/>
      <c r="Y14" s="398"/>
      <c r="Z14" s="398"/>
      <c r="AA14" s="398"/>
      <c r="AB14" s="399"/>
      <c r="AC14" s="26"/>
    </row>
    <row r="15" spans="2:29" ht="15.75" thickBot="1" x14ac:dyDescent="0.3">
      <c r="B15" s="27"/>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26"/>
    </row>
    <row r="16" spans="2:29" ht="15.75" thickBot="1" x14ac:dyDescent="0.3">
      <c r="B16" s="27"/>
      <c r="C16" s="445" t="s">
        <v>18</v>
      </c>
      <c r="D16" s="446"/>
      <c r="E16" s="446"/>
      <c r="F16" s="446"/>
      <c r="G16" s="446"/>
      <c r="H16" s="447"/>
      <c r="I16" s="601" t="s">
        <v>72</v>
      </c>
      <c r="J16" s="601"/>
      <c r="K16" s="601"/>
      <c r="L16" s="601"/>
      <c r="M16" s="602"/>
      <c r="N16" s="602"/>
      <c r="O16" s="602"/>
      <c r="P16" s="602"/>
      <c r="Q16" s="602"/>
      <c r="R16" s="602"/>
      <c r="S16" s="602"/>
      <c r="T16" s="602"/>
      <c r="U16" s="602"/>
      <c r="V16" s="602"/>
      <c r="W16" s="602"/>
      <c r="X16" s="602"/>
      <c r="Y16" s="602"/>
      <c r="Z16" s="602"/>
      <c r="AA16" s="602"/>
      <c r="AB16" s="603"/>
      <c r="AC16" s="26"/>
    </row>
    <row r="17" spans="2:29" ht="17.25" customHeight="1" thickBot="1" x14ac:dyDescent="0.3">
      <c r="B17" s="27"/>
      <c r="C17" s="49"/>
      <c r="D17" s="49"/>
      <c r="E17" s="49"/>
      <c r="F17" s="49"/>
      <c r="G17" s="49"/>
      <c r="H17" s="49"/>
      <c r="I17" s="51"/>
      <c r="J17" s="51"/>
      <c r="K17" s="51"/>
      <c r="L17" s="51"/>
      <c r="M17" s="51"/>
      <c r="N17" s="51"/>
      <c r="O17" s="51"/>
      <c r="P17" s="51"/>
      <c r="Q17" s="51"/>
      <c r="R17" s="51"/>
      <c r="S17" s="51"/>
      <c r="T17" s="51"/>
      <c r="U17" s="51"/>
      <c r="V17" s="51"/>
      <c r="W17" s="51"/>
      <c r="X17" s="51"/>
      <c r="Y17" s="51"/>
      <c r="Z17" s="51"/>
      <c r="AA17" s="51"/>
      <c r="AB17" s="51"/>
      <c r="AC17" s="26"/>
    </row>
    <row r="18" spans="2:29" ht="39.75" customHeight="1" thickBot="1" x14ac:dyDescent="0.3">
      <c r="B18" s="27"/>
      <c r="C18" s="445" t="s">
        <v>19</v>
      </c>
      <c r="D18" s="446"/>
      <c r="E18" s="446"/>
      <c r="F18" s="446"/>
      <c r="G18" s="446"/>
      <c r="H18" s="447"/>
      <c r="I18" s="601" t="s">
        <v>125</v>
      </c>
      <c r="J18" s="601"/>
      <c r="K18" s="601"/>
      <c r="L18" s="601"/>
      <c r="M18" s="602"/>
      <c r="N18" s="602"/>
      <c r="O18" s="602"/>
      <c r="P18" s="602"/>
      <c r="Q18" s="602"/>
      <c r="R18" s="602"/>
      <c r="S18" s="602"/>
      <c r="T18" s="602"/>
      <c r="U18" s="602"/>
      <c r="V18" s="602"/>
      <c r="W18" s="602"/>
      <c r="X18" s="602"/>
      <c r="Y18" s="602"/>
      <c r="Z18" s="602"/>
      <c r="AA18" s="602"/>
      <c r="AB18" s="603"/>
      <c r="AC18" s="26"/>
    </row>
    <row r="19" spans="2:29" ht="15.75" thickBot="1" x14ac:dyDescent="0.3">
      <c r="B19" s="27"/>
      <c r="C19" s="49"/>
      <c r="D19" s="49"/>
      <c r="E19" s="49"/>
      <c r="F19" s="49"/>
      <c r="G19" s="49"/>
      <c r="H19" s="49"/>
      <c r="I19" s="51"/>
      <c r="J19" s="51"/>
      <c r="K19" s="51"/>
      <c r="L19" s="51"/>
      <c r="M19" s="51"/>
      <c r="N19" s="51"/>
      <c r="O19" s="51"/>
      <c r="P19" s="51"/>
      <c r="Q19" s="51"/>
      <c r="R19" s="51"/>
      <c r="S19" s="51"/>
      <c r="T19" s="51"/>
      <c r="U19" s="51"/>
      <c r="V19" s="51"/>
      <c r="W19" s="51"/>
      <c r="X19" s="51"/>
      <c r="Y19" s="51"/>
      <c r="Z19" s="51"/>
      <c r="AA19" s="51"/>
      <c r="AB19" s="51"/>
      <c r="AC19" s="26"/>
    </row>
    <row r="20" spans="2:29" ht="15.75" thickBot="1" x14ac:dyDescent="0.3">
      <c r="B20" s="27"/>
      <c r="C20" s="451" t="s">
        <v>64</v>
      </c>
      <c r="D20" s="452"/>
      <c r="E20" s="452"/>
      <c r="F20" s="452"/>
      <c r="G20" s="452"/>
      <c r="H20" s="453"/>
      <c r="I20" s="457" t="s">
        <v>120</v>
      </c>
      <c r="J20" s="458"/>
      <c r="K20" s="458"/>
      <c r="L20" s="458"/>
      <c r="M20" s="458"/>
      <c r="N20" s="458"/>
      <c r="O20" s="459"/>
      <c r="P20" s="571" t="s">
        <v>21</v>
      </c>
      <c r="Q20" s="572"/>
      <c r="R20" s="572"/>
      <c r="S20" s="572"/>
      <c r="T20" s="572"/>
      <c r="U20" s="572"/>
      <c r="V20" s="573"/>
      <c r="W20" s="571" t="s">
        <v>22</v>
      </c>
      <c r="X20" s="572"/>
      <c r="Y20" s="572"/>
      <c r="Z20" s="572"/>
      <c r="AA20" s="572"/>
      <c r="AB20" s="573"/>
      <c r="AC20" s="26"/>
    </row>
    <row r="21" spans="2:29" ht="15.75" thickBot="1" x14ac:dyDescent="0.3">
      <c r="B21" s="27"/>
      <c r="C21" s="454"/>
      <c r="D21" s="455"/>
      <c r="E21" s="455"/>
      <c r="F21" s="455"/>
      <c r="G21" s="455"/>
      <c r="H21" s="456"/>
      <c r="I21" s="460"/>
      <c r="J21" s="461"/>
      <c r="K21" s="461"/>
      <c r="L21" s="461"/>
      <c r="M21" s="461"/>
      <c r="N21" s="461"/>
      <c r="O21" s="462"/>
      <c r="P21" s="878" t="s">
        <v>1</v>
      </c>
      <c r="Q21" s="879"/>
      <c r="R21" s="879"/>
      <c r="S21" s="879"/>
      <c r="T21" s="879"/>
      <c r="U21" s="879"/>
      <c r="V21" s="880"/>
      <c r="W21" s="878" t="s">
        <v>2</v>
      </c>
      <c r="X21" s="879"/>
      <c r="Y21" s="879"/>
      <c r="Z21" s="879"/>
      <c r="AA21" s="879"/>
      <c r="AB21" s="880"/>
      <c r="AC21" s="26"/>
    </row>
    <row r="22" spans="2:29" ht="15.75" thickBot="1" x14ac:dyDescent="0.3">
      <c r="B22" s="27"/>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26"/>
    </row>
    <row r="23" spans="2:29" ht="15.75" thickBot="1" x14ac:dyDescent="0.3">
      <c r="B23" s="27"/>
      <c r="C23" s="907" t="s">
        <v>47</v>
      </c>
      <c r="D23" s="908"/>
      <c r="E23" s="908"/>
      <c r="F23" s="908"/>
      <c r="G23" s="908"/>
      <c r="H23" s="908"/>
      <c r="I23" s="908"/>
      <c r="J23" s="908"/>
      <c r="K23" s="907" t="s">
        <v>48</v>
      </c>
      <c r="L23" s="908"/>
      <c r="M23" s="908"/>
      <c r="N23" s="908"/>
      <c r="O23" s="908"/>
      <c r="P23" s="908"/>
      <c r="Q23" s="908"/>
      <c r="R23" s="909"/>
      <c r="S23" s="907" t="s">
        <v>49</v>
      </c>
      <c r="T23" s="908"/>
      <c r="U23" s="908"/>
      <c r="V23" s="908"/>
      <c r="W23" s="908"/>
      <c r="X23" s="908"/>
      <c r="Y23" s="908"/>
      <c r="Z23" s="908"/>
      <c r="AA23" s="908"/>
      <c r="AB23" s="909"/>
      <c r="AC23" s="26"/>
    </row>
    <row r="24" spans="2:29" ht="15.75" thickBot="1" x14ac:dyDescent="0.3">
      <c r="B24" s="27"/>
      <c r="C24" s="910" t="s">
        <v>66</v>
      </c>
      <c r="D24" s="911"/>
      <c r="E24" s="911"/>
      <c r="F24" s="911"/>
      <c r="G24" s="911"/>
      <c r="H24" s="911"/>
      <c r="I24" s="911"/>
      <c r="J24" s="911"/>
      <c r="K24" s="910" t="s">
        <v>118</v>
      </c>
      <c r="L24" s="911"/>
      <c r="M24" s="911"/>
      <c r="N24" s="911"/>
      <c r="O24" s="911"/>
      <c r="P24" s="911"/>
      <c r="Q24" s="911"/>
      <c r="R24" s="912"/>
      <c r="S24" s="582" t="s">
        <v>67</v>
      </c>
      <c r="T24" s="583"/>
      <c r="U24" s="583"/>
      <c r="V24" s="583"/>
      <c r="W24" s="583"/>
      <c r="X24" s="583"/>
      <c r="Y24" s="583"/>
      <c r="Z24" s="583"/>
      <c r="AA24" s="583"/>
      <c r="AB24" s="584"/>
      <c r="AC24" s="26"/>
    </row>
    <row r="25" spans="2:29" ht="15.75" thickBot="1" x14ac:dyDescent="0.3">
      <c r="B25" s="27"/>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26"/>
    </row>
    <row r="26" spans="2:29" ht="65.25" customHeight="1" thickBot="1" x14ac:dyDescent="0.3">
      <c r="B26" s="27"/>
      <c r="C26" s="445" t="s">
        <v>20</v>
      </c>
      <c r="D26" s="446"/>
      <c r="E26" s="446"/>
      <c r="F26" s="446"/>
      <c r="G26" s="446"/>
      <c r="H26" s="447"/>
      <c r="I26" s="474" t="s">
        <v>74</v>
      </c>
      <c r="J26" s="837"/>
      <c r="K26" s="837"/>
      <c r="L26" s="837"/>
      <c r="M26" s="837"/>
      <c r="N26" s="837"/>
      <c r="O26" s="837"/>
      <c r="P26" s="837"/>
      <c r="Q26" s="837"/>
      <c r="R26" s="837"/>
      <c r="S26" s="837"/>
      <c r="T26" s="837"/>
      <c r="U26" s="837"/>
      <c r="V26" s="837"/>
      <c r="W26" s="837"/>
      <c r="X26" s="837"/>
      <c r="Y26" s="837"/>
      <c r="Z26" s="837"/>
      <c r="AA26" s="837"/>
      <c r="AB26" s="838"/>
      <c r="AC26" s="26"/>
    </row>
    <row r="27" spans="2:29" ht="15.75" thickBot="1" x14ac:dyDescent="0.3">
      <c r="B27" s="27"/>
      <c r="C27" s="49"/>
      <c r="D27" s="49"/>
      <c r="E27" s="49"/>
      <c r="F27" s="49"/>
      <c r="G27" s="49"/>
      <c r="H27" s="49"/>
      <c r="I27" s="51"/>
      <c r="J27" s="51"/>
      <c r="K27" s="51"/>
      <c r="L27" s="51"/>
      <c r="M27" s="51"/>
      <c r="N27" s="51"/>
      <c r="O27" s="51"/>
      <c r="P27" s="51"/>
      <c r="Q27" s="51"/>
      <c r="R27" s="51"/>
      <c r="S27" s="51"/>
      <c r="T27" s="51"/>
      <c r="U27" s="51"/>
      <c r="V27" s="51"/>
      <c r="W27" s="51"/>
      <c r="X27" s="51"/>
      <c r="Y27" s="51"/>
      <c r="Z27" s="51"/>
      <c r="AA27" s="51"/>
      <c r="AB27" s="51"/>
      <c r="AC27" s="26"/>
    </row>
    <row r="28" spans="2:29" ht="41.25" customHeight="1" thickBot="1" x14ac:dyDescent="0.3">
      <c r="B28" s="27"/>
      <c r="C28" s="445" t="s">
        <v>50</v>
      </c>
      <c r="D28" s="446"/>
      <c r="E28" s="446"/>
      <c r="F28" s="446"/>
      <c r="G28" s="446"/>
      <c r="H28" s="447"/>
      <c r="I28" s="474" t="s">
        <v>119</v>
      </c>
      <c r="J28" s="837"/>
      <c r="K28" s="837"/>
      <c r="L28" s="837"/>
      <c r="M28" s="448"/>
      <c r="N28" s="445" t="s">
        <v>51</v>
      </c>
      <c r="O28" s="446"/>
      <c r="P28" s="446"/>
      <c r="Q28" s="446"/>
      <c r="R28" s="446"/>
      <c r="S28" s="447"/>
      <c r="T28" s="444" t="s">
        <v>52</v>
      </c>
      <c r="U28" s="442"/>
      <c r="V28" s="443"/>
      <c r="W28" s="52" t="s">
        <v>53</v>
      </c>
      <c r="X28" s="442" t="s">
        <v>54</v>
      </c>
      <c r="Y28" s="442"/>
      <c r="Z28" s="442"/>
      <c r="AA28" s="443"/>
      <c r="AB28" s="52"/>
      <c r="AC28" s="26"/>
    </row>
    <row r="29" spans="2:29" ht="15.75" thickBot="1" x14ac:dyDescent="0.3">
      <c r="B29" s="2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26"/>
    </row>
    <row r="30" spans="2:29" x14ac:dyDescent="0.25">
      <c r="B30" s="25"/>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89"/>
      <c r="Z30" s="589"/>
      <c r="AA30" s="589"/>
      <c r="AB30" s="590"/>
      <c r="AC30" s="62"/>
    </row>
    <row r="31" spans="2:29" ht="15.75" thickBot="1" x14ac:dyDescent="0.3">
      <c r="B31" s="25"/>
      <c r="C31" s="591"/>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3"/>
      <c r="AC31" s="62"/>
    </row>
    <row r="32" spans="2:29" ht="33.75" customHeight="1" x14ac:dyDescent="0.25">
      <c r="B32" s="25"/>
      <c r="C32" s="759" t="s">
        <v>56</v>
      </c>
      <c r="D32" s="760"/>
      <c r="E32" s="760"/>
      <c r="F32" s="760"/>
      <c r="G32" s="761"/>
      <c r="H32" s="655" t="s">
        <v>68</v>
      </c>
      <c r="I32" s="765" t="s">
        <v>69</v>
      </c>
      <c r="J32" s="765" t="s">
        <v>58</v>
      </c>
      <c r="K32" s="655" t="s">
        <v>25</v>
      </c>
      <c r="L32" s="645" t="s">
        <v>57</v>
      </c>
      <c r="M32" s="646"/>
      <c r="N32" s="646"/>
      <c r="O32" s="646"/>
      <c r="P32" s="646"/>
      <c r="Q32" s="646"/>
      <c r="R32" s="646"/>
      <c r="S32" s="646"/>
      <c r="T32" s="646"/>
      <c r="U32" s="646"/>
      <c r="V32" s="646"/>
      <c r="W32" s="646"/>
      <c r="X32" s="646"/>
      <c r="Y32" s="646"/>
      <c r="Z32" s="646"/>
      <c r="AA32" s="646"/>
      <c r="AB32" s="647"/>
      <c r="AC32" s="62"/>
    </row>
    <row r="33" spans="2:29" ht="25.5" customHeight="1" thickBot="1" x14ac:dyDescent="0.3">
      <c r="B33" s="25"/>
      <c r="C33" s="762"/>
      <c r="D33" s="763"/>
      <c r="E33" s="763"/>
      <c r="F33" s="763"/>
      <c r="G33" s="764"/>
      <c r="H33" s="656"/>
      <c r="I33" s="766"/>
      <c r="J33" s="766"/>
      <c r="K33" s="656"/>
      <c r="L33" s="648"/>
      <c r="M33" s="649"/>
      <c r="N33" s="649"/>
      <c r="O33" s="649"/>
      <c r="P33" s="649"/>
      <c r="Q33" s="649"/>
      <c r="R33" s="649"/>
      <c r="S33" s="649"/>
      <c r="T33" s="649"/>
      <c r="U33" s="649"/>
      <c r="V33" s="649"/>
      <c r="W33" s="649"/>
      <c r="X33" s="649"/>
      <c r="Y33" s="649"/>
      <c r="Z33" s="649"/>
      <c r="AA33" s="649"/>
      <c r="AB33" s="650"/>
      <c r="AC33" s="62"/>
    </row>
    <row r="34" spans="2:29" ht="18" customHeight="1" x14ac:dyDescent="0.25">
      <c r="B34" s="25"/>
      <c r="C34" s="796" t="s">
        <v>91</v>
      </c>
      <c r="D34" s="797"/>
      <c r="E34" s="797"/>
      <c r="F34" s="797"/>
      <c r="G34" s="798"/>
      <c r="H34" s="53" t="s">
        <v>92</v>
      </c>
      <c r="I34" s="54">
        <v>48.1</v>
      </c>
      <c r="J34" s="799">
        <f>I34+I35</f>
        <v>55</v>
      </c>
      <c r="K34" s="55">
        <f>IFERROR(((I34/J34)),¨¨)</f>
        <v>0.87454545454545463</v>
      </c>
      <c r="L34" s="925" t="s">
        <v>129</v>
      </c>
      <c r="M34" s="926"/>
      <c r="N34" s="926"/>
      <c r="O34" s="926"/>
      <c r="P34" s="926"/>
      <c r="Q34" s="926"/>
      <c r="R34" s="926"/>
      <c r="S34" s="926"/>
      <c r="T34" s="926"/>
      <c r="U34" s="926"/>
      <c r="V34" s="926"/>
      <c r="W34" s="926"/>
      <c r="X34" s="926"/>
      <c r="Y34" s="926"/>
      <c r="Z34" s="926"/>
      <c r="AA34" s="926"/>
      <c r="AB34" s="927"/>
      <c r="AC34" s="62"/>
    </row>
    <row r="35" spans="2:29" ht="18" customHeight="1" thickBot="1" x14ac:dyDescent="0.3">
      <c r="B35" s="25"/>
      <c r="C35" s="790"/>
      <c r="D35" s="791"/>
      <c r="E35" s="791"/>
      <c r="F35" s="791"/>
      <c r="G35" s="792"/>
      <c r="H35" s="56" t="s">
        <v>93</v>
      </c>
      <c r="I35" s="54">
        <v>6.9</v>
      </c>
      <c r="J35" s="858"/>
      <c r="K35" s="55">
        <f>IFERROR(((I35/J34)),¨¨)</f>
        <v>0.12545454545454546</v>
      </c>
      <c r="L35" s="928"/>
      <c r="M35" s="929"/>
      <c r="N35" s="929"/>
      <c r="O35" s="929"/>
      <c r="P35" s="929"/>
      <c r="Q35" s="929"/>
      <c r="R35" s="929"/>
      <c r="S35" s="929"/>
      <c r="T35" s="929"/>
      <c r="U35" s="929"/>
      <c r="V35" s="929"/>
      <c r="W35" s="929"/>
      <c r="X35" s="929"/>
      <c r="Y35" s="929"/>
      <c r="Z35" s="929"/>
      <c r="AA35" s="929"/>
      <c r="AB35" s="930"/>
      <c r="AC35" s="62"/>
    </row>
    <row r="36" spans="2:29" ht="18" customHeight="1" x14ac:dyDescent="0.25">
      <c r="B36" s="25"/>
      <c r="C36" s="796" t="s">
        <v>94</v>
      </c>
      <c r="D36" s="797"/>
      <c r="E36" s="797"/>
      <c r="F36" s="797"/>
      <c r="G36" s="798"/>
      <c r="H36" s="53" t="s">
        <v>92</v>
      </c>
      <c r="I36" s="54"/>
      <c r="J36" s="799">
        <f>I36+I37</f>
        <v>0</v>
      </c>
      <c r="K36" s="55" t="e">
        <f>IFERROR(((I36/J36)),¨¨)</f>
        <v>#NAME?</v>
      </c>
      <c r="L36" s="931"/>
      <c r="M36" s="932"/>
      <c r="N36" s="932"/>
      <c r="O36" s="932"/>
      <c r="P36" s="932"/>
      <c r="Q36" s="932"/>
      <c r="R36" s="932"/>
      <c r="S36" s="932"/>
      <c r="T36" s="932"/>
      <c r="U36" s="932"/>
      <c r="V36" s="932"/>
      <c r="W36" s="932"/>
      <c r="X36" s="932"/>
      <c r="Y36" s="932"/>
      <c r="Z36" s="932"/>
      <c r="AA36" s="932"/>
      <c r="AB36" s="933"/>
      <c r="AC36" s="62"/>
    </row>
    <row r="37" spans="2:29" ht="18" customHeight="1" thickBot="1" x14ac:dyDescent="0.3">
      <c r="B37" s="25"/>
      <c r="C37" s="790"/>
      <c r="D37" s="791"/>
      <c r="E37" s="791"/>
      <c r="F37" s="791"/>
      <c r="G37" s="792"/>
      <c r="H37" s="56" t="s">
        <v>93</v>
      </c>
      <c r="I37" s="54"/>
      <c r="J37" s="858"/>
      <c r="K37" s="55" t="e">
        <f>IFERROR(((I37/J37)),¨¨)</f>
        <v>#NAME?</v>
      </c>
      <c r="L37" s="934"/>
      <c r="M37" s="935"/>
      <c r="N37" s="935"/>
      <c r="O37" s="935"/>
      <c r="P37" s="935"/>
      <c r="Q37" s="935"/>
      <c r="R37" s="935"/>
      <c r="S37" s="935"/>
      <c r="T37" s="935"/>
      <c r="U37" s="935"/>
      <c r="V37" s="935"/>
      <c r="W37" s="935"/>
      <c r="X37" s="935"/>
      <c r="Y37" s="935"/>
      <c r="Z37" s="935"/>
      <c r="AA37" s="935"/>
      <c r="AB37" s="936"/>
      <c r="AC37" s="62"/>
    </row>
    <row r="38" spans="2:29" ht="18" customHeight="1" x14ac:dyDescent="0.25">
      <c r="B38" s="25"/>
      <c r="C38" s="796" t="s">
        <v>95</v>
      </c>
      <c r="D38" s="797"/>
      <c r="E38" s="797"/>
      <c r="F38" s="797"/>
      <c r="G38" s="798"/>
      <c r="H38" s="53" t="s">
        <v>92</v>
      </c>
      <c r="I38" s="54"/>
      <c r="J38" s="799">
        <f>I38+I39</f>
        <v>0</v>
      </c>
      <c r="K38" s="55" t="e">
        <f>IFERROR(((I38/J38)),¨¨)</f>
        <v>#NAME?</v>
      </c>
      <c r="L38" s="931"/>
      <c r="M38" s="932"/>
      <c r="N38" s="932"/>
      <c r="O38" s="932"/>
      <c r="P38" s="932"/>
      <c r="Q38" s="932"/>
      <c r="R38" s="932"/>
      <c r="S38" s="932"/>
      <c r="T38" s="932"/>
      <c r="U38" s="932"/>
      <c r="V38" s="932"/>
      <c r="W38" s="932"/>
      <c r="X38" s="932"/>
      <c r="Y38" s="932"/>
      <c r="Z38" s="932"/>
      <c r="AA38" s="932"/>
      <c r="AB38" s="933"/>
      <c r="AC38" s="62"/>
    </row>
    <row r="39" spans="2:29" ht="18" customHeight="1" thickBot="1" x14ac:dyDescent="0.3">
      <c r="B39" s="25"/>
      <c r="C39" s="790"/>
      <c r="D39" s="791"/>
      <c r="E39" s="791"/>
      <c r="F39" s="791"/>
      <c r="G39" s="792"/>
      <c r="H39" s="56" t="s">
        <v>93</v>
      </c>
      <c r="I39" s="54"/>
      <c r="J39" s="858"/>
      <c r="K39" s="55" t="e">
        <f>IFERROR(((I39/J39)),¨¨)</f>
        <v>#NAME?</v>
      </c>
      <c r="L39" s="934"/>
      <c r="M39" s="935"/>
      <c r="N39" s="935"/>
      <c r="O39" s="935"/>
      <c r="P39" s="935"/>
      <c r="Q39" s="935"/>
      <c r="R39" s="935"/>
      <c r="S39" s="935"/>
      <c r="T39" s="935"/>
      <c r="U39" s="935"/>
      <c r="V39" s="935"/>
      <c r="W39" s="935"/>
      <c r="X39" s="935"/>
      <c r="Y39" s="935"/>
      <c r="Z39" s="935"/>
      <c r="AA39" s="935"/>
      <c r="AB39" s="936"/>
      <c r="AC39" s="62"/>
    </row>
    <row r="40" spans="2:29" ht="18" customHeight="1" x14ac:dyDescent="0.25">
      <c r="B40" s="25"/>
      <c r="C40" s="796" t="s">
        <v>96</v>
      </c>
      <c r="D40" s="797"/>
      <c r="E40" s="797"/>
      <c r="F40" s="797"/>
      <c r="G40" s="798"/>
      <c r="H40" s="53" t="s">
        <v>92</v>
      </c>
      <c r="I40" s="54"/>
      <c r="J40" s="799">
        <f>I40+I41</f>
        <v>0</v>
      </c>
      <c r="K40" s="55" t="e">
        <f>IFERROR(((I40/J40)),¨¨)</f>
        <v>#NAME?</v>
      </c>
      <c r="L40" s="931"/>
      <c r="M40" s="932"/>
      <c r="N40" s="932"/>
      <c r="O40" s="932"/>
      <c r="P40" s="932"/>
      <c r="Q40" s="932"/>
      <c r="R40" s="932"/>
      <c r="S40" s="932"/>
      <c r="T40" s="932"/>
      <c r="U40" s="932"/>
      <c r="V40" s="932"/>
      <c r="W40" s="932"/>
      <c r="X40" s="932"/>
      <c r="Y40" s="932"/>
      <c r="Z40" s="932"/>
      <c r="AA40" s="932"/>
      <c r="AB40" s="933"/>
      <c r="AC40" s="62"/>
    </row>
    <row r="41" spans="2:29" ht="18" customHeight="1" thickBot="1" x14ac:dyDescent="0.3">
      <c r="B41" s="25"/>
      <c r="C41" s="778"/>
      <c r="D41" s="779"/>
      <c r="E41" s="779"/>
      <c r="F41" s="779"/>
      <c r="G41" s="780"/>
      <c r="H41" s="57" t="s">
        <v>93</v>
      </c>
      <c r="I41" s="54"/>
      <c r="J41" s="858"/>
      <c r="K41" s="55" t="e">
        <f>IFERROR(((I41/J41)),¨¨)</f>
        <v>#NAME?</v>
      </c>
      <c r="L41" s="934"/>
      <c r="M41" s="935"/>
      <c r="N41" s="935"/>
      <c r="O41" s="935"/>
      <c r="P41" s="935"/>
      <c r="Q41" s="935"/>
      <c r="R41" s="935"/>
      <c r="S41" s="935"/>
      <c r="T41" s="935"/>
      <c r="U41" s="935"/>
      <c r="V41" s="935"/>
      <c r="W41" s="935"/>
      <c r="X41" s="935"/>
      <c r="Y41" s="935"/>
      <c r="Z41" s="935"/>
      <c r="AA41" s="935"/>
      <c r="AB41" s="936"/>
      <c r="AC41" s="62"/>
    </row>
    <row r="42" spans="2:29" ht="15.75" thickBot="1" x14ac:dyDescent="0.3">
      <c r="B42" s="25"/>
      <c r="C42" s="919" t="s">
        <v>58</v>
      </c>
      <c r="D42" s="920"/>
      <c r="E42" s="920"/>
      <c r="F42" s="920"/>
      <c r="G42" s="921"/>
      <c r="H42" s="66">
        <f>SUM(H34:H41)</f>
        <v>0</v>
      </c>
      <c r="I42" s="67">
        <f>SUM(I34:I41)</f>
        <v>55</v>
      </c>
      <c r="J42" s="68">
        <f>IFERROR(((H42/I42))," ")</f>
        <v>0</v>
      </c>
      <c r="K42" s="65"/>
      <c r="L42" s="922"/>
      <c r="M42" s="923"/>
      <c r="N42" s="923"/>
      <c r="O42" s="923"/>
      <c r="P42" s="923"/>
      <c r="Q42" s="923"/>
      <c r="R42" s="923"/>
      <c r="S42" s="923"/>
      <c r="T42" s="923"/>
      <c r="U42" s="923"/>
      <c r="V42" s="923"/>
      <c r="W42" s="923"/>
      <c r="X42" s="923"/>
      <c r="Y42" s="923"/>
      <c r="Z42" s="923"/>
      <c r="AA42" s="923"/>
      <c r="AB42" s="924"/>
      <c r="AC42" s="62"/>
    </row>
    <row r="43" spans="2:29" x14ac:dyDescent="0.25">
      <c r="B43" s="25"/>
      <c r="C43" s="50"/>
      <c r="D43" s="50"/>
      <c r="E43" s="50"/>
      <c r="F43" s="50"/>
      <c r="G43" s="50"/>
      <c r="H43" s="60"/>
      <c r="I43" s="60"/>
      <c r="J43" s="60"/>
      <c r="K43" s="60"/>
      <c r="L43" s="60"/>
      <c r="M43" s="61"/>
      <c r="N43" s="50"/>
      <c r="O43" s="50"/>
      <c r="P43" s="50"/>
      <c r="Q43" s="50"/>
      <c r="R43" s="50"/>
      <c r="S43" s="50"/>
      <c r="T43" s="50"/>
      <c r="U43" s="50"/>
      <c r="V43" s="50"/>
      <c r="W43" s="50"/>
      <c r="X43" s="50"/>
      <c r="Y43" s="50"/>
      <c r="Z43" s="50"/>
      <c r="AA43" s="50"/>
      <c r="AB43" s="50"/>
      <c r="AC43" s="62"/>
    </row>
    <row r="44" spans="2:29" x14ac:dyDescent="0.25">
      <c r="B44" s="69"/>
      <c r="C44" s="70"/>
      <c r="D44" s="70"/>
      <c r="E44" s="70"/>
      <c r="F44" s="70"/>
      <c r="G44" s="70"/>
      <c r="H44" s="71"/>
      <c r="I44" s="71"/>
      <c r="J44" s="71"/>
      <c r="K44" s="71"/>
      <c r="L44" s="71"/>
      <c r="M44" s="72"/>
      <c r="N44" s="70"/>
      <c r="O44" s="70"/>
      <c r="P44" s="70"/>
      <c r="Q44" s="70"/>
      <c r="R44" s="70"/>
      <c r="S44" s="70"/>
      <c r="T44" s="70"/>
      <c r="U44" s="70"/>
      <c r="V44" s="70"/>
      <c r="W44" s="70"/>
      <c r="X44" s="70"/>
      <c r="Y44" s="70"/>
      <c r="Z44" s="70"/>
      <c r="AA44" s="70"/>
      <c r="AB44" s="70"/>
      <c r="AC44" s="73"/>
    </row>
    <row r="45" spans="2:29" ht="15.75" thickBot="1" x14ac:dyDescent="0.3">
      <c r="B45" s="75"/>
      <c r="C45" s="76"/>
      <c r="D45" s="76"/>
      <c r="E45" s="76"/>
      <c r="F45" s="76"/>
      <c r="G45" s="76"/>
      <c r="H45" s="77"/>
      <c r="I45" s="77"/>
      <c r="J45" s="78"/>
      <c r="K45" s="76"/>
      <c r="L45" s="76"/>
      <c r="M45" s="76"/>
      <c r="N45" s="76"/>
      <c r="O45" s="76"/>
      <c r="P45" s="76"/>
      <c r="Q45" s="76"/>
      <c r="R45" s="76"/>
      <c r="S45" s="76"/>
      <c r="T45" s="76"/>
      <c r="U45" s="76"/>
      <c r="V45" s="76"/>
      <c r="W45" s="76"/>
      <c r="X45" s="76"/>
      <c r="Y45" s="76"/>
      <c r="Z45" s="76"/>
      <c r="AA45" s="74"/>
      <c r="AB45" s="74"/>
      <c r="AC45" s="79"/>
    </row>
    <row r="46" spans="2:29" ht="15" customHeight="1" x14ac:dyDescent="0.25">
      <c r="B46" s="25"/>
      <c r="C46" s="571" t="s">
        <v>59</v>
      </c>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3"/>
      <c r="AC46" s="62"/>
    </row>
    <row r="47" spans="2:29" ht="15.75" thickBot="1" x14ac:dyDescent="0.3">
      <c r="B47" s="27"/>
      <c r="C47" s="913"/>
      <c r="D47" s="914"/>
      <c r="E47" s="914"/>
      <c r="F47" s="914"/>
      <c r="G47" s="914"/>
      <c r="H47" s="914"/>
      <c r="I47" s="914"/>
      <c r="J47" s="914"/>
      <c r="K47" s="914"/>
      <c r="L47" s="914"/>
      <c r="M47" s="914"/>
      <c r="N47" s="914"/>
      <c r="O47" s="914"/>
      <c r="P47" s="914"/>
      <c r="Q47" s="914"/>
      <c r="R47" s="914"/>
      <c r="S47" s="914"/>
      <c r="T47" s="914"/>
      <c r="U47" s="914"/>
      <c r="V47" s="914"/>
      <c r="W47" s="914"/>
      <c r="X47" s="914"/>
      <c r="Y47" s="914"/>
      <c r="Z47" s="914"/>
      <c r="AA47" s="914"/>
      <c r="AB47" s="915"/>
      <c r="AC47" s="62"/>
    </row>
    <row r="48" spans="2:29" ht="15" customHeight="1" x14ac:dyDescent="0.25">
      <c r="B48" s="27"/>
      <c r="C48" s="579" t="s">
        <v>60</v>
      </c>
      <c r="D48" s="580"/>
      <c r="E48" s="580"/>
      <c r="F48" s="580"/>
      <c r="G48" s="580"/>
      <c r="H48" s="580"/>
      <c r="I48" s="580"/>
      <c r="J48" s="580"/>
      <c r="K48" s="580"/>
      <c r="L48" s="580"/>
      <c r="M48" s="580"/>
      <c r="N48" s="580"/>
      <c r="O48" s="580"/>
      <c r="P48" s="580"/>
      <c r="Q48" s="580"/>
      <c r="R48" s="580"/>
      <c r="S48" s="580"/>
      <c r="T48" s="580"/>
      <c r="U48" s="580"/>
      <c r="V48" s="580"/>
      <c r="W48" s="580"/>
      <c r="X48" s="580"/>
      <c r="Y48" s="580"/>
      <c r="Z48" s="580"/>
      <c r="AA48" s="580"/>
      <c r="AB48" s="581"/>
      <c r="AC48" s="62"/>
    </row>
    <row r="49" spans="2:29" x14ac:dyDescent="0.25">
      <c r="B49" s="27"/>
      <c r="C49" s="579"/>
      <c r="D49" s="580"/>
      <c r="E49" s="580"/>
      <c r="F49" s="580"/>
      <c r="G49" s="580"/>
      <c r="H49" s="580"/>
      <c r="I49" s="580"/>
      <c r="J49" s="580"/>
      <c r="K49" s="580"/>
      <c r="L49" s="580"/>
      <c r="M49" s="580"/>
      <c r="N49" s="580"/>
      <c r="O49" s="580"/>
      <c r="P49" s="580"/>
      <c r="Q49" s="580"/>
      <c r="R49" s="580"/>
      <c r="S49" s="580"/>
      <c r="T49" s="580"/>
      <c r="U49" s="580"/>
      <c r="V49" s="580"/>
      <c r="W49" s="580"/>
      <c r="X49" s="580"/>
      <c r="Y49" s="580"/>
      <c r="Z49" s="580"/>
      <c r="AA49" s="580"/>
      <c r="AB49" s="581"/>
      <c r="AC49" s="62"/>
    </row>
    <row r="50" spans="2:29" x14ac:dyDescent="0.25">
      <c r="B50" s="27"/>
      <c r="C50" s="579"/>
      <c r="D50" s="580"/>
      <c r="E50" s="580"/>
      <c r="F50" s="580"/>
      <c r="G50" s="580"/>
      <c r="H50" s="580"/>
      <c r="I50" s="580"/>
      <c r="J50" s="580"/>
      <c r="K50" s="580"/>
      <c r="L50" s="580"/>
      <c r="M50" s="580"/>
      <c r="N50" s="580"/>
      <c r="O50" s="580"/>
      <c r="P50" s="580"/>
      <c r="Q50" s="580"/>
      <c r="R50" s="580"/>
      <c r="S50" s="580"/>
      <c r="T50" s="580"/>
      <c r="U50" s="580"/>
      <c r="V50" s="580"/>
      <c r="W50" s="580"/>
      <c r="X50" s="580"/>
      <c r="Y50" s="580"/>
      <c r="Z50" s="580"/>
      <c r="AA50" s="580"/>
      <c r="AB50" s="581"/>
      <c r="AC50" s="62"/>
    </row>
    <row r="51" spans="2:29" x14ac:dyDescent="0.25">
      <c r="B51" s="27"/>
      <c r="C51" s="579"/>
      <c r="D51" s="580"/>
      <c r="E51" s="580"/>
      <c r="F51" s="580"/>
      <c r="G51" s="580"/>
      <c r="H51" s="580"/>
      <c r="I51" s="580"/>
      <c r="J51" s="580"/>
      <c r="K51" s="580"/>
      <c r="L51" s="580"/>
      <c r="M51" s="580"/>
      <c r="N51" s="580"/>
      <c r="O51" s="580"/>
      <c r="P51" s="580"/>
      <c r="Q51" s="580"/>
      <c r="R51" s="580"/>
      <c r="S51" s="580"/>
      <c r="T51" s="580"/>
      <c r="U51" s="580"/>
      <c r="V51" s="580"/>
      <c r="W51" s="580"/>
      <c r="X51" s="580"/>
      <c r="Y51" s="580"/>
      <c r="Z51" s="580"/>
      <c r="AA51" s="580"/>
      <c r="AB51" s="581"/>
      <c r="AC51" s="62"/>
    </row>
    <row r="52" spans="2:29" x14ac:dyDescent="0.25">
      <c r="B52" s="27"/>
      <c r="C52" s="579"/>
      <c r="D52" s="580"/>
      <c r="E52" s="580"/>
      <c r="F52" s="580"/>
      <c r="G52" s="580"/>
      <c r="H52" s="580"/>
      <c r="I52" s="580"/>
      <c r="J52" s="580"/>
      <c r="K52" s="580"/>
      <c r="L52" s="580"/>
      <c r="M52" s="580"/>
      <c r="N52" s="580"/>
      <c r="O52" s="580"/>
      <c r="P52" s="580"/>
      <c r="Q52" s="580"/>
      <c r="R52" s="580"/>
      <c r="S52" s="580"/>
      <c r="T52" s="580"/>
      <c r="U52" s="580"/>
      <c r="V52" s="580"/>
      <c r="W52" s="580"/>
      <c r="X52" s="580"/>
      <c r="Y52" s="580"/>
      <c r="Z52" s="580"/>
      <c r="AA52" s="580"/>
      <c r="AB52" s="581"/>
      <c r="AC52" s="62"/>
    </row>
    <row r="53" spans="2:29" x14ac:dyDescent="0.25">
      <c r="B53" s="27"/>
      <c r="C53" s="579"/>
      <c r="D53" s="580"/>
      <c r="E53" s="580"/>
      <c r="F53" s="580"/>
      <c r="G53" s="580"/>
      <c r="H53" s="580"/>
      <c r="I53" s="580"/>
      <c r="J53" s="580"/>
      <c r="K53" s="580"/>
      <c r="L53" s="580"/>
      <c r="M53" s="580"/>
      <c r="N53" s="580"/>
      <c r="O53" s="580"/>
      <c r="P53" s="580"/>
      <c r="Q53" s="580"/>
      <c r="R53" s="580"/>
      <c r="S53" s="580"/>
      <c r="T53" s="580"/>
      <c r="U53" s="580"/>
      <c r="V53" s="580"/>
      <c r="W53" s="580"/>
      <c r="X53" s="580"/>
      <c r="Y53" s="580"/>
      <c r="Z53" s="580"/>
      <c r="AA53" s="580"/>
      <c r="AB53" s="581"/>
      <c r="AC53" s="62"/>
    </row>
    <row r="54" spans="2:29" x14ac:dyDescent="0.25">
      <c r="B54" s="27"/>
      <c r="C54" s="579"/>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1"/>
      <c r="AC54" s="62"/>
    </row>
    <row r="55" spans="2:29" x14ac:dyDescent="0.25">
      <c r="B55" s="27"/>
      <c r="C55" s="579"/>
      <c r="D55" s="580"/>
      <c r="E55" s="580"/>
      <c r="F55" s="580"/>
      <c r="G55" s="580"/>
      <c r="H55" s="580"/>
      <c r="I55" s="580"/>
      <c r="J55" s="580"/>
      <c r="K55" s="580"/>
      <c r="L55" s="580"/>
      <c r="M55" s="580"/>
      <c r="N55" s="580"/>
      <c r="O55" s="580"/>
      <c r="P55" s="580"/>
      <c r="Q55" s="580"/>
      <c r="R55" s="580"/>
      <c r="S55" s="580"/>
      <c r="T55" s="580"/>
      <c r="U55" s="580"/>
      <c r="V55" s="580"/>
      <c r="W55" s="580"/>
      <c r="X55" s="580"/>
      <c r="Y55" s="580"/>
      <c r="Z55" s="580"/>
      <c r="AA55" s="580"/>
      <c r="AB55" s="581"/>
      <c r="AC55" s="62"/>
    </row>
    <row r="56" spans="2:29" x14ac:dyDescent="0.25">
      <c r="B56" s="27"/>
      <c r="C56" s="579"/>
      <c r="D56" s="580"/>
      <c r="E56" s="580"/>
      <c r="F56" s="580"/>
      <c r="G56" s="580"/>
      <c r="H56" s="580"/>
      <c r="I56" s="580"/>
      <c r="J56" s="580"/>
      <c r="K56" s="580"/>
      <c r="L56" s="580"/>
      <c r="M56" s="580"/>
      <c r="N56" s="580"/>
      <c r="O56" s="580"/>
      <c r="P56" s="580"/>
      <c r="Q56" s="580"/>
      <c r="R56" s="580"/>
      <c r="S56" s="580"/>
      <c r="T56" s="580"/>
      <c r="U56" s="580"/>
      <c r="V56" s="580"/>
      <c r="W56" s="580"/>
      <c r="X56" s="580"/>
      <c r="Y56" s="580"/>
      <c r="Z56" s="580"/>
      <c r="AA56" s="580"/>
      <c r="AB56" s="581"/>
      <c r="AC56" s="62"/>
    </row>
    <row r="57" spans="2:29" x14ac:dyDescent="0.25">
      <c r="B57" s="27"/>
      <c r="C57" s="579"/>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1"/>
      <c r="AC57" s="62"/>
    </row>
    <row r="58" spans="2:29" x14ac:dyDescent="0.25">
      <c r="B58" s="27"/>
      <c r="C58" s="579"/>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81"/>
      <c r="AC58" s="62"/>
    </row>
    <row r="59" spans="2:29" x14ac:dyDescent="0.25">
      <c r="B59" s="27"/>
      <c r="C59" s="579"/>
      <c r="D59" s="580"/>
      <c r="E59" s="580"/>
      <c r="F59" s="580"/>
      <c r="G59" s="580"/>
      <c r="H59" s="580"/>
      <c r="I59" s="580"/>
      <c r="J59" s="580"/>
      <c r="K59" s="580"/>
      <c r="L59" s="580"/>
      <c r="M59" s="580"/>
      <c r="N59" s="580"/>
      <c r="O59" s="580"/>
      <c r="P59" s="580"/>
      <c r="Q59" s="580"/>
      <c r="R59" s="580"/>
      <c r="S59" s="580"/>
      <c r="T59" s="580"/>
      <c r="U59" s="580"/>
      <c r="V59" s="580"/>
      <c r="W59" s="580"/>
      <c r="X59" s="580"/>
      <c r="Y59" s="580"/>
      <c r="Z59" s="580"/>
      <c r="AA59" s="580"/>
      <c r="AB59" s="581"/>
      <c r="AC59" s="62"/>
    </row>
    <row r="60" spans="2:29" x14ac:dyDescent="0.25">
      <c r="B60" s="28"/>
      <c r="C60" s="916"/>
      <c r="D60" s="917"/>
      <c r="E60" s="917"/>
      <c r="F60" s="917"/>
      <c r="G60" s="917"/>
      <c r="H60" s="917"/>
      <c r="I60" s="917"/>
      <c r="J60" s="917"/>
      <c r="K60" s="917"/>
      <c r="L60" s="917"/>
      <c r="M60" s="917"/>
      <c r="N60" s="917"/>
      <c r="O60" s="917"/>
      <c r="P60" s="917"/>
      <c r="Q60" s="917"/>
      <c r="R60" s="917"/>
      <c r="S60" s="917"/>
      <c r="T60" s="917"/>
      <c r="U60" s="917"/>
      <c r="V60" s="917"/>
      <c r="W60" s="917"/>
      <c r="X60" s="917"/>
      <c r="Y60" s="917"/>
      <c r="Z60" s="917"/>
      <c r="AA60" s="917"/>
      <c r="AB60" s="918"/>
      <c r="AC60" s="73"/>
    </row>
    <row r="61" spans="2:29" ht="15.75" thickBot="1" x14ac:dyDescent="0.3">
      <c r="B61" s="31"/>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3"/>
    </row>
    <row r="62" spans="2:29" ht="15.75" x14ac:dyDescent="0.25">
      <c r="B62" s="34"/>
      <c r="C62" s="889" t="s">
        <v>56</v>
      </c>
      <c r="D62" s="890"/>
      <c r="E62" s="890"/>
      <c r="F62" s="890"/>
      <c r="G62" s="891"/>
      <c r="H62" s="889" t="s">
        <v>61</v>
      </c>
      <c r="I62" s="890"/>
      <c r="J62" s="898"/>
      <c r="K62" s="901" t="s">
        <v>62</v>
      </c>
      <c r="L62" s="890"/>
      <c r="M62" s="890"/>
      <c r="N62" s="890"/>
      <c r="O62" s="891"/>
      <c r="P62" s="889" t="s">
        <v>63</v>
      </c>
      <c r="Q62" s="890"/>
      <c r="R62" s="890"/>
      <c r="S62" s="890"/>
      <c r="T62" s="890"/>
      <c r="U62" s="890"/>
      <c r="V62" s="890"/>
      <c r="W62" s="890"/>
      <c r="X62" s="890"/>
      <c r="Y62" s="890"/>
      <c r="Z62" s="890"/>
      <c r="AA62" s="890"/>
      <c r="AB62" s="898"/>
      <c r="AC62" s="35"/>
    </row>
    <row r="63" spans="2:29" ht="15.75" x14ac:dyDescent="0.25">
      <c r="B63" s="36"/>
      <c r="C63" s="892"/>
      <c r="D63" s="893"/>
      <c r="E63" s="893"/>
      <c r="F63" s="893"/>
      <c r="G63" s="894"/>
      <c r="H63" s="892"/>
      <c r="I63" s="893"/>
      <c r="J63" s="899"/>
      <c r="K63" s="902"/>
      <c r="L63" s="893"/>
      <c r="M63" s="893"/>
      <c r="N63" s="893"/>
      <c r="O63" s="894"/>
      <c r="P63" s="892"/>
      <c r="Q63" s="893"/>
      <c r="R63" s="893"/>
      <c r="S63" s="893"/>
      <c r="T63" s="893"/>
      <c r="U63" s="893"/>
      <c r="V63" s="893"/>
      <c r="W63" s="893"/>
      <c r="X63" s="893"/>
      <c r="Y63" s="893"/>
      <c r="Z63" s="893"/>
      <c r="AA63" s="893"/>
      <c r="AB63" s="899"/>
      <c r="AC63" s="35"/>
    </row>
    <row r="64" spans="2:29" ht="16.5" thickBot="1" x14ac:dyDescent="0.3">
      <c r="B64" s="36"/>
      <c r="C64" s="895"/>
      <c r="D64" s="896"/>
      <c r="E64" s="896"/>
      <c r="F64" s="896"/>
      <c r="G64" s="897"/>
      <c r="H64" s="895"/>
      <c r="I64" s="896"/>
      <c r="J64" s="900"/>
      <c r="K64" s="903"/>
      <c r="L64" s="896"/>
      <c r="M64" s="896"/>
      <c r="N64" s="896"/>
      <c r="O64" s="897"/>
      <c r="P64" s="895"/>
      <c r="Q64" s="896"/>
      <c r="R64" s="896"/>
      <c r="S64" s="896"/>
      <c r="T64" s="896"/>
      <c r="U64" s="896"/>
      <c r="V64" s="896"/>
      <c r="W64" s="896"/>
      <c r="X64" s="896"/>
      <c r="Y64" s="896"/>
      <c r="Z64" s="896"/>
      <c r="AA64" s="896"/>
      <c r="AB64" s="900"/>
      <c r="AC64" s="35"/>
    </row>
    <row r="65" spans="2:29" ht="15.75" thickBot="1" x14ac:dyDescent="0.3">
      <c r="B65" s="34"/>
      <c r="C65" s="606" t="s">
        <v>109</v>
      </c>
      <c r="D65" s="530"/>
      <c r="E65" s="530"/>
      <c r="F65" s="530"/>
      <c r="G65" s="531"/>
      <c r="H65" s="904"/>
      <c r="I65" s="904"/>
      <c r="J65" s="904"/>
      <c r="K65" s="888">
        <f>K34</f>
        <v>0.87454545454545463</v>
      </c>
      <c r="L65" s="888"/>
      <c r="M65" s="888"/>
      <c r="N65" s="888"/>
      <c r="O65" s="888"/>
      <c r="P65" s="905" t="s">
        <v>127</v>
      </c>
      <c r="Q65" s="905"/>
      <c r="R65" s="905"/>
      <c r="S65" s="905"/>
      <c r="T65" s="905"/>
      <c r="U65" s="905"/>
      <c r="V65" s="905"/>
      <c r="W65" s="905"/>
      <c r="X65" s="905"/>
      <c r="Y65" s="905"/>
      <c r="Z65" s="905"/>
      <c r="AA65" s="905"/>
      <c r="AB65" s="906"/>
      <c r="AC65" s="37"/>
    </row>
    <row r="66" spans="2:29" ht="15.75" thickBot="1" x14ac:dyDescent="0.3">
      <c r="B66" s="34"/>
      <c r="C66" s="606" t="s">
        <v>110</v>
      </c>
      <c r="D66" s="530"/>
      <c r="E66" s="530"/>
      <c r="F66" s="530"/>
      <c r="G66" s="531"/>
      <c r="H66" s="877"/>
      <c r="I66" s="877"/>
      <c r="J66" s="877"/>
      <c r="K66" s="888" t="e">
        <f>K36</f>
        <v>#NAME?</v>
      </c>
      <c r="L66" s="888"/>
      <c r="M66" s="888"/>
      <c r="N66" s="888"/>
      <c r="O66" s="888"/>
      <c r="P66" s="403"/>
      <c r="Q66" s="403"/>
      <c r="R66" s="403"/>
      <c r="S66" s="403"/>
      <c r="T66" s="403"/>
      <c r="U66" s="403"/>
      <c r="V66" s="403"/>
      <c r="W66" s="403"/>
      <c r="X66" s="403"/>
      <c r="Y66" s="403"/>
      <c r="Z66" s="403"/>
      <c r="AA66" s="403"/>
      <c r="AB66" s="558"/>
      <c r="AC66" s="37"/>
    </row>
    <row r="67" spans="2:29" ht="15.75" thickBot="1" x14ac:dyDescent="0.3">
      <c r="B67" s="34"/>
      <c r="C67" s="606" t="s">
        <v>111</v>
      </c>
      <c r="D67" s="530"/>
      <c r="E67" s="530"/>
      <c r="F67" s="530"/>
      <c r="G67" s="531"/>
      <c r="H67" s="877"/>
      <c r="I67" s="877"/>
      <c r="J67" s="877"/>
      <c r="K67" s="888" t="e">
        <f>K38</f>
        <v>#NAME?</v>
      </c>
      <c r="L67" s="888"/>
      <c r="M67" s="888"/>
      <c r="N67" s="888"/>
      <c r="O67" s="888"/>
      <c r="P67" s="403"/>
      <c r="Q67" s="403"/>
      <c r="R67" s="403"/>
      <c r="S67" s="403"/>
      <c r="T67" s="403"/>
      <c r="U67" s="403"/>
      <c r="V67" s="403"/>
      <c r="W67" s="403"/>
      <c r="X67" s="403"/>
      <c r="Y67" s="403"/>
      <c r="Z67" s="403"/>
      <c r="AA67" s="403"/>
      <c r="AB67" s="558"/>
      <c r="AC67" s="37"/>
    </row>
    <row r="68" spans="2:29" ht="15.75" thickBot="1" x14ac:dyDescent="0.3">
      <c r="B68" s="34"/>
      <c r="C68" s="606" t="s">
        <v>112</v>
      </c>
      <c r="D68" s="530"/>
      <c r="E68" s="530"/>
      <c r="F68" s="530"/>
      <c r="G68" s="531"/>
      <c r="H68" s="887"/>
      <c r="I68" s="887"/>
      <c r="J68" s="887"/>
      <c r="K68" s="888" t="e">
        <f>K40</f>
        <v>#NAME?</v>
      </c>
      <c r="L68" s="888"/>
      <c r="M68" s="888"/>
      <c r="N68" s="888"/>
      <c r="O68" s="888"/>
      <c r="P68" s="405"/>
      <c r="Q68" s="405"/>
      <c r="R68" s="405"/>
      <c r="S68" s="405"/>
      <c r="T68" s="405"/>
      <c r="U68" s="405"/>
      <c r="V68" s="405"/>
      <c r="W68" s="405"/>
      <c r="X68" s="405"/>
      <c r="Y68" s="405"/>
      <c r="Z68" s="405"/>
      <c r="AA68" s="405"/>
      <c r="AB68" s="557"/>
      <c r="AC68" s="37"/>
    </row>
    <row r="69" spans="2:29" x14ac:dyDescent="0.25">
      <c r="B69" s="38"/>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39"/>
    </row>
  </sheetData>
  <mergeCells count="83">
    <mergeCell ref="C46:AB47"/>
    <mergeCell ref="C48:AB60"/>
    <mergeCell ref="C42:G42"/>
    <mergeCell ref="L42:AB42"/>
    <mergeCell ref="C34:G35"/>
    <mergeCell ref="C36:G37"/>
    <mergeCell ref="C38:G39"/>
    <mergeCell ref="C40:G41"/>
    <mergeCell ref="J34:J35"/>
    <mergeCell ref="J36:J37"/>
    <mergeCell ref="J38:J39"/>
    <mergeCell ref="J40:J41"/>
    <mergeCell ref="L34:AB35"/>
    <mergeCell ref="L36:AB37"/>
    <mergeCell ref="L38:AB39"/>
    <mergeCell ref="L40:AB41"/>
    <mergeCell ref="C30:AB31"/>
    <mergeCell ref="C32:G33"/>
    <mergeCell ref="H32:H33"/>
    <mergeCell ref="I32:I33"/>
    <mergeCell ref="J32:J33"/>
    <mergeCell ref="K32:K33"/>
    <mergeCell ref="L32:AB33"/>
    <mergeCell ref="C26:H26"/>
    <mergeCell ref="I26:AB26"/>
    <mergeCell ref="C28:H28"/>
    <mergeCell ref="I28:M28"/>
    <mergeCell ref="N28:S28"/>
    <mergeCell ref="T28:V28"/>
    <mergeCell ref="X28:AA28"/>
    <mergeCell ref="C23:J23"/>
    <mergeCell ref="K23:R23"/>
    <mergeCell ref="S23:AB23"/>
    <mergeCell ref="C24:J24"/>
    <mergeCell ref="K24:R24"/>
    <mergeCell ref="S24:AB24"/>
    <mergeCell ref="C18:H18"/>
    <mergeCell ref="I18:AB18"/>
    <mergeCell ref="C20:H21"/>
    <mergeCell ref="I20:O21"/>
    <mergeCell ref="P20:V20"/>
    <mergeCell ref="W20:AB20"/>
    <mergeCell ref="P21:V21"/>
    <mergeCell ref="W21:AB21"/>
    <mergeCell ref="C13:H14"/>
    <mergeCell ref="I13:V14"/>
    <mergeCell ref="W13:AB13"/>
    <mergeCell ref="W14:AB14"/>
    <mergeCell ref="C16:H16"/>
    <mergeCell ref="I16:AB16"/>
    <mergeCell ref="C10:H11"/>
    <mergeCell ref="I10:T11"/>
    <mergeCell ref="U10:X10"/>
    <mergeCell ref="Y10:AB10"/>
    <mergeCell ref="U11:X11"/>
    <mergeCell ref="Y11:AB11"/>
    <mergeCell ref="C7:H8"/>
    <mergeCell ref="I7:AB8"/>
    <mergeCell ref="B2:G4"/>
    <mergeCell ref="H2:AC2"/>
    <mergeCell ref="H3:R3"/>
    <mergeCell ref="S3:AC3"/>
    <mergeCell ref="H4:AC4"/>
    <mergeCell ref="C62:G64"/>
    <mergeCell ref="H62:J64"/>
    <mergeCell ref="K62:O64"/>
    <mergeCell ref="P62:AB64"/>
    <mergeCell ref="C65:G65"/>
    <mergeCell ref="H65:J65"/>
    <mergeCell ref="K65:O65"/>
    <mergeCell ref="P65:AB65"/>
    <mergeCell ref="C68:G68"/>
    <mergeCell ref="H68:J68"/>
    <mergeCell ref="K68:O68"/>
    <mergeCell ref="P68:AB68"/>
    <mergeCell ref="C66:G66"/>
    <mergeCell ref="H66:J66"/>
    <mergeCell ref="K66:O66"/>
    <mergeCell ref="P66:AB66"/>
    <mergeCell ref="C67:G67"/>
    <mergeCell ref="H67:J67"/>
    <mergeCell ref="K67:O67"/>
    <mergeCell ref="P67:AB67"/>
  </mergeCells>
  <pageMargins left="0.7" right="0.7" top="0.75" bottom="0.75" header="0.3" footer="0.3"/>
  <pageSetup paperSize="9" scale="27"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C69"/>
  <sheetViews>
    <sheetView showGridLines="0" view="pageBreakPreview" topLeftCell="E22" zoomScale="87" zoomScaleNormal="100" zoomScaleSheetLayoutView="87" workbookViewId="0">
      <selection activeCell="AB28" sqref="AB28"/>
    </sheetView>
  </sheetViews>
  <sheetFormatPr baseColWidth="10" defaultRowHeight="15" x14ac:dyDescent="0.25"/>
  <cols>
    <col min="2" max="7" width="3.42578125" customWidth="1"/>
    <col min="12" max="18" width="7.140625" customWidth="1"/>
    <col min="22" max="27" width="6.7109375" customWidth="1"/>
  </cols>
  <sheetData>
    <row r="1" spans="2:29" ht="15.75" thickBot="1" x14ac:dyDescent="0.3"/>
    <row r="2" spans="2:29" ht="15.75" x14ac:dyDescent="0.25">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6"/>
      <c r="AA2" s="406"/>
      <c r="AB2" s="406"/>
      <c r="AC2" s="407"/>
    </row>
    <row r="3" spans="2:29" x14ac:dyDescent="0.25">
      <c r="B3" s="402"/>
      <c r="C3" s="403"/>
      <c r="D3" s="403"/>
      <c r="E3" s="403"/>
      <c r="F3" s="403"/>
      <c r="G3" s="403"/>
      <c r="H3" s="408" t="s">
        <v>41</v>
      </c>
      <c r="I3" s="408"/>
      <c r="J3" s="408"/>
      <c r="K3" s="408"/>
      <c r="L3" s="408"/>
      <c r="M3" s="408"/>
      <c r="N3" s="408"/>
      <c r="O3" s="408"/>
      <c r="P3" s="408"/>
      <c r="Q3" s="408"/>
      <c r="R3" s="408"/>
      <c r="S3" s="408" t="s">
        <v>42</v>
      </c>
      <c r="T3" s="408"/>
      <c r="U3" s="408"/>
      <c r="V3" s="408"/>
      <c r="W3" s="408"/>
      <c r="X3" s="408"/>
      <c r="Y3" s="408"/>
      <c r="Z3" s="408"/>
      <c r="AA3" s="408"/>
      <c r="AB3" s="408"/>
      <c r="AC3" s="409"/>
    </row>
    <row r="4" spans="2:29" ht="15.75" thickBot="1" x14ac:dyDescent="0.3">
      <c r="B4" s="404"/>
      <c r="C4" s="405"/>
      <c r="D4" s="405"/>
      <c r="E4" s="405"/>
      <c r="F4" s="405"/>
      <c r="G4" s="405"/>
      <c r="H4" s="410" t="s">
        <v>89</v>
      </c>
      <c r="I4" s="410"/>
      <c r="J4" s="410"/>
      <c r="K4" s="410"/>
      <c r="L4" s="410"/>
      <c r="M4" s="410"/>
      <c r="N4" s="410"/>
      <c r="O4" s="410"/>
      <c r="P4" s="410"/>
      <c r="Q4" s="410"/>
      <c r="R4" s="410"/>
      <c r="S4" s="410"/>
      <c r="T4" s="410"/>
      <c r="U4" s="410"/>
      <c r="V4" s="410"/>
      <c r="W4" s="410"/>
      <c r="X4" s="410"/>
      <c r="Y4" s="410"/>
      <c r="Z4" s="410"/>
      <c r="AA4" s="410"/>
      <c r="AB4" s="410"/>
      <c r="AC4" s="411"/>
    </row>
    <row r="5" spans="2:29" x14ac:dyDescent="0.25">
      <c r="B5" s="1"/>
      <c r="C5" s="1"/>
      <c r="D5" s="1"/>
      <c r="E5" s="1"/>
      <c r="F5" s="1"/>
      <c r="G5" s="1"/>
      <c r="H5" s="2"/>
      <c r="I5" s="2"/>
      <c r="J5" s="2"/>
      <c r="K5" s="2"/>
      <c r="L5" s="2"/>
      <c r="M5" s="2"/>
      <c r="N5" s="2"/>
      <c r="O5" s="2"/>
      <c r="P5" s="2"/>
      <c r="Q5" s="2"/>
      <c r="R5" s="2"/>
      <c r="S5" s="2"/>
      <c r="T5" s="2"/>
      <c r="U5" s="2"/>
      <c r="V5" s="2"/>
      <c r="W5" s="2"/>
      <c r="X5" s="2"/>
      <c r="Y5" s="2"/>
      <c r="Z5" s="2"/>
      <c r="AA5" s="2"/>
      <c r="AB5" s="2"/>
      <c r="AC5" s="2"/>
    </row>
    <row r="6" spans="2:29" ht="15.75" thickBot="1" x14ac:dyDescent="0.3">
      <c r="B6" s="40"/>
      <c r="C6" s="41"/>
      <c r="D6" s="41"/>
      <c r="E6" s="41"/>
      <c r="F6" s="41"/>
      <c r="G6" s="41"/>
      <c r="H6" s="41"/>
      <c r="I6" s="42"/>
      <c r="J6" s="42"/>
      <c r="K6" s="42"/>
      <c r="L6" s="42"/>
      <c r="M6" s="42"/>
      <c r="N6" s="42"/>
      <c r="O6" s="42"/>
      <c r="P6" s="42"/>
      <c r="Q6" s="42"/>
      <c r="R6" s="42"/>
      <c r="S6" s="42"/>
      <c r="T6" s="42"/>
      <c r="U6" s="43"/>
      <c r="V6" s="43"/>
      <c r="W6" s="43"/>
      <c r="X6" s="43"/>
      <c r="Y6" s="43"/>
      <c r="Z6" s="41"/>
      <c r="AA6" s="41"/>
      <c r="AB6" s="41"/>
      <c r="AC6" s="44"/>
    </row>
    <row r="7" spans="2:29" x14ac:dyDescent="0.25">
      <c r="B7" s="45"/>
      <c r="C7" s="385" t="s">
        <v>12</v>
      </c>
      <c r="D7" s="386"/>
      <c r="E7" s="386"/>
      <c r="F7" s="386"/>
      <c r="G7" s="386"/>
      <c r="H7" s="387"/>
      <c r="I7" s="621" t="s">
        <v>90</v>
      </c>
      <c r="J7" s="622"/>
      <c r="K7" s="622"/>
      <c r="L7" s="622"/>
      <c r="M7" s="622"/>
      <c r="N7" s="622"/>
      <c r="O7" s="622"/>
      <c r="P7" s="622"/>
      <c r="Q7" s="622"/>
      <c r="R7" s="622"/>
      <c r="S7" s="622"/>
      <c r="T7" s="622"/>
      <c r="U7" s="622"/>
      <c r="V7" s="622"/>
      <c r="W7" s="622"/>
      <c r="X7" s="622"/>
      <c r="Y7" s="622"/>
      <c r="Z7" s="622"/>
      <c r="AA7" s="622"/>
      <c r="AB7" s="623"/>
      <c r="AC7" s="46"/>
    </row>
    <row r="8" spans="2:29" ht="15.75" thickBot="1" x14ac:dyDescent="0.3">
      <c r="B8" s="45"/>
      <c r="C8" s="388"/>
      <c r="D8" s="389"/>
      <c r="E8" s="389"/>
      <c r="F8" s="389"/>
      <c r="G8" s="389"/>
      <c r="H8" s="390"/>
      <c r="I8" s="624"/>
      <c r="J8" s="625"/>
      <c r="K8" s="625"/>
      <c r="L8" s="625"/>
      <c r="M8" s="625"/>
      <c r="N8" s="625"/>
      <c r="O8" s="625"/>
      <c r="P8" s="625"/>
      <c r="Q8" s="625"/>
      <c r="R8" s="625"/>
      <c r="S8" s="625"/>
      <c r="T8" s="625"/>
      <c r="U8" s="625"/>
      <c r="V8" s="625"/>
      <c r="W8" s="625"/>
      <c r="X8" s="625"/>
      <c r="Y8" s="625"/>
      <c r="Z8" s="625"/>
      <c r="AA8" s="625"/>
      <c r="AB8" s="626"/>
      <c r="AC8" s="46"/>
    </row>
    <row r="9" spans="2:29" ht="15.75" thickBot="1" x14ac:dyDescent="0.3">
      <c r="B9" s="45"/>
      <c r="C9" s="47"/>
      <c r="D9" s="47"/>
      <c r="E9" s="47"/>
      <c r="F9" s="47"/>
      <c r="G9" s="47"/>
      <c r="H9" s="47"/>
      <c r="I9" s="48"/>
      <c r="J9" s="48"/>
      <c r="K9" s="48"/>
      <c r="L9" s="48"/>
      <c r="M9" s="48"/>
      <c r="N9" s="48"/>
      <c r="O9" s="48"/>
      <c r="P9" s="48"/>
      <c r="Q9" s="48"/>
      <c r="R9" s="48"/>
      <c r="S9" s="48"/>
      <c r="T9" s="48"/>
      <c r="U9" s="49"/>
      <c r="V9" s="49"/>
      <c r="W9" s="49"/>
      <c r="X9" s="49"/>
      <c r="Y9" s="49"/>
      <c r="Z9" s="47"/>
      <c r="AA9" s="47"/>
      <c r="AB9" s="47"/>
      <c r="AC9" s="46"/>
    </row>
    <row r="10" spans="2:29" ht="15.75" thickBot="1" x14ac:dyDescent="0.3">
      <c r="B10" s="45"/>
      <c r="C10" s="385" t="s">
        <v>43</v>
      </c>
      <c r="D10" s="386"/>
      <c r="E10" s="386"/>
      <c r="F10" s="386"/>
      <c r="G10" s="386"/>
      <c r="H10" s="387"/>
      <c r="I10" s="427" t="s">
        <v>79</v>
      </c>
      <c r="J10" s="577"/>
      <c r="K10" s="577"/>
      <c r="L10" s="577"/>
      <c r="M10" s="428"/>
      <c r="N10" s="428"/>
      <c r="O10" s="428"/>
      <c r="P10" s="428"/>
      <c r="Q10" s="428"/>
      <c r="R10" s="428"/>
      <c r="S10" s="428"/>
      <c r="T10" s="429"/>
      <c r="U10" s="424" t="s">
        <v>14</v>
      </c>
      <c r="V10" s="425"/>
      <c r="W10" s="425"/>
      <c r="X10" s="426"/>
      <c r="Y10" s="424" t="s">
        <v>44</v>
      </c>
      <c r="Z10" s="425"/>
      <c r="AA10" s="425"/>
      <c r="AB10" s="426"/>
      <c r="AC10" s="46"/>
    </row>
    <row r="11" spans="2:29" ht="15.75" thickBot="1" x14ac:dyDescent="0.3">
      <c r="B11" s="45"/>
      <c r="C11" s="388"/>
      <c r="D11" s="389"/>
      <c r="E11" s="389"/>
      <c r="F11" s="389"/>
      <c r="G11" s="389"/>
      <c r="H11" s="390"/>
      <c r="I11" s="430"/>
      <c r="J11" s="431"/>
      <c r="K11" s="431"/>
      <c r="L11" s="431"/>
      <c r="M11" s="431"/>
      <c r="N11" s="431"/>
      <c r="O11" s="431"/>
      <c r="P11" s="431"/>
      <c r="Q11" s="431"/>
      <c r="R11" s="431"/>
      <c r="S11" s="431"/>
      <c r="T11" s="432"/>
      <c r="U11" s="433" t="s">
        <v>85</v>
      </c>
      <c r="V11" s="434"/>
      <c r="W11" s="434"/>
      <c r="X11" s="435"/>
      <c r="Y11" s="421" t="s">
        <v>114</v>
      </c>
      <c r="Z11" s="422"/>
      <c r="AA11" s="422"/>
      <c r="AB11" s="423"/>
      <c r="AC11" s="46"/>
    </row>
    <row r="12" spans="2:29" ht="15.75" thickBot="1" x14ac:dyDescent="0.3">
      <c r="B12" s="27"/>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26"/>
    </row>
    <row r="13" spans="2:29" x14ac:dyDescent="0.25">
      <c r="B13" s="27"/>
      <c r="C13" s="385" t="s">
        <v>17</v>
      </c>
      <c r="D13" s="386"/>
      <c r="E13" s="386"/>
      <c r="F13" s="386"/>
      <c r="G13" s="386"/>
      <c r="H13" s="387"/>
      <c r="I13" s="881" t="s">
        <v>80</v>
      </c>
      <c r="J13" s="881"/>
      <c r="K13" s="881"/>
      <c r="L13" s="881"/>
      <c r="M13" s="882"/>
      <c r="N13" s="882"/>
      <c r="O13" s="882"/>
      <c r="P13" s="882"/>
      <c r="Q13" s="882"/>
      <c r="R13" s="882"/>
      <c r="S13" s="882"/>
      <c r="T13" s="882"/>
      <c r="U13" s="882"/>
      <c r="V13" s="883"/>
      <c r="W13" s="385" t="s">
        <v>16</v>
      </c>
      <c r="X13" s="386"/>
      <c r="Y13" s="386"/>
      <c r="Z13" s="386"/>
      <c r="AA13" s="386"/>
      <c r="AB13" s="387"/>
      <c r="AC13" s="26"/>
    </row>
    <row r="14" spans="2:29" ht="15.75" thickBot="1" x14ac:dyDescent="0.3">
      <c r="B14" s="27"/>
      <c r="C14" s="388"/>
      <c r="D14" s="389"/>
      <c r="E14" s="389"/>
      <c r="F14" s="389"/>
      <c r="G14" s="389"/>
      <c r="H14" s="390"/>
      <c r="I14" s="884"/>
      <c r="J14" s="884"/>
      <c r="K14" s="884"/>
      <c r="L14" s="884"/>
      <c r="M14" s="885"/>
      <c r="N14" s="885"/>
      <c r="O14" s="885"/>
      <c r="P14" s="885"/>
      <c r="Q14" s="885"/>
      <c r="R14" s="885"/>
      <c r="S14" s="885"/>
      <c r="T14" s="885"/>
      <c r="U14" s="885"/>
      <c r="V14" s="886"/>
      <c r="W14" s="397" t="s">
        <v>0</v>
      </c>
      <c r="X14" s="398"/>
      <c r="Y14" s="398"/>
      <c r="Z14" s="398"/>
      <c r="AA14" s="398"/>
      <c r="AB14" s="399"/>
      <c r="AC14" s="26"/>
    </row>
    <row r="15" spans="2:29" ht="15.75" thickBot="1" x14ac:dyDescent="0.3">
      <c r="B15" s="27"/>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26"/>
    </row>
    <row r="16" spans="2:29" ht="15.75" thickBot="1" x14ac:dyDescent="0.3">
      <c r="B16" s="27"/>
      <c r="C16" s="445" t="s">
        <v>18</v>
      </c>
      <c r="D16" s="446"/>
      <c r="E16" s="446"/>
      <c r="F16" s="446"/>
      <c r="G16" s="446"/>
      <c r="H16" s="447"/>
      <c r="I16" s="601" t="s">
        <v>81</v>
      </c>
      <c r="J16" s="601"/>
      <c r="K16" s="601"/>
      <c r="L16" s="601"/>
      <c r="M16" s="602"/>
      <c r="N16" s="602"/>
      <c r="O16" s="602"/>
      <c r="P16" s="602"/>
      <c r="Q16" s="602"/>
      <c r="R16" s="602"/>
      <c r="S16" s="602"/>
      <c r="T16" s="602"/>
      <c r="U16" s="602"/>
      <c r="V16" s="602"/>
      <c r="W16" s="602"/>
      <c r="X16" s="602"/>
      <c r="Y16" s="602"/>
      <c r="Z16" s="602"/>
      <c r="AA16" s="602"/>
      <c r="AB16" s="603"/>
      <c r="AC16" s="26"/>
    </row>
    <row r="17" spans="2:29" ht="15.75" thickBot="1" x14ac:dyDescent="0.3">
      <c r="B17" s="27"/>
      <c r="C17" s="49"/>
      <c r="D17" s="49"/>
      <c r="E17" s="49"/>
      <c r="F17" s="49"/>
      <c r="G17" s="49"/>
      <c r="H17" s="49"/>
      <c r="I17" s="51"/>
      <c r="J17" s="51"/>
      <c r="K17" s="51"/>
      <c r="L17" s="51"/>
      <c r="M17" s="51"/>
      <c r="N17" s="51"/>
      <c r="O17" s="51"/>
      <c r="P17" s="51"/>
      <c r="Q17" s="51"/>
      <c r="R17" s="51"/>
      <c r="S17" s="51"/>
      <c r="T17" s="51"/>
      <c r="U17" s="51"/>
      <c r="V17" s="51"/>
      <c r="W17" s="51"/>
      <c r="X17" s="51"/>
      <c r="Y17" s="51"/>
      <c r="Z17" s="51"/>
      <c r="AA17" s="51"/>
      <c r="AB17" s="51"/>
      <c r="AC17" s="26"/>
    </row>
    <row r="18" spans="2:29" ht="42.75" customHeight="1" thickBot="1" x14ac:dyDescent="0.3">
      <c r="B18" s="27"/>
      <c r="C18" s="445" t="s">
        <v>19</v>
      </c>
      <c r="D18" s="446"/>
      <c r="E18" s="446"/>
      <c r="F18" s="446"/>
      <c r="G18" s="446"/>
      <c r="H18" s="447"/>
      <c r="I18" s="601" t="s">
        <v>82</v>
      </c>
      <c r="J18" s="601"/>
      <c r="K18" s="601"/>
      <c r="L18" s="601"/>
      <c r="M18" s="602"/>
      <c r="N18" s="602"/>
      <c r="O18" s="602"/>
      <c r="P18" s="602"/>
      <c r="Q18" s="602"/>
      <c r="R18" s="602"/>
      <c r="S18" s="602"/>
      <c r="T18" s="602"/>
      <c r="U18" s="602"/>
      <c r="V18" s="602"/>
      <c r="W18" s="602"/>
      <c r="X18" s="602"/>
      <c r="Y18" s="602"/>
      <c r="Z18" s="602"/>
      <c r="AA18" s="602"/>
      <c r="AB18" s="603"/>
      <c r="AC18" s="26"/>
    </row>
    <row r="19" spans="2:29" ht="15.75" thickBot="1" x14ac:dyDescent="0.3">
      <c r="B19" s="27"/>
      <c r="C19" s="49"/>
      <c r="D19" s="49"/>
      <c r="E19" s="49"/>
      <c r="F19" s="49"/>
      <c r="G19" s="49"/>
      <c r="H19" s="49"/>
      <c r="I19" s="51"/>
      <c r="J19" s="51"/>
      <c r="K19" s="51"/>
      <c r="L19" s="51"/>
      <c r="M19" s="51"/>
      <c r="N19" s="51"/>
      <c r="O19" s="51"/>
      <c r="P19" s="51"/>
      <c r="Q19" s="51"/>
      <c r="R19" s="51"/>
      <c r="S19" s="51"/>
      <c r="T19" s="51"/>
      <c r="U19" s="51"/>
      <c r="V19" s="51"/>
      <c r="W19" s="51"/>
      <c r="X19" s="51"/>
      <c r="Y19" s="51"/>
      <c r="Z19" s="51"/>
      <c r="AA19" s="51"/>
      <c r="AB19" s="51"/>
      <c r="AC19" s="26"/>
    </row>
    <row r="20" spans="2:29" ht="15.75" thickBot="1" x14ac:dyDescent="0.3">
      <c r="B20" s="27"/>
      <c r="C20" s="451" t="s">
        <v>64</v>
      </c>
      <c r="D20" s="452"/>
      <c r="E20" s="452"/>
      <c r="F20" s="452"/>
      <c r="G20" s="452"/>
      <c r="H20" s="453"/>
      <c r="I20" s="457" t="s">
        <v>120</v>
      </c>
      <c r="J20" s="458"/>
      <c r="K20" s="458"/>
      <c r="L20" s="458"/>
      <c r="M20" s="458"/>
      <c r="N20" s="458"/>
      <c r="O20" s="459"/>
      <c r="P20" s="571" t="s">
        <v>21</v>
      </c>
      <c r="Q20" s="572"/>
      <c r="R20" s="572"/>
      <c r="S20" s="572"/>
      <c r="T20" s="572"/>
      <c r="U20" s="572"/>
      <c r="V20" s="573"/>
      <c r="W20" s="571" t="s">
        <v>22</v>
      </c>
      <c r="X20" s="572"/>
      <c r="Y20" s="572"/>
      <c r="Z20" s="572"/>
      <c r="AA20" s="572"/>
      <c r="AB20" s="573"/>
      <c r="AC20" s="26"/>
    </row>
    <row r="21" spans="2:29" ht="15.75" thickBot="1" x14ac:dyDescent="0.3">
      <c r="B21" s="27"/>
      <c r="C21" s="454"/>
      <c r="D21" s="455"/>
      <c r="E21" s="455"/>
      <c r="F21" s="455"/>
      <c r="G21" s="455"/>
      <c r="H21" s="456"/>
      <c r="I21" s="460"/>
      <c r="J21" s="461"/>
      <c r="K21" s="461"/>
      <c r="L21" s="461"/>
      <c r="M21" s="461"/>
      <c r="N21" s="461"/>
      <c r="O21" s="462"/>
      <c r="P21" s="878" t="s">
        <v>1</v>
      </c>
      <c r="Q21" s="879"/>
      <c r="R21" s="879"/>
      <c r="S21" s="879"/>
      <c r="T21" s="879"/>
      <c r="U21" s="879"/>
      <c r="V21" s="880"/>
      <c r="W21" s="878" t="s">
        <v>2</v>
      </c>
      <c r="X21" s="879"/>
      <c r="Y21" s="879"/>
      <c r="Z21" s="879"/>
      <c r="AA21" s="879"/>
      <c r="AB21" s="880"/>
      <c r="AC21" s="26"/>
    </row>
    <row r="22" spans="2:29" ht="15.75" thickBot="1" x14ac:dyDescent="0.3">
      <c r="B22" s="27"/>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26"/>
    </row>
    <row r="23" spans="2:29" ht="15.75" thickBot="1" x14ac:dyDescent="0.3">
      <c r="B23" s="27"/>
      <c r="C23" s="907" t="s">
        <v>47</v>
      </c>
      <c r="D23" s="908"/>
      <c r="E23" s="908"/>
      <c r="F23" s="908"/>
      <c r="G23" s="908"/>
      <c r="H23" s="908"/>
      <c r="I23" s="908"/>
      <c r="J23" s="908"/>
      <c r="K23" s="907" t="s">
        <v>48</v>
      </c>
      <c r="L23" s="908"/>
      <c r="M23" s="908"/>
      <c r="N23" s="908"/>
      <c r="O23" s="908"/>
      <c r="P23" s="908"/>
      <c r="Q23" s="908"/>
      <c r="R23" s="909"/>
      <c r="S23" s="907" t="s">
        <v>49</v>
      </c>
      <c r="T23" s="908"/>
      <c r="U23" s="908"/>
      <c r="V23" s="908"/>
      <c r="W23" s="908"/>
      <c r="X23" s="908"/>
      <c r="Y23" s="908"/>
      <c r="Z23" s="908"/>
      <c r="AA23" s="908"/>
      <c r="AB23" s="909"/>
      <c r="AC23" s="26"/>
    </row>
    <row r="24" spans="2:29" ht="29.25" customHeight="1" thickBot="1" x14ac:dyDescent="0.3">
      <c r="B24" s="27"/>
      <c r="C24" s="910" t="s">
        <v>66</v>
      </c>
      <c r="D24" s="911"/>
      <c r="E24" s="911"/>
      <c r="F24" s="911"/>
      <c r="G24" s="911"/>
      <c r="H24" s="911"/>
      <c r="I24" s="911"/>
      <c r="J24" s="911"/>
      <c r="K24" s="910" t="s">
        <v>118</v>
      </c>
      <c r="L24" s="911"/>
      <c r="M24" s="911"/>
      <c r="N24" s="911"/>
      <c r="O24" s="911"/>
      <c r="P24" s="911"/>
      <c r="Q24" s="911"/>
      <c r="R24" s="912"/>
      <c r="S24" s="582" t="s">
        <v>67</v>
      </c>
      <c r="T24" s="583"/>
      <c r="U24" s="583"/>
      <c r="V24" s="583"/>
      <c r="W24" s="583"/>
      <c r="X24" s="583"/>
      <c r="Y24" s="583"/>
      <c r="Z24" s="583"/>
      <c r="AA24" s="583"/>
      <c r="AB24" s="584"/>
      <c r="AC24" s="26"/>
    </row>
    <row r="25" spans="2:29" ht="15.75" thickBot="1" x14ac:dyDescent="0.3">
      <c r="B25" s="27"/>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26"/>
    </row>
    <row r="26" spans="2:29" ht="15.75" thickBot="1" x14ac:dyDescent="0.3">
      <c r="B26" s="27"/>
      <c r="C26" s="445" t="s">
        <v>20</v>
      </c>
      <c r="D26" s="446"/>
      <c r="E26" s="446"/>
      <c r="F26" s="446"/>
      <c r="G26" s="446"/>
      <c r="H26" s="447"/>
      <c r="I26" s="474" t="s">
        <v>83</v>
      </c>
      <c r="J26" s="837"/>
      <c r="K26" s="837"/>
      <c r="L26" s="837"/>
      <c r="M26" s="837"/>
      <c r="N26" s="837"/>
      <c r="O26" s="837"/>
      <c r="P26" s="837"/>
      <c r="Q26" s="837"/>
      <c r="R26" s="837"/>
      <c r="S26" s="837"/>
      <c r="T26" s="837"/>
      <c r="U26" s="837"/>
      <c r="V26" s="837"/>
      <c r="W26" s="837"/>
      <c r="X26" s="837"/>
      <c r="Y26" s="837"/>
      <c r="Z26" s="837"/>
      <c r="AA26" s="837"/>
      <c r="AB26" s="838"/>
      <c r="AC26" s="26"/>
    </row>
    <row r="27" spans="2:29" ht="15.75" thickBot="1" x14ac:dyDescent="0.3">
      <c r="B27" s="27"/>
      <c r="C27" s="49"/>
      <c r="D27" s="49"/>
      <c r="E27" s="49"/>
      <c r="F27" s="49"/>
      <c r="G27" s="49"/>
      <c r="H27" s="49"/>
      <c r="I27" s="51"/>
      <c r="J27" s="51"/>
      <c r="K27" s="51"/>
      <c r="L27" s="51"/>
      <c r="M27" s="51"/>
      <c r="N27" s="51"/>
      <c r="O27" s="51"/>
      <c r="P27" s="51"/>
      <c r="Q27" s="51"/>
      <c r="R27" s="51"/>
      <c r="S27" s="51"/>
      <c r="T27" s="51"/>
      <c r="U27" s="51"/>
      <c r="V27" s="51"/>
      <c r="W27" s="51"/>
      <c r="X27" s="51"/>
      <c r="Y27" s="51"/>
      <c r="Z27" s="51"/>
      <c r="AA27" s="51"/>
      <c r="AB27" s="51"/>
      <c r="AC27" s="26"/>
    </row>
    <row r="28" spans="2:29" ht="15.75" thickBot="1" x14ac:dyDescent="0.3">
      <c r="B28" s="27"/>
      <c r="C28" s="445" t="s">
        <v>50</v>
      </c>
      <c r="D28" s="446"/>
      <c r="E28" s="446"/>
      <c r="F28" s="446"/>
      <c r="G28" s="446"/>
      <c r="H28" s="447"/>
      <c r="I28" s="474" t="s">
        <v>119</v>
      </c>
      <c r="J28" s="837"/>
      <c r="K28" s="837"/>
      <c r="L28" s="837"/>
      <c r="M28" s="448"/>
      <c r="N28" s="445" t="s">
        <v>51</v>
      </c>
      <c r="O28" s="446"/>
      <c r="P28" s="446"/>
      <c r="Q28" s="446"/>
      <c r="R28" s="446"/>
      <c r="S28" s="447"/>
      <c r="T28" s="444" t="s">
        <v>52</v>
      </c>
      <c r="U28" s="442"/>
      <c r="V28" s="443"/>
      <c r="W28" s="52" t="s">
        <v>53</v>
      </c>
      <c r="X28" s="442" t="s">
        <v>54</v>
      </c>
      <c r="Y28" s="442"/>
      <c r="Z28" s="442"/>
      <c r="AA28" s="443"/>
      <c r="AB28" s="52"/>
      <c r="AC28" s="26"/>
    </row>
    <row r="29" spans="2:29" ht="15.75" thickBot="1" x14ac:dyDescent="0.3">
      <c r="B29" s="2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26"/>
    </row>
    <row r="30" spans="2:29" x14ac:dyDescent="0.25">
      <c r="B30" s="25"/>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89"/>
      <c r="Z30" s="589"/>
      <c r="AA30" s="589"/>
      <c r="AB30" s="590"/>
      <c r="AC30" s="62"/>
    </row>
    <row r="31" spans="2:29" ht="15.75" thickBot="1" x14ac:dyDescent="0.3">
      <c r="B31" s="25"/>
      <c r="C31" s="591"/>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3"/>
      <c r="AC31" s="62"/>
    </row>
    <row r="32" spans="2:29" ht="15" customHeight="1" x14ac:dyDescent="0.25">
      <c r="B32" s="25"/>
      <c r="C32" s="759" t="s">
        <v>56</v>
      </c>
      <c r="D32" s="760"/>
      <c r="E32" s="760"/>
      <c r="F32" s="760"/>
      <c r="G32" s="761"/>
      <c r="H32" s="655" t="s">
        <v>99</v>
      </c>
      <c r="I32" s="765" t="s">
        <v>100</v>
      </c>
      <c r="J32" s="765" t="s">
        <v>58</v>
      </c>
      <c r="K32" s="655" t="s">
        <v>25</v>
      </c>
      <c r="L32" s="645" t="s">
        <v>57</v>
      </c>
      <c r="M32" s="646"/>
      <c r="N32" s="646"/>
      <c r="O32" s="646"/>
      <c r="P32" s="646"/>
      <c r="Q32" s="646"/>
      <c r="R32" s="646"/>
      <c r="S32" s="646"/>
      <c r="T32" s="646"/>
      <c r="U32" s="646"/>
      <c r="V32" s="646"/>
      <c r="W32" s="646"/>
      <c r="X32" s="646"/>
      <c r="Y32" s="646"/>
      <c r="Z32" s="646"/>
      <c r="AA32" s="646"/>
      <c r="AB32" s="647"/>
      <c r="AC32" s="62"/>
    </row>
    <row r="33" spans="2:29" ht="15.75" thickBot="1" x14ac:dyDescent="0.3">
      <c r="B33" s="25"/>
      <c r="C33" s="762"/>
      <c r="D33" s="763"/>
      <c r="E33" s="763"/>
      <c r="F33" s="763"/>
      <c r="G33" s="764"/>
      <c r="H33" s="656"/>
      <c r="I33" s="766"/>
      <c r="J33" s="766"/>
      <c r="K33" s="656"/>
      <c r="L33" s="648"/>
      <c r="M33" s="649"/>
      <c r="N33" s="649"/>
      <c r="O33" s="649"/>
      <c r="P33" s="649"/>
      <c r="Q33" s="649"/>
      <c r="R33" s="649"/>
      <c r="S33" s="649"/>
      <c r="T33" s="649"/>
      <c r="U33" s="649"/>
      <c r="V33" s="649"/>
      <c r="W33" s="649"/>
      <c r="X33" s="649"/>
      <c r="Y33" s="649"/>
      <c r="Z33" s="649"/>
      <c r="AA33" s="649"/>
      <c r="AB33" s="650"/>
      <c r="AC33" s="62"/>
    </row>
    <row r="34" spans="2:29" x14ac:dyDescent="0.25">
      <c r="B34" s="25"/>
      <c r="C34" s="796" t="s">
        <v>91</v>
      </c>
      <c r="D34" s="797"/>
      <c r="E34" s="797"/>
      <c r="F34" s="797"/>
      <c r="G34" s="798"/>
      <c r="H34" s="53" t="s">
        <v>92</v>
      </c>
      <c r="I34" s="54">
        <v>52</v>
      </c>
      <c r="J34" s="799">
        <f>I34+I35</f>
        <v>56</v>
      </c>
      <c r="K34" s="55">
        <f>IFERROR(((I34/J34)),¨¨)</f>
        <v>0.9285714285714286</v>
      </c>
      <c r="L34" s="925" t="s">
        <v>130</v>
      </c>
      <c r="M34" s="926"/>
      <c r="N34" s="926"/>
      <c r="O34" s="926"/>
      <c r="P34" s="926"/>
      <c r="Q34" s="926"/>
      <c r="R34" s="926"/>
      <c r="S34" s="926"/>
      <c r="T34" s="926"/>
      <c r="U34" s="926"/>
      <c r="V34" s="926"/>
      <c r="W34" s="926"/>
      <c r="X34" s="926"/>
      <c r="Y34" s="926"/>
      <c r="Z34" s="926"/>
      <c r="AA34" s="926"/>
      <c r="AB34" s="927"/>
      <c r="AC34" s="62"/>
    </row>
    <row r="35" spans="2:29" ht="15.75" thickBot="1" x14ac:dyDescent="0.3">
      <c r="B35" s="25"/>
      <c r="C35" s="790"/>
      <c r="D35" s="791"/>
      <c r="E35" s="791"/>
      <c r="F35" s="791"/>
      <c r="G35" s="792"/>
      <c r="H35" s="56" t="s">
        <v>93</v>
      </c>
      <c r="I35" s="54">
        <v>4</v>
      </c>
      <c r="J35" s="858"/>
      <c r="K35" s="55">
        <f>IFERROR(((I35/J34)),¨¨)</f>
        <v>7.1428571428571425E-2</v>
      </c>
      <c r="L35" s="928"/>
      <c r="M35" s="929"/>
      <c r="N35" s="929"/>
      <c r="O35" s="929"/>
      <c r="P35" s="929"/>
      <c r="Q35" s="929"/>
      <c r="R35" s="929"/>
      <c r="S35" s="929"/>
      <c r="T35" s="929"/>
      <c r="U35" s="929"/>
      <c r="V35" s="929"/>
      <c r="W35" s="929"/>
      <c r="X35" s="929"/>
      <c r="Y35" s="929"/>
      <c r="Z35" s="929"/>
      <c r="AA35" s="929"/>
      <c r="AB35" s="930"/>
      <c r="AC35" s="62"/>
    </row>
    <row r="36" spans="2:29" x14ac:dyDescent="0.25">
      <c r="B36" s="25"/>
      <c r="C36" s="796" t="s">
        <v>94</v>
      </c>
      <c r="D36" s="797"/>
      <c r="E36" s="797"/>
      <c r="F36" s="797"/>
      <c r="G36" s="798"/>
      <c r="H36" s="53" t="s">
        <v>92</v>
      </c>
      <c r="I36" s="54"/>
      <c r="J36" s="799">
        <f>I36+I37</f>
        <v>0</v>
      </c>
      <c r="K36" s="55" t="e">
        <f>IFERROR(((I36/J36)),¨¨)</f>
        <v>#NAME?</v>
      </c>
      <c r="L36" s="931"/>
      <c r="M36" s="932"/>
      <c r="N36" s="932"/>
      <c r="O36" s="932"/>
      <c r="P36" s="932"/>
      <c r="Q36" s="932"/>
      <c r="R36" s="932"/>
      <c r="S36" s="932"/>
      <c r="T36" s="932"/>
      <c r="U36" s="932"/>
      <c r="V36" s="932"/>
      <c r="W36" s="932"/>
      <c r="X36" s="932"/>
      <c r="Y36" s="932"/>
      <c r="Z36" s="932"/>
      <c r="AA36" s="932"/>
      <c r="AB36" s="933"/>
      <c r="AC36" s="62"/>
    </row>
    <row r="37" spans="2:29" ht="15.75" thickBot="1" x14ac:dyDescent="0.3">
      <c r="B37" s="25"/>
      <c r="C37" s="790"/>
      <c r="D37" s="791"/>
      <c r="E37" s="791"/>
      <c r="F37" s="791"/>
      <c r="G37" s="792"/>
      <c r="H37" s="56" t="s">
        <v>93</v>
      </c>
      <c r="I37" s="54"/>
      <c r="J37" s="858"/>
      <c r="K37" s="55" t="e">
        <f>IFERROR(((I37/J37)),¨¨)</f>
        <v>#NAME?</v>
      </c>
      <c r="L37" s="934"/>
      <c r="M37" s="935"/>
      <c r="N37" s="935"/>
      <c r="O37" s="935"/>
      <c r="P37" s="935"/>
      <c r="Q37" s="935"/>
      <c r="R37" s="935"/>
      <c r="S37" s="935"/>
      <c r="T37" s="935"/>
      <c r="U37" s="935"/>
      <c r="V37" s="935"/>
      <c r="W37" s="935"/>
      <c r="X37" s="935"/>
      <c r="Y37" s="935"/>
      <c r="Z37" s="935"/>
      <c r="AA37" s="935"/>
      <c r="AB37" s="936"/>
      <c r="AC37" s="62"/>
    </row>
    <row r="38" spans="2:29" x14ac:dyDescent="0.25">
      <c r="B38" s="25"/>
      <c r="C38" s="796" t="s">
        <v>95</v>
      </c>
      <c r="D38" s="797"/>
      <c r="E38" s="797"/>
      <c r="F38" s="797"/>
      <c r="G38" s="798"/>
      <c r="H38" s="53" t="s">
        <v>92</v>
      </c>
      <c r="I38" s="54"/>
      <c r="J38" s="799">
        <f>I38+I39</f>
        <v>0</v>
      </c>
      <c r="K38" s="55" t="e">
        <f>IFERROR(((I38/J38)),¨¨)</f>
        <v>#NAME?</v>
      </c>
      <c r="L38" s="931"/>
      <c r="M38" s="932"/>
      <c r="N38" s="932"/>
      <c r="O38" s="932"/>
      <c r="P38" s="932"/>
      <c r="Q38" s="932"/>
      <c r="R38" s="932"/>
      <c r="S38" s="932"/>
      <c r="T38" s="932"/>
      <c r="U38" s="932"/>
      <c r="V38" s="932"/>
      <c r="W38" s="932"/>
      <c r="X38" s="932"/>
      <c r="Y38" s="932"/>
      <c r="Z38" s="932"/>
      <c r="AA38" s="932"/>
      <c r="AB38" s="933"/>
      <c r="AC38" s="62"/>
    </row>
    <row r="39" spans="2:29" ht="15.75" thickBot="1" x14ac:dyDescent="0.3">
      <c r="B39" s="25"/>
      <c r="C39" s="790"/>
      <c r="D39" s="791"/>
      <c r="E39" s="791"/>
      <c r="F39" s="791"/>
      <c r="G39" s="792"/>
      <c r="H39" s="56" t="s">
        <v>93</v>
      </c>
      <c r="I39" s="54"/>
      <c r="J39" s="858"/>
      <c r="K39" s="55" t="e">
        <f>IFERROR(((I39/J39)),¨¨)</f>
        <v>#NAME?</v>
      </c>
      <c r="L39" s="934"/>
      <c r="M39" s="935"/>
      <c r="N39" s="935"/>
      <c r="O39" s="935"/>
      <c r="P39" s="935"/>
      <c r="Q39" s="935"/>
      <c r="R39" s="935"/>
      <c r="S39" s="935"/>
      <c r="T39" s="935"/>
      <c r="U39" s="935"/>
      <c r="V39" s="935"/>
      <c r="W39" s="935"/>
      <c r="X39" s="935"/>
      <c r="Y39" s="935"/>
      <c r="Z39" s="935"/>
      <c r="AA39" s="935"/>
      <c r="AB39" s="936"/>
      <c r="AC39" s="62"/>
    </row>
    <row r="40" spans="2:29" x14ac:dyDescent="0.25">
      <c r="B40" s="25"/>
      <c r="C40" s="796" t="s">
        <v>96</v>
      </c>
      <c r="D40" s="797"/>
      <c r="E40" s="797"/>
      <c r="F40" s="797"/>
      <c r="G40" s="798"/>
      <c r="H40" s="53" t="s">
        <v>92</v>
      </c>
      <c r="I40" s="54"/>
      <c r="J40" s="799">
        <f>I40+I41</f>
        <v>0</v>
      </c>
      <c r="K40" s="55" t="e">
        <f>IFERROR(((I40/J40)),¨¨)</f>
        <v>#NAME?</v>
      </c>
      <c r="L40" s="931"/>
      <c r="M40" s="932"/>
      <c r="N40" s="932"/>
      <c r="O40" s="932"/>
      <c r="P40" s="932"/>
      <c r="Q40" s="932"/>
      <c r="R40" s="932"/>
      <c r="S40" s="932"/>
      <c r="T40" s="932"/>
      <c r="U40" s="932"/>
      <c r="V40" s="932"/>
      <c r="W40" s="932"/>
      <c r="X40" s="932"/>
      <c r="Y40" s="932"/>
      <c r="Z40" s="932"/>
      <c r="AA40" s="932"/>
      <c r="AB40" s="933"/>
      <c r="AC40" s="62"/>
    </row>
    <row r="41" spans="2:29" ht="15.75" thickBot="1" x14ac:dyDescent="0.3">
      <c r="B41" s="25"/>
      <c r="C41" s="778"/>
      <c r="D41" s="779"/>
      <c r="E41" s="779"/>
      <c r="F41" s="779"/>
      <c r="G41" s="780"/>
      <c r="H41" s="57" t="s">
        <v>93</v>
      </c>
      <c r="I41" s="54"/>
      <c r="J41" s="858"/>
      <c r="K41" s="55" t="e">
        <f>IFERROR(((I41/J41)),¨¨)</f>
        <v>#NAME?</v>
      </c>
      <c r="L41" s="934"/>
      <c r="M41" s="935"/>
      <c r="N41" s="935"/>
      <c r="O41" s="935"/>
      <c r="P41" s="935"/>
      <c r="Q41" s="935"/>
      <c r="R41" s="935"/>
      <c r="S41" s="935"/>
      <c r="T41" s="935"/>
      <c r="U41" s="935"/>
      <c r="V41" s="935"/>
      <c r="W41" s="935"/>
      <c r="X41" s="935"/>
      <c r="Y41" s="935"/>
      <c r="Z41" s="935"/>
      <c r="AA41" s="935"/>
      <c r="AB41" s="936"/>
      <c r="AC41" s="62"/>
    </row>
    <row r="42" spans="2:29" ht="15.75" thickBot="1" x14ac:dyDescent="0.3">
      <c r="B42" s="25"/>
      <c r="C42" s="919" t="s">
        <v>58</v>
      </c>
      <c r="D42" s="920"/>
      <c r="E42" s="920"/>
      <c r="F42" s="920"/>
      <c r="G42" s="921"/>
      <c r="H42" s="66">
        <f>SUM(H34:H41)</f>
        <v>0</v>
      </c>
      <c r="I42" s="67">
        <f>SUM(I34:I41)</f>
        <v>56</v>
      </c>
      <c r="J42" s="68">
        <f>IFERROR(((H42/I42))," ")</f>
        <v>0</v>
      </c>
      <c r="K42" s="65"/>
      <c r="L42" s="922"/>
      <c r="M42" s="923"/>
      <c r="N42" s="923"/>
      <c r="O42" s="923"/>
      <c r="P42" s="923"/>
      <c r="Q42" s="923"/>
      <c r="R42" s="923"/>
      <c r="S42" s="923"/>
      <c r="T42" s="923"/>
      <c r="U42" s="923"/>
      <c r="V42" s="923"/>
      <c r="W42" s="923"/>
      <c r="X42" s="923"/>
      <c r="Y42" s="923"/>
      <c r="Z42" s="923"/>
      <c r="AA42" s="923"/>
      <c r="AB42" s="924"/>
      <c r="AC42" s="62"/>
    </row>
    <row r="43" spans="2:29" x14ac:dyDescent="0.25">
      <c r="B43" s="25"/>
      <c r="C43" s="50"/>
      <c r="D43" s="50"/>
      <c r="E43" s="50"/>
      <c r="F43" s="50"/>
      <c r="G43" s="50"/>
      <c r="H43" s="60"/>
      <c r="I43" s="60"/>
      <c r="J43" s="60"/>
      <c r="K43" s="60"/>
      <c r="L43" s="60"/>
      <c r="M43" s="61"/>
      <c r="N43" s="50"/>
      <c r="O43" s="50"/>
      <c r="P43" s="50"/>
      <c r="Q43" s="50"/>
      <c r="R43" s="50"/>
      <c r="S43" s="50"/>
      <c r="T43" s="50"/>
      <c r="U43" s="50"/>
      <c r="V43" s="50"/>
      <c r="W43" s="50"/>
      <c r="X43" s="50"/>
      <c r="Y43" s="50"/>
      <c r="Z43" s="50"/>
      <c r="AA43" s="50"/>
      <c r="AB43" s="50"/>
      <c r="AC43" s="62"/>
    </row>
    <row r="44" spans="2:29" x14ac:dyDescent="0.25">
      <c r="B44" s="69"/>
      <c r="C44" s="70"/>
      <c r="D44" s="70"/>
      <c r="E44" s="70"/>
      <c r="F44" s="70"/>
      <c r="G44" s="70"/>
      <c r="H44" s="71"/>
      <c r="I44" s="71"/>
      <c r="J44" s="71"/>
      <c r="K44" s="71"/>
      <c r="L44" s="71"/>
      <c r="M44" s="72"/>
      <c r="N44" s="70"/>
      <c r="O44" s="70"/>
      <c r="P44" s="70"/>
      <c r="Q44" s="70"/>
      <c r="R44" s="70"/>
      <c r="S44" s="70"/>
      <c r="T44" s="70"/>
      <c r="U44" s="70"/>
      <c r="V44" s="70"/>
      <c r="W44" s="70"/>
      <c r="X44" s="70"/>
      <c r="Y44" s="70"/>
      <c r="Z44" s="70"/>
      <c r="AA44" s="70"/>
      <c r="AB44" s="70"/>
      <c r="AC44" s="73"/>
    </row>
    <row r="45" spans="2:29" ht="15.75" thickBot="1" x14ac:dyDescent="0.3">
      <c r="B45" s="75"/>
      <c r="C45" s="76"/>
      <c r="D45" s="76"/>
      <c r="E45" s="76"/>
      <c r="F45" s="76"/>
      <c r="G45" s="76"/>
      <c r="H45" s="77"/>
      <c r="I45" s="77"/>
      <c r="J45" s="78"/>
      <c r="K45" s="76"/>
      <c r="L45" s="76"/>
      <c r="M45" s="76"/>
      <c r="N45" s="76"/>
      <c r="O45" s="76"/>
      <c r="P45" s="76"/>
      <c r="Q45" s="76"/>
      <c r="R45" s="76"/>
      <c r="S45" s="76"/>
      <c r="T45" s="76"/>
      <c r="U45" s="76"/>
      <c r="V45" s="76"/>
      <c r="W45" s="76"/>
      <c r="X45" s="76"/>
      <c r="Y45" s="76"/>
      <c r="Z45" s="76"/>
      <c r="AA45" s="74"/>
      <c r="AB45" s="74"/>
      <c r="AC45" s="79"/>
    </row>
    <row r="46" spans="2:29" x14ac:dyDescent="0.25">
      <c r="B46" s="25"/>
      <c r="C46" s="571" t="s">
        <v>59</v>
      </c>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3"/>
      <c r="AC46" s="62"/>
    </row>
    <row r="47" spans="2:29" ht="15.75" thickBot="1" x14ac:dyDescent="0.3">
      <c r="B47" s="27"/>
      <c r="C47" s="913"/>
      <c r="D47" s="914"/>
      <c r="E47" s="914"/>
      <c r="F47" s="914"/>
      <c r="G47" s="914"/>
      <c r="H47" s="914"/>
      <c r="I47" s="914"/>
      <c r="J47" s="914"/>
      <c r="K47" s="914"/>
      <c r="L47" s="914"/>
      <c r="M47" s="914"/>
      <c r="N47" s="914"/>
      <c r="O47" s="914"/>
      <c r="P47" s="914"/>
      <c r="Q47" s="914"/>
      <c r="R47" s="914"/>
      <c r="S47" s="914"/>
      <c r="T47" s="914"/>
      <c r="U47" s="914"/>
      <c r="V47" s="914"/>
      <c r="W47" s="914"/>
      <c r="X47" s="914"/>
      <c r="Y47" s="914"/>
      <c r="Z47" s="914"/>
      <c r="AA47" s="914"/>
      <c r="AB47" s="915"/>
      <c r="AC47" s="62"/>
    </row>
    <row r="48" spans="2:29" x14ac:dyDescent="0.25">
      <c r="B48" s="27"/>
      <c r="C48" s="579" t="s">
        <v>60</v>
      </c>
      <c r="D48" s="580"/>
      <c r="E48" s="580"/>
      <c r="F48" s="580"/>
      <c r="G48" s="580"/>
      <c r="H48" s="580"/>
      <c r="I48" s="580"/>
      <c r="J48" s="580"/>
      <c r="K48" s="580"/>
      <c r="L48" s="580"/>
      <c r="M48" s="580"/>
      <c r="N48" s="580"/>
      <c r="O48" s="580"/>
      <c r="P48" s="580"/>
      <c r="Q48" s="580"/>
      <c r="R48" s="580"/>
      <c r="S48" s="580"/>
      <c r="T48" s="580"/>
      <c r="U48" s="580"/>
      <c r="V48" s="580"/>
      <c r="W48" s="580"/>
      <c r="X48" s="580"/>
      <c r="Y48" s="580"/>
      <c r="Z48" s="580"/>
      <c r="AA48" s="580"/>
      <c r="AB48" s="581"/>
      <c r="AC48" s="62"/>
    </row>
    <row r="49" spans="2:29" x14ac:dyDescent="0.25">
      <c r="B49" s="27"/>
      <c r="C49" s="579"/>
      <c r="D49" s="580"/>
      <c r="E49" s="580"/>
      <c r="F49" s="580"/>
      <c r="G49" s="580"/>
      <c r="H49" s="580"/>
      <c r="I49" s="580"/>
      <c r="J49" s="580"/>
      <c r="K49" s="580"/>
      <c r="L49" s="580"/>
      <c r="M49" s="580"/>
      <c r="N49" s="580"/>
      <c r="O49" s="580"/>
      <c r="P49" s="580"/>
      <c r="Q49" s="580"/>
      <c r="R49" s="580"/>
      <c r="S49" s="580"/>
      <c r="T49" s="580"/>
      <c r="U49" s="580"/>
      <c r="V49" s="580"/>
      <c r="W49" s="580"/>
      <c r="X49" s="580"/>
      <c r="Y49" s="580"/>
      <c r="Z49" s="580"/>
      <c r="AA49" s="580"/>
      <c r="AB49" s="581"/>
      <c r="AC49" s="62"/>
    </row>
    <row r="50" spans="2:29" x14ac:dyDescent="0.25">
      <c r="B50" s="27"/>
      <c r="C50" s="579"/>
      <c r="D50" s="580"/>
      <c r="E50" s="580"/>
      <c r="F50" s="580"/>
      <c r="G50" s="580"/>
      <c r="H50" s="580"/>
      <c r="I50" s="580"/>
      <c r="J50" s="580"/>
      <c r="K50" s="580"/>
      <c r="L50" s="580"/>
      <c r="M50" s="580"/>
      <c r="N50" s="580"/>
      <c r="O50" s="580"/>
      <c r="P50" s="580"/>
      <c r="Q50" s="580"/>
      <c r="R50" s="580"/>
      <c r="S50" s="580"/>
      <c r="T50" s="580"/>
      <c r="U50" s="580"/>
      <c r="V50" s="580"/>
      <c r="W50" s="580"/>
      <c r="X50" s="580"/>
      <c r="Y50" s="580"/>
      <c r="Z50" s="580"/>
      <c r="AA50" s="580"/>
      <c r="AB50" s="581"/>
      <c r="AC50" s="62"/>
    </row>
    <row r="51" spans="2:29" x14ac:dyDescent="0.25">
      <c r="B51" s="27"/>
      <c r="C51" s="579"/>
      <c r="D51" s="580"/>
      <c r="E51" s="580"/>
      <c r="F51" s="580"/>
      <c r="G51" s="580"/>
      <c r="H51" s="580"/>
      <c r="I51" s="580"/>
      <c r="J51" s="580"/>
      <c r="K51" s="580"/>
      <c r="L51" s="580"/>
      <c r="M51" s="580"/>
      <c r="N51" s="580"/>
      <c r="O51" s="580"/>
      <c r="P51" s="580"/>
      <c r="Q51" s="580"/>
      <c r="R51" s="580"/>
      <c r="S51" s="580"/>
      <c r="T51" s="580"/>
      <c r="U51" s="580"/>
      <c r="V51" s="580"/>
      <c r="W51" s="580"/>
      <c r="X51" s="580"/>
      <c r="Y51" s="580"/>
      <c r="Z51" s="580"/>
      <c r="AA51" s="580"/>
      <c r="AB51" s="581"/>
      <c r="AC51" s="62"/>
    </row>
    <row r="52" spans="2:29" x14ac:dyDescent="0.25">
      <c r="B52" s="27"/>
      <c r="C52" s="579"/>
      <c r="D52" s="580"/>
      <c r="E52" s="580"/>
      <c r="F52" s="580"/>
      <c r="G52" s="580"/>
      <c r="H52" s="580"/>
      <c r="I52" s="580"/>
      <c r="J52" s="580"/>
      <c r="K52" s="580"/>
      <c r="L52" s="580"/>
      <c r="M52" s="580"/>
      <c r="N52" s="580"/>
      <c r="O52" s="580"/>
      <c r="P52" s="580"/>
      <c r="Q52" s="580"/>
      <c r="R52" s="580"/>
      <c r="S52" s="580"/>
      <c r="T52" s="580"/>
      <c r="U52" s="580"/>
      <c r="V52" s="580"/>
      <c r="W52" s="580"/>
      <c r="X52" s="580"/>
      <c r="Y52" s="580"/>
      <c r="Z52" s="580"/>
      <c r="AA52" s="580"/>
      <c r="AB52" s="581"/>
      <c r="AC52" s="62"/>
    </row>
    <row r="53" spans="2:29" x14ac:dyDescent="0.25">
      <c r="B53" s="27"/>
      <c r="C53" s="579"/>
      <c r="D53" s="580"/>
      <c r="E53" s="580"/>
      <c r="F53" s="580"/>
      <c r="G53" s="580"/>
      <c r="H53" s="580"/>
      <c r="I53" s="580"/>
      <c r="J53" s="580"/>
      <c r="K53" s="580"/>
      <c r="L53" s="580"/>
      <c r="M53" s="580"/>
      <c r="N53" s="580"/>
      <c r="O53" s="580"/>
      <c r="P53" s="580"/>
      <c r="Q53" s="580"/>
      <c r="R53" s="580"/>
      <c r="S53" s="580"/>
      <c r="T53" s="580"/>
      <c r="U53" s="580"/>
      <c r="V53" s="580"/>
      <c r="W53" s="580"/>
      <c r="X53" s="580"/>
      <c r="Y53" s="580"/>
      <c r="Z53" s="580"/>
      <c r="AA53" s="580"/>
      <c r="AB53" s="581"/>
      <c r="AC53" s="62"/>
    </row>
    <row r="54" spans="2:29" x14ac:dyDescent="0.25">
      <c r="B54" s="27"/>
      <c r="C54" s="579"/>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1"/>
      <c r="AC54" s="62"/>
    </row>
    <row r="55" spans="2:29" x14ac:dyDescent="0.25">
      <c r="B55" s="27"/>
      <c r="C55" s="579"/>
      <c r="D55" s="580"/>
      <c r="E55" s="580"/>
      <c r="F55" s="580"/>
      <c r="G55" s="580"/>
      <c r="H55" s="580"/>
      <c r="I55" s="580"/>
      <c r="J55" s="580"/>
      <c r="K55" s="580"/>
      <c r="L55" s="580"/>
      <c r="M55" s="580"/>
      <c r="N55" s="580"/>
      <c r="O55" s="580"/>
      <c r="P55" s="580"/>
      <c r="Q55" s="580"/>
      <c r="R55" s="580"/>
      <c r="S55" s="580"/>
      <c r="T55" s="580"/>
      <c r="U55" s="580"/>
      <c r="V55" s="580"/>
      <c r="W55" s="580"/>
      <c r="X55" s="580"/>
      <c r="Y55" s="580"/>
      <c r="Z55" s="580"/>
      <c r="AA55" s="580"/>
      <c r="AB55" s="581"/>
      <c r="AC55" s="62"/>
    </row>
    <row r="56" spans="2:29" x14ac:dyDescent="0.25">
      <c r="B56" s="27"/>
      <c r="C56" s="579"/>
      <c r="D56" s="580"/>
      <c r="E56" s="580"/>
      <c r="F56" s="580"/>
      <c r="G56" s="580"/>
      <c r="H56" s="580"/>
      <c r="I56" s="580"/>
      <c r="J56" s="580"/>
      <c r="K56" s="580"/>
      <c r="L56" s="580"/>
      <c r="M56" s="580"/>
      <c r="N56" s="580"/>
      <c r="O56" s="580"/>
      <c r="P56" s="580"/>
      <c r="Q56" s="580"/>
      <c r="R56" s="580"/>
      <c r="S56" s="580"/>
      <c r="T56" s="580"/>
      <c r="U56" s="580"/>
      <c r="V56" s="580"/>
      <c r="W56" s="580"/>
      <c r="X56" s="580"/>
      <c r="Y56" s="580"/>
      <c r="Z56" s="580"/>
      <c r="AA56" s="580"/>
      <c r="AB56" s="581"/>
      <c r="AC56" s="62"/>
    </row>
    <row r="57" spans="2:29" x14ac:dyDescent="0.25">
      <c r="B57" s="27"/>
      <c r="C57" s="579"/>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1"/>
      <c r="AC57" s="62"/>
    </row>
    <row r="58" spans="2:29" x14ac:dyDescent="0.25">
      <c r="B58" s="27"/>
      <c r="C58" s="579"/>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81"/>
      <c r="AC58" s="62"/>
    </row>
    <row r="59" spans="2:29" x14ac:dyDescent="0.25">
      <c r="B59" s="27"/>
      <c r="C59" s="579"/>
      <c r="D59" s="580"/>
      <c r="E59" s="580"/>
      <c r="F59" s="580"/>
      <c r="G59" s="580"/>
      <c r="H59" s="580"/>
      <c r="I59" s="580"/>
      <c r="J59" s="580"/>
      <c r="K59" s="580"/>
      <c r="L59" s="580"/>
      <c r="M59" s="580"/>
      <c r="N59" s="580"/>
      <c r="O59" s="580"/>
      <c r="P59" s="580"/>
      <c r="Q59" s="580"/>
      <c r="R59" s="580"/>
      <c r="S59" s="580"/>
      <c r="T59" s="580"/>
      <c r="U59" s="580"/>
      <c r="V59" s="580"/>
      <c r="W59" s="580"/>
      <c r="X59" s="580"/>
      <c r="Y59" s="580"/>
      <c r="Z59" s="580"/>
      <c r="AA59" s="580"/>
      <c r="AB59" s="581"/>
      <c r="AC59" s="62"/>
    </row>
    <row r="60" spans="2:29" x14ac:dyDescent="0.25">
      <c r="B60" s="28"/>
      <c r="C60" s="916"/>
      <c r="D60" s="917"/>
      <c r="E60" s="917"/>
      <c r="F60" s="917"/>
      <c r="G60" s="917"/>
      <c r="H60" s="917"/>
      <c r="I60" s="917"/>
      <c r="J60" s="917"/>
      <c r="K60" s="917"/>
      <c r="L60" s="917"/>
      <c r="M60" s="917"/>
      <c r="N60" s="917"/>
      <c r="O60" s="917"/>
      <c r="P60" s="917"/>
      <c r="Q60" s="917"/>
      <c r="R60" s="917"/>
      <c r="S60" s="917"/>
      <c r="T60" s="917"/>
      <c r="U60" s="917"/>
      <c r="V60" s="917"/>
      <c r="W60" s="917"/>
      <c r="X60" s="917"/>
      <c r="Y60" s="917"/>
      <c r="Z60" s="917"/>
      <c r="AA60" s="917"/>
      <c r="AB60" s="918"/>
      <c r="AC60" s="73"/>
    </row>
    <row r="61" spans="2:29" ht="15.75" thickBot="1" x14ac:dyDescent="0.3">
      <c r="B61" s="31"/>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3"/>
    </row>
    <row r="62" spans="2:29" ht="15.75" x14ac:dyDescent="0.25">
      <c r="B62" s="34"/>
      <c r="C62" s="889" t="s">
        <v>56</v>
      </c>
      <c r="D62" s="890"/>
      <c r="E62" s="890"/>
      <c r="F62" s="890"/>
      <c r="G62" s="891"/>
      <c r="H62" s="889" t="s">
        <v>61</v>
      </c>
      <c r="I62" s="890"/>
      <c r="J62" s="898"/>
      <c r="K62" s="901" t="s">
        <v>62</v>
      </c>
      <c r="L62" s="890"/>
      <c r="M62" s="890"/>
      <c r="N62" s="890"/>
      <c r="O62" s="891"/>
      <c r="P62" s="889" t="s">
        <v>63</v>
      </c>
      <c r="Q62" s="890"/>
      <c r="R62" s="890"/>
      <c r="S62" s="890"/>
      <c r="T62" s="890"/>
      <c r="U62" s="890"/>
      <c r="V62" s="890"/>
      <c r="W62" s="890"/>
      <c r="X62" s="890"/>
      <c r="Y62" s="890"/>
      <c r="Z62" s="890"/>
      <c r="AA62" s="890"/>
      <c r="AB62" s="898"/>
      <c r="AC62" s="35"/>
    </row>
    <row r="63" spans="2:29" ht="15.75" x14ac:dyDescent="0.25">
      <c r="B63" s="36"/>
      <c r="C63" s="892"/>
      <c r="D63" s="893"/>
      <c r="E63" s="893"/>
      <c r="F63" s="893"/>
      <c r="G63" s="894"/>
      <c r="H63" s="892"/>
      <c r="I63" s="893"/>
      <c r="J63" s="899"/>
      <c r="K63" s="902"/>
      <c r="L63" s="893"/>
      <c r="M63" s="893"/>
      <c r="N63" s="893"/>
      <c r="O63" s="894"/>
      <c r="P63" s="892"/>
      <c r="Q63" s="893"/>
      <c r="R63" s="893"/>
      <c r="S63" s="893"/>
      <c r="T63" s="893"/>
      <c r="U63" s="893"/>
      <c r="V63" s="893"/>
      <c r="W63" s="893"/>
      <c r="X63" s="893"/>
      <c r="Y63" s="893"/>
      <c r="Z63" s="893"/>
      <c r="AA63" s="893"/>
      <c r="AB63" s="899"/>
      <c r="AC63" s="35"/>
    </row>
    <row r="64" spans="2:29" ht="16.5" thickBot="1" x14ac:dyDescent="0.3">
      <c r="B64" s="36"/>
      <c r="C64" s="895"/>
      <c r="D64" s="896"/>
      <c r="E64" s="896"/>
      <c r="F64" s="896"/>
      <c r="G64" s="897"/>
      <c r="H64" s="895"/>
      <c r="I64" s="896"/>
      <c r="J64" s="900"/>
      <c r="K64" s="903"/>
      <c r="L64" s="896"/>
      <c r="M64" s="896"/>
      <c r="N64" s="896"/>
      <c r="O64" s="897"/>
      <c r="P64" s="895"/>
      <c r="Q64" s="896"/>
      <c r="R64" s="896"/>
      <c r="S64" s="896"/>
      <c r="T64" s="896"/>
      <c r="U64" s="896"/>
      <c r="V64" s="896"/>
      <c r="W64" s="896"/>
      <c r="X64" s="896"/>
      <c r="Y64" s="896"/>
      <c r="Z64" s="896"/>
      <c r="AA64" s="896"/>
      <c r="AB64" s="900"/>
      <c r="AC64" s="35"/>
    </row>
    <row r="65" spans="2:29" ht="15.75" thickBot="1" x14ac:dyDescent="0.3">
      <c r="B65" s="34"/>
      <c r="C65" s="606" t="s">
        <v>109</v>
      </c>
      <c r="D65" s="530"/>
      <c r="E65" s="530"/>
      <c r="F65" s="530"/>
      <c r="G65" s="531"/>
      <c r="H65" s="904"/>
      <c r="I65" s="904"/>
      <c r="J65" s="904"/>
      <c r="K65" s="888">
        <f>K34</f>
        <v>0.9285714285714286</v>
      </c>
      <c r="L65" s="888"/>
      <c r="M65" s="888"/>
      <c r="N65" s="888"/>
      <c r="O65" s="888"/>
      <c r="P65" s="905" t="s">
        <v>126</v>
      </c>
      <c r="Q65" s="905"/>
      <c r="R65" s="905"/>
      <c r="S65" s="905"/>
      <c r="T65" s="905"/>
      <c r="U65" s="905"/>
      <c r="V65" s="905"/>
      <c r="W65" s="905"/>
      <c r="X65" s="905"/>
      <c r="Y65" s="905"/>
      <c r="Z65" s="905"/>
      <c r="AA65" s="905"/>
      <c r="AB65" s="906"/>
      <c r="AC65" s="37"/>
    </row>
    <row r="66" spans="2:29" ht="15.75" thickBot="1" x14ac:dyDescent="0.3">
      <c r="B66" s="34"/>
      <c r="C66" s="606" t="s">
        <v>110</v>
      </c>
      <c r="D66" s="530"/>
      <c r="E66" s="530"/>
      <c r="F66" s="530"/>
      <c r="G66" s="531"/>
      <c r="H66" s="877"/>
      <c r="I66" s="877"/>
      <c r="J66" s="877"/>
      <c r="K66" s="888" t="e">
        <f>K36</f>
        <v>#NAME?</v>
      </c>
      <c r="L66" s="888"/>
      <c r="M66" s="888"/>
      <c r="N66" s="888"/>
      <c r="O66" s="888"/>
      <c r="P66" s="403"/>
      <c r="Q66" s="403"/>
      <c r="R66" s="403"/>
      <c r="S66" s="403"/>
      <c r="T66" s="403"/>
      <c r="U66" s="403"/>
      <c r="V66" s="403"/>
      <c r="W66" s="403"/>
      <c r="X66" s="403"/>
      <c r="Y66" s="403"/>
      <c r="Z66" s="403"/>
      <c r="AA66" s="403"/>
      <c r="AB66" s="558"/>
      <c r="AC66" s="37"/>
    </row>
    <row r="67" spans="2:29" ht="15.75" thickBot="1" x14ac:dyDescent="0.3">
      <c r="B67" s="34"/>
      <c r="C67" s="606" t="s">
        <v>111</v>
      </c>
      <c r="D67" s="530"/>
      <c r="E67" s="530"/>
      <c r="F67" s="530"/>
      <c r="G67" s="531"/>
      <c r="H67" s="877"/>
      <c r="I67" s="877"/>
      <c r="J67" s="877"/>
      <c r="K67" s="888" t="e">
        <f>K38</f>
        <v>#NAME?</v>
      </c>
      <c r="L67" s="888"/>
      <c r="M67" s="888"/>
      <c r="N67" s="888"/>
      <c r="O67" s="888"/>
      <c r="P67" s="403"/>
      <c r="Q67" s="403"/>
      <c r="R67" s="403"/>
      <c r="S67" s="403"/>
      <c r="T67" s="403"/>
      <c r="U67" s="403"/>
      <c r="V67" s="403"/>
      <c r="W67" s="403"/>
      <c r="X67" s="403"/>
      <c r="Y67" s="403"/>
      <c r="Z67" s="403"/>
      <c r="AA67" s="403"/>
      <c r="AB67" s="558"/>
      <c r="AC67" s="37"/>
    </row>
    <row r="68" spans="2:29" ht="15.75" thickBot="1" x14ac:dyDescent="0.3">
      <c r="B68" s="34"/>
      <c r="C68" s="606" t="s">
        <v>112</v>
      </c>
      <c r="D68" s="530"/>
      <c r="E68" s="530"/>
      <c r="F68" s="530"/>
      <c r="G68" s="531"/>
      <c r="H68" s="887"/>
      <c r="I68" s="887"/>
      <c r="J68" s="887"/>
      <c r="K68" s="888" t="e">
        <f>K40</f>
        <v>#NAME?</v>
      </c>
      <c r="L68" s="888"/>
      <c r="M68" s="888"/>
      <c r="N68" s="888"/>
      <c r="O68" s="888"/>
      <c r="P68" s="405"/>
      <c r="Q68" s="405"/>
      <c r="R68" s="405"/>
      <c r="S68" s="405"/>
      <c r="T68" s="405"/>
      <c r="U68" s="405"/>
      <c r="V68" s="405"/>
      <c r="W68" s="405"/>
      <c r="X68" s="405"/>
      <c r="Y68" s="405"/>
      <c r="Z68" s="405"/>
      <c r="AA68" s="405"/>
      <c r="AB68" s="557"/>
      <c r="AC68" s="37"/>
    </row>
    <row r="69" spans="2:29" x14ac:dyDescent="0.25">
      <c r="B69" s="38"/>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39"/>
    </row>
  </sheetData>
  <mergeCells count="83">
    <mergeCell ref="C68:G68"/>
    <mergeCell ref="H68:J68"/>
    <mergeCell ref="K68:O68"/>
    <mergeCell ref="P68:AB68"/>
    <mergeCell ref="C66:G66"/>
    <mergeCell ref="H66:J66"/>
    <mergeCell ref="K66:O66"/>
    <mergeCell ref="P66:AB66"/>
    <mergeCell ref="C67:G67"/>
    <mergeCell ref="H67:J67"/>
    <mergeCell ref="K67:O67"/>
    <mergeCell ref="P67:AB67"/>
    <mergeCell ref="C62:G64"/>
    <mergeCell ref="H62:J64"/>
    <mergeCell ref="K62:O64"/>
    <mergeCell ref="P62:AB64"/>
    <mergeCell ref="C65:G65"/>
    <mergeCell ref="H65:J65"/>
    <mergeCell ref="K65:O65"/>
    <mergeCell ref="P65:AB65"/>
    <mergeCell ref="C48:AB60"/>
    <mergeCell ref="C36:G37"/>
    <mergeCell ref="J36:J37"/>
    <mergeCell ref="L36:AB37"/>
    <mergeCell ref="C38:G39"/>
    <mergeCell ref="J38:J39"/>
    <mergeCell ref="L38:AB39"/>
    <mergeCell ref="C40:G41"/>
    <mergeCell ref="J40:J41"/>
    <mergeCell ref="L40:AB41"/>
    <mergeCell ref="C42:G42"/>
    <mergeCell ref="C46:AB47"/>
    <mergeCell ref="L42:AB42"/>
    <mergeCell ref="C30:AB31"/>
    <mergeCell ref="C32:G33"/>
    <mergeCell ref="H32:H33"/>
    <mergeCell ref="I32:I33"/>
    <mergeCell ref="J32:J33"/>
    <mergeCell ref="C26:H26"/>
    <mergeCell ref="I26:AB26"/>
    <mergeCell ref="C28:H28"/>
    <mergeCell ref="I28:M28"/>
    <mergeCell ref="N28:S28"/>
    <mergeCell ref="T28:V28"/>
    <mergeCell ref="X28:AA28"/>
    <mergeCell ref="C23:J23"/>
    <mergeCell ref="K23:R23"/>
    <mergeCell ref="S23:AB23"/>
    <mergeCell ref="C24:J24"/>
    <mergeCell ref="K24:R24"/>
    <mergeCell ref="S24:AB24"/>
    <mergeCell ref="C20:H21"/>
    <mergeCell ref="I20:O21"/>
    <mergeCell ref="P20:V20"/>
    <mergeCell ref="W20:AB20"/>
    <mergeCell ref="P21:V21"/>
    <mergeCell ref="W21:AB21"/>
    <mergeCell ref="W14:AB14"/>
    <mergeCell ref="C16:H16"/>
    <mergeCell ref="I16:AB16"/>
    <mergeCell ref="C18:H18"/>
    <mergeCell ref="I18:AB18"/>
    <mergeCell ref="B2:G4"/>
    <mergeCell ref="H2:AC2"/>
    <mergeCell ref="H3:R3"/>
    <mergeCell ref="S3:AC3"/>
    <mergeCell ref="H4:AC4"/>
    <mergeCell ref="C7:H8"/>
    <mergeCell ref="I7:AB8"/>
    <mergeCell ref="K32:K33"/>
    <mergeCell ref="L32:AB33"/>
    <mergeCell ref="C34:G35"/>
    <mergeCell ref="J34:J35"/>
    <mergeCell ref="L34:AB35"/>
    <mergeCell ref="C10:H11"/>
    <mergeCell ref="I10:T11"/>
    <mergeCell ref="U10:X10"/>
    <mergeCell ref="Y10:AB10"/>
    <mergeCell ref="U11:X11"/>
    <mergeCell ref="Y11:AB11"/>
    <mergeCell ref="C13:H14"/>
    <mergeCell ref="I13:V14"/>
    <mergeCell ref="W13:AB13"/>
  </mergeCells>
  <pageMargins left="0.7" right="0.7" top="0.75" bottom="0.75" header="0.3" footer="0.3"/>
  <pageSetup paperSize="9" scale="3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67"/>
  <sheetViews>
    <sheetView showGridLines="0" view="pageBreakPreview" topLeftCell="B31" zoomScale="90" zoomScaleNormal="69" zoomScaleSheetLayoutView="90" workbookViewId="0">
      <selection activeCell="I35" sqref="I35:J35"/>
    </sheetView>
  </sheetViews>
  <sheetFormatPr baseColWidth="10" defaultRowHeight="15" x14ac:dyDescent="0.25"/>
  <cols>
    <col min="2" max="7" width="3" customWidth="1"/>
    <col min="8" max="8" width="16.85546875" customWidth="1"/>
    <col min="9" max="9" width="18.28515625" customWidth="1"/>
    <col min="11" max="11" width="12.5703125" bestFit="1" customWidth="1"/>
    <col min="12" max="16" width="7.7109375" customWidth="1"/>
    <col min="19" max="24" width="6" customWidth="1"/>
    <col min="26" max="26" width="5.85546875" customWidth="1"/>
  </cols>
  <sheetData>
    <row r="1" spans="2:26" ht="15.75" thickBot="1" x14ac:dyDescent="0.3"/>
    <row r="2" spans="2:26" ht="15.75" x14ac:dyDescent="0.25">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2:26" x14ac:dyDescent="0.25">
      <c r="B3" s="402"/>
      <c r="C3" s="403"/>
      <c r="D3" s="403"/>
      <c r="E3" s="403"/>
      <c r="F3" s="403"/>
      <c r="G3" s="403"/>
      <c r="H3" s="408" t="s">
        <v>41</v>
      </c>
      <c r="I3" s="408"/>
      <c r="J3" s="408"/>
      <c r="K3" s="408"/>
      <c r="L3" s="408"/>
      <c r="M3" s="408"/>
      <c r="N3" s="408"/>
      <c r="O3" s="408"/>
      <c r="P3" s="408" t="s">
        <v>42</v>
      </c>
      <c r="Q3" s="408"/>
      <c r="R3" s="408"/>
      <c r="S3" s="408"/>
      <c r="T3" s="408"/>
      <c r="U3" s="408"/>
      <c r="V3" s="408"/>
      <c r="W3" s="408"/>
      <c r="X3" s="408"/>
      <c r="Y3" s="408"/>
      <c r="Z3" s="409"/>
    </row>
    <row r="4" spans="2:26" ht="15.75" thickBot="1" x14ac:dyDescent="0.3">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2:26" x14ac:dyDescent="0.25">
      <c r="B5" s="1"/>
      <c r="C5" s="1"/>
      <c r="D5" s="1"/>
      <c r="E5" s="1"/>
      <c r="F5" s="1"/>
      <c r="G5" s="1"/>
      <c r="H5" s="2"/>
      <c r="I5" s="2"/>
      <c r="J5" s="2"/>
      <c r="K5" s="2"/>
      <c r="L5" s="2"/>
      <c r="M5" s="2"/>
      <c r="N5" s="2"/>
      <c r="O5" s="2"/>
      <c r="P5" s="2"/>
      <c r="Q5" s="2"/>
      <c r="R5" s="2"/>
      <c r="S5" s="2"/>
      <c r="T5" s="2"/>
      <c r="U5" s="2"/>
      <c r="V5" s="2"/>
      <c r="W5" s="2"/>
      <c r="X5" s="2"/>
      <c r="Y5" s="2"/>
      <c r="Z5" s="2"/>
    </row>
    <row r="6" spans="2:26" ht="15.75" thickBot="1" x14ac:dyDescent="0.3">
      <c r="B6" s="3"/>
      <c r="C6" s="4"/>
      <c r="D6" s="4"/>
      <c r="E6" s="4"/>
      <c r="F6" s="4"/>
      <c r="G6" s="4"/>
      <c r="H6" s="4"/>
      <c r="I6" s="5"/>
      <c r="J6" s="5"/>
      <c r="K6" s="5"/>
      <c r="L6" s="5"/>
      <c r="M6" s="5"/>
      <c r="N6" s="5"/>
      <c r="O6" s="5"/>
      <c r="P6" s="5"/>
      <c r="Q6" s="5"/>
      <c r="R6" s="6"/>
      <c r="S6" s="6"/>
      <c r="T6" s="6"/>
      <c r="U6" s="6"/>
      <c r="V6" s="6"/>
      <c r="W6" s="4"/>
      <c r="X6" s="4"/>
      <c r="Y6" s="4"/>
      <c r="Z6" s="7"/>
    </row>
    <row r="7" spans="2:26" x14ac:dyDescent="0.25">
      <c r="B7" s="8"/>
      <c r="C7" s="694" t="s">
        <v>12</v>
      </c>
      <c r="D7" s="695"/>
      <c r="E7" s="695"/>
      <c r="F7" s="695"/>
      <c r="G7" s="695"/>
      <c r="H7" s="696"/>
      <c r="I7" s="700" t="s">
        <v>90</v>
      </c>
      <c r="J7" s="701"/>
      <c r="K7" s="701"/>
      <c r="L7" s="701"/>
      <c r="M7" s="701"/>
      <c r="N7" s="701"/>
      <c r="O7" s="701"/>
      <c r="P7" s="701"/>
      <c r="Q7" s="701"/>
      <c r="R7" s="701"/>
      <c r="S7" s="701"/>
      <c r="T7" s="701"/>
      <c r="U7" s="701"/>
      <c r="V7" s="701"/>
      <c r="W7" s="701"/>
      <c r="X7" s="701"/>
      <c r="Y7" s="702"/>
      <c r="Z7" s="9"/>
    </row>
    <row r="8" spans="2:26" ht="15.75" thickBot="1" x14ac:dyDescent="0.3">
      <c r="B8" s="8"/>
      <c r="C8" s="697"/>
      <c r="D8" s="698"/>
      <c r="E8" s="698"/>
      <c r="F8" s="698"/>
      <c r="G8" s="698"/>
      <c r="H8" s="699"/>
      <c r="I8" s="703"/>
      <c r="J8" s="704"/>
      <c r="K8" s="704"/>
      <c r="L8" s="704"/>
      <c r="M8" s="704"/>
      <c r="N8" s="704"/>
      <c r="O8" s="704"/>
      <c r="P8" s="704"/>
      <c r="Q8" s="704"/>
      <c r="R8" s="704"/>
      <c r="S8" s="704"/>
      <c r="T8" s="704"/>
      <c r="U8" s="704"/>
      <c r="V8" s="704"/>
      <c r="W8" s="704"/>
      <c r="X8" s="704"/>
      <c r="Y8" s="705"/>
      <c r="Z8" s="9"/>
    </row>
    <row r="9" spans="2:26" ht="15.75" thickBot="1" x14ac:dyDescent="0.3">
      <c r="B9" s="8"/>
      <c r="C9" s="10"/>
      <c r="D9" s="10"/>
      <c r="E9" s="10"/>
      <c r="F9" s="10"/>
      <c r="G9" s="10"/>
      <c r="H9" s="10"/>
      <c r="I9" s="11"/>
      <c r="J9" s="11"/>
      <c r="K9" s="11"/>
      <c r="L9" s="11"/>
      <c r="M9" s="11"/>
      <c r="N9" s="11"/>
      <c r="O9" s="11"/>
      <c r="P9" s="11"/>
      <c r="Q9" s="11"/>
      <c r="R9" s="12"/>
      <c r="S9" s="12"/>
      <c r="T9" s="12"/>
      <c r="U9" s="12"/>
      <c r="V9" s="12"/>
      <c r="W9" s="10"/>
      <c r="X9" s="10"/>
      <c r="Y9" s="10"/>
      <c r="Z9" s="9"/>
    </row>
    <row r="10" spans="2:26" ht="15.75" thickBot="1" x14ac:dyDescent="0.3">
      <c r="B10" s="8"/>
      <c r="C10" s="694" t="s">
        <v>43</v>
      </c>
      <c r="D10" s="695"/>
      <c r="E10" s="695"/>
      <c r="F10" s="695"/>
      <c r="G10" s="695"/>
      <c r="H10" s="696"/>
      <c r="I10" s="706" t="s">
        <v>34</v>
      </c>
      <c r="J10" s="707"/>
      <c r="K10" s="707"/>
      <c r="L10" s="707"/>
      <c r="M10" s="707"/>
      <c r="N10" s="707"/>
      <c r="O10" s="707"/>
      <c r="P10" s="707"/>
      <c r="Q10" s="708"/>
      <c r="R10" s="712" t="s">
        <v>14</v>
      </c>
      <c r="S10" s="713"/>
      <c r="T10" s="713"/>
      <c r="U10" s="714"/>
      <c r="V10" s="715" t="s">
        <v>44</v>
      </c>
      <c r="W10" s="716"/>
      <c r="X10" s="716"/>
      <c r="Y10" s="717"/>
      <c r="Z10" s="9"/>
    </row>
    <row r="11" spans="2:26" ht="15.75" thickBot="1" x14ac:dyDescent="0.3">
      <c r="B11" s="8"/>
      <c r="C11" s="697"/>
      <c r="D11" s="698"/>
      <c r="E11" s="698"/>
      <c r="F11" s="698"/>
      <c r="G11" s="698"/>
      <c r="H11" s="699"/>
      <c r="I11" s="709"/>
      <c r="J11" s="710"/>
      <c r="K11" s="710"/>
      <c r="L11" s="710"/>
      <c r="M11" s="710"/>
      <c r="N11" s="710"/>
      <c r="O11" s="710"/>
      <c r="P11" s="710"/>
      <c r="Q11" s="711"/>
      <c r="R11" s="718" t="s">
        <v>84</v>
      </c>
      <c r="S11" s="719"/>
      <c r="T11" s="719"/>
      <c r="U11" s="720"/>
      <c r="V11" s="554" t="s">
        <v>113</v>
      </c>
      <c r="W11" s="721"/>
      <c r="X11" s="721"/>
      <c r="Y11" s="722"/>
      <c r="Z11" s="9"/>
    </row>
    <row r="12" spans="2:26" ht="15.75" thickBot="1" x14ac:dyDescent="0.3">
      <c r="B12" s="13"/>
      <c r="C12" s="14"/>
      <c r="D12" s="14"/>
      <c r="E12" s="14"/>
      <c r="F12" s="14"/>
      <c r="G12" s="14"/>
      <c r="H12" s="14"/>
      <c r="I12" s="14"/>
      <c r="J12" s="14"/>
      <c r="K12" s="14"/>
      <c r="L12" s="14"/>
      <c r="M12" s="14"/>
      <c r="N12" s="14"/>
      <c r="O12" s="14"/>
      <c r="P12" s="14"/>
      <c r="Q12" s="14"/>
      <c r="R12" s="14"/>
      <c r="S12" s="14"/>
      <c r="T12" s="14"/>
      <c r="U12" s="14"/>
      <c r="V12" s="14"/>
      <c r="W12" s="14"/>
      <c r="X12" s="14"/>
      <c r="Y12" s="14"/>
      <c r="Z12" s="15"/>
    </row>
    <row r="13" spans="2:26" x14ac:dyDescent="0.25">
      <c r="B13" s="13"/>
      <c r="C13" s="694" t="s">
        <v>17</v>
      </c>
      <c r="D13" s="695"/>
      <c r="E13" s="695"/>
      <c r="F13" s="695"/>
      <c r="G13" s="695"/>
      <c r="H13" s="696"/>
      <c r="I13" s="723" t="s">
        <v>35</v>
      </c>
      <c r="J13" s="724"/>
      <c r="K13" s="724"/>
      <c r="L13" s="724"/>
      <c r="M13" s="724"/>
      <c r="N13" s="724"/>
      <c r="O13" s="724"/>
      <c r="P13" s="724"/>
      <c r="Q13" s="724"/>
      <c r="R13" s="724"/>
      <c r="S13" s="725"/>
      <c r="T13" s="694" t="s">
        <v>16</v>
      </c>
      <c r="U13" s="695"/>
      <c r="V13" s="695"/>
      <c r="W13" s="695"/>
      <c r="X13" s="695"/>
      <c r="Y13" s="696"/>
      <c r="Z13" s="15"/>
    </row>
    <row r="14" spans="2:26" ht="15.75" thickBot="1" x14ac:dyDescent="0.3">
      <c r="B14" s="13"/>
      <c r="C14" s="697"/>
      <c r="D14" s="698"/>
      <c r="E14" s="698"/>
      <c r="F14" s="698"/>
      <c r="G14" s="698"/>
      <c r="H14" s="699"/>
      <c r="I14" s="726"/>
      <c r="J14" s="727"/>
      <c r="K14" s="727"/>
      <c r="L14" s="727"/>
      <c r="M14" s="727"/>
      <c r="N14" s="727"/>
      <c r="O14" s="727"/>
      <c r="P14" s="727"/>
      <c r="Q14" s="727"/>
      <c r="R14" s="727"/>
      <c r="S14" s="728"/>
      <c r="T14" s="729" t="s">
        <v>0</v>
      </c>
      <c r="U14" s="669"/>
      <c r="V14" s="669"/>
      <c r="W14" s="669"/>
      <c r="X14" s="669"/>
      <c r="Y14" s="670"/>
      <c r="Z14" s="15"/>
    </row>
    <row r="15" spans="2:26" ht="15.75" thickBot="1" x14ac:dyDescent="0.3">
      <c r="B15" s="13"/>
      <c r="C15" s="14"/>
      <c r="D15" s="14"/>
      <c r="E15" s="14"/>
      <c r="F15" s="14"/>
      <c r="G15" s="14"/>
      <c r="H15" s="14"/>
      <c r="I15" s="14"/>
      <c r="J15" s="14"/>
      <c r="K15" s="14"/>
      <c r="L15" s="14"/>
      <c r="M15" s="14"/>
      <c r="N15" s="14"/>
      <c r="O15" s="14"/>
      <c r="P15" s="14"/>
      <c r="Q15" s="14"/>
      <c r="R15" s="14"/>
      <c r="S15" s="14"/>
      <c r="T15" s="14"/>
      <c r="U15" s="14"/>
      <c r="V15" s="14"/>
      <c r="W15" s="14"/>
      <c r="X15" s="14"/>
      <c r="Y15" s="14"/>
      <c r="Z15" s="15"/>
    </row>
    <row r="16" spans="2:26" ht="15.75" thickBot="1" x14ac:dyDescent="0.3">
      <c r="B16" s="13"/>
      <c r="C16" s="730" t="s">
        <v>18</v>
      </c>
      <c r="D16" s="731"/>
      <c r="E16" s="731"/>
      <c r="F16" s="731"/>
      <c r="G16" s="731"/>
      <c r="H16" s="732"/>
      <c r="I16" s="733" t="s">
        <v>36</v>
      </c>
      <c r="J16" s="734"/>
      <c r="K16" s="734"/>
      <c r="L16" s="734"/>
      <c r="M16" s="734"/>
      <c r="N16" s="734"/>
      <c r="O16" s="734"/>
      <c r="P16" s="734"/>
      <c r="Q16" s="734"/>
      <c r="R16" s="734"/>
      <c r="S16" s="734"/>
      <c r="T16" s="734"/>
      <c r="U16" s="734"/>
      <c r="V16" s="734"/>
      <c r="W16" s="734"/>
      <c r="X16" s="734"/>
      <c r="Y16" s="735"/>
      <c r="Z16" s="15"/>
    </row>
    <row r="17" spans="2:26" ht="15.75" thickBot="1" x14ac:dyDescent="0.3">
      <c r="B17" s="13"/>
      <c r="C17" s="12"/>
      <c r="D17" s="12"/>
      <c r="E17" s="12"/>
      <c r="F17" s="12"/>
      <c r="G17" s="12"/>
      <c r="H17" s="12"/>
      <c r="I17" s="16"/>
      <c r="J17" s="16"/>
      <c r="K17" s="16"/>
      <c r="L17" s="16"/>
      <c r="M17" s="16"/>
      <c r="N17" s="16"/>
      <c r="O17" s="16"/>
      <c r="P17" s="16"/>
      <c r="Q17" s="16"/>
      <c r="R17" s="16"/>
      <c r="S17" s="16"/>
      <c r="T17" s="16"/>
      <c r="U17" s="16"/>
      <c r="V17" s="16"/>
      <c r="W17" s="16"/>
      <c r="X17" s="16"/>
      <c r="Y17" s="16"/>
      <c r="Z17" s="15"/>
    </row>
    <row r="18" spans="2:26" ht="15.75" thickBot="1" x14ac:dyDescent="0.3">
      <c r="B18" s="13"/>
      <c r="C18" s="730" t="s">
        <v>19</v>
      </c>
      <c r="D18" s="731"/>
      <c r="E18" s="731"/>
      <c r="F18" s="731"/>
      <c r="G18" s="731"/>
      <c r="H18" s="732"/>
      <c r="I18" s="733" t="s">
        <v>37</v>
      </c>
      <c r="J18" s="734"/>
      <c r="K18" s="734"/>
      <c r="L18" s="734"/>
      <c r="M18" s="734"/>
      <c r="N18" s="734"/>
      <c r="O18" s="734"/>
      <c r="P18" s="734"/>
      <c r="Q18" s="734"/>
      <c r="R18" s="734"/>
      <c r="S18" s="734"/>
      <c r="T18" s="734"/>
      <c r="U18" s="734"/>
      <c r="V18" s="734"/>
      <c r="W18" s="734"/>
      <c r="X18" s="734"/>
      <c r="Y18" s="735"/>
      <c r="Z18" s="15"/>
    </row>
    <row r="19" spans="2:26" ht="15.75" thickBot="1" x14ac:dyDescent="0.3">
      <c r="B19" s="13"/>
      <c r="C19" s="12"/>
      <c r="D19" s="12"/>
      <c r="E19" s="12"/>
      <c r="F19" s="12"/>
      <c r="G19" s="12"/>
      <c r="H19" s="12"/>
      <c r="I19" s="16"/>
      <c r="J19" s="16"/>
      <c r="K19" s="16"/>
      <c r="L19" s="16"/>
      <c r="M19" s="16"/>
      <c r="N19" s="16"/>
      <c r="O19" s="16"/>
      <c r="P19" s="16"/>
      <c r="Q19" s="16"/>
      <c r="R19" s="16"/>
      <c r="S19" s="16"/>
      <c r="T19" s="16"/>
      <c r="U19" s="16"/>
      <c r="V19" s="16"/>
      <c r="W19" s="16"/>
      <c r="X19" s="16"/>
      <c r="Y19" s="16"/>
      <c r="Z19" s="15"/>
    </row>
    <row r="20" spans="2:26" x14ac:dyDescent="0.25">
      <c r="B20" s="13"/>
      <c r="C20" s="736" t="s">
        <v>45</v>
      </c>
      <c r="D20" s="737"/>
      <c r="E20" s="737"/>
      <c r="F20" s="737"/>
      <c r="G20" s="737"/>
      <c r="H20" s="738"/>
      <c r="I20" s="742" t="s">
        <v>132</v>
      </c>
      <c r="J20" s="743"/>
      <c r="K20" s="743"/>
      <c r="L20" s="744"/>
      <c r="M20" s="715" t="s">
        <v>21</v>
      </c>
      <c r="N20" s="716"/>
      <c r="O20" s="716"/>
      <c r="P20" s="716"/>
      <c r="Q20" s="716"/>
      <c r="R20" s="716"/>
      <c r="S20" s="717"/>
      <c r="T20" s="715" t="s">
        <v>22</v>
      </c>
      <c r="U20" s="716"/>
      <c r="V20" s="716"/>
      <c r="W20" s="716"/>
      <c r="X20" s="716"/>
      <c r="Y20" s="717"/>
      <c r="Z20" s="15"/>
    </row>
    <row r="21" spans="2:26" ht="15.75" thickBot="1" x14ac:dyDescent="0.3">
      <c r="B21" s="13"/>
      <c r="C21" s="739"/>
      <c r="D21" s="740"/>
      <c r="E21" s="740"/>
      <c r="F21" s="740"/>
      <c r="G21" s="740"/>
      <c r="H21" s="741"/>
      <c r="I21" s="745"/>
      <c r="J21" s="746"/>
      <c r="K21" s="746"/>
      <c r="L21" s="747"/>
      <c r="M21" s="748" t="s">
        <v>65</v>
      </c>
      <c r="N21" s="555"/>
      <c r="O21" s="555"/>
      <c r="P21" s="555"/>
      <c r="Q21" s="555"/>
      <c r="R21" s="555"/>
      <c r="S21" s="556"/>
      <c r="T21" s="554" t="s">
        <v>46</v>
      </c>
      <c r="U21" s="555"/>
      <c r="V21" s="555"/>
      <c r="W21" s="555"/>
      <c r="X21" s="555"/>
      <c r="Y21" s="556"/>
      <c r="Z21" s="15"/>
    </row>
    <row r="22" spans="2:26" ht="15.75" thickBot="1" x14ac:dyDescent="0.3">
      <c r="B22" s="13"/>
      <c r="C22" s="14"/>
      <c r="D22" s="14"/>
      <c r="E22" s="14"/>
      <c r="F22" s="14"/>
      <c r="G22" s="14"/>
      <c r="H22" s="14"/>
      <c r="I22" s="14"/>
      <c r="J22" s="14"/>
      <c r="K22" s="14"/>
      <c r="L22" s="14"/>
      <c r="M22" s="14"/>
      <c r="N22" s="14"/>
      <c r="O22" s="14"/>
      <c r="P22" s="14"/>
      <c r="Q22" s="14"/>
      <c r="R22" s="14"/>
      <c r="S22" s="14"/>
      <c r="T22" s="14"/>
      <c r="U22" s="14"/>
      <c r="V22" s="14"/>
      <c r="W22" s="14"/>
      <c r="X22" s="14"/>
      <c r="Y22" s="14"/>
      <c r="Z22" s="15"/>
    </row>
    <row r="23" spans="2:26" ht="15.75" thickBot="1" x14ac:dyDescent="0.3">
      <c r="B23" s="13"/>
      <c r="C23" s="715" t="s">
        <v>47</v>
      </c>
      <c r="D23" s="716"/>
      <c r="E23" s="716"/>
      <c r="F23" s="716"/>
      <c r="G23" s="716"/>
      <c r="H23" s="716"/>
      <c r="I23" s="717"/>
      <c r="J23" s="715" t="s">
        <v>48</v>
      </c>
      <c r="K23" s="716"/>
      <c r="L23" s="716"/>
      <c r="M23" s="716"/>
      <c r="N23" s="716"/>
      <c r="O23" s="716"/>
      <c r="P23" s="717"/>
      <c r="Q23" s="749" t="s">
        <v>49</v>
      </c>
      <c r="R23" s="750"/>
      <c r="S23" s="750"/>
      <c r="T23" s="750"/>
      <c r="U23" s="750"/>
      <c r="V23" s="750"/>
      <c r="W23" s="750"/>
      <c r="X23" s="750"/>
      <c r="Y23" s="751"/>
      <c r="Z23" s="15"/>
    </row>
    <row r="24" spans="2:26" ht="26.25" customHeight="1" thickBot="1" x14ac:dyDescent="0.3">
      <c r="B24" s="13"/>
      <c r="C24" s="598" t="s">
        <v>115</v>
      </c>
      <c r="D24" s="599"/>
      <c r="E24" s="599"/>
      <c r="F24" s="599"/>
      <c r="G24" s="599"/>
      <c r="H24" s="599"/>
      <c r="I24" s="600"/>
      <c r="J24" s="598" t="s">
        <v>116</v>
      </c>
      <c r="K24" s="599"/>
      <c r="L24" s="599"/>
      <c r="M24" s="599"/>
      <c r="N24" s="599"/>
      <c r="O24" s="599"/>
      <c r="P24" s="600"/>
      <c r="Q24" s="752" t="s">
        <v>67</v>
      </c>
      <c r="R24" s="753"/>
      <c r="S24" s="753"/>
      <c r="T24" s="753"/>
      <c r="U24" s="753"/>
      <c r="V24" s="753"/>
      <c r="W24" s="753"/>
      <c r="X24" s="753"/>
      <c r="Y24" s="754"/>
      <c r="Z24" s="95"/>
    </row>
    <row r="25" spans="2:26" ht="15.75" thickBot="1" x14ac:dyDescent="0.3">
      <c r="B25" s="13"/>
      <c r="C25" s="14"/>
      <c r="D25" s="14"/>
      <c r="E25" s="14"/>
      <c r="F25" s="14"/>
      <c r="G25" s="14"/>
      <c r="H25" s="14"/>
      <c r="I25" s="14"/>
      <c r="J25" s="14"/>
      <c r="K25" s="14"/>
      <c r="L25" s="14"/>
      <c r="M25" s="14"/>
      <c r="N25" s="14"/>
      <c r="O25" s="14"/>
      <c r="P25" s="14"/>
      <c r="Q25" s="14"/>
      <c r="R25" s="14"/>
      <c r="S25" s="14"/>
      <c r="T25" s="14"/>
      <c r="U25" s="14"/>
      <c r="V25" s="14"/>
      <c r="W25" s="14"/>
      <c r="X25" s="14"/>
      <c r="Y25" s="14"/>
      <c r="Z25" s="15"/>
    </row>
    <row r="26" spans="2:26" ht="15.75" thickBot="1" x14ac:dyDescent="0.3">
      <c r="B26" s="13"/>
      <c r="C26" s="730" t="s">
        <v>20</v>
      </c>
      <c r="D26" s="731"/>
      <c r="E26" s="731"/>
      <c r="F26" s="731"/>
      <c r="G26" s="731"/>
      <c r="H26" s="732"/>
      <c r="I26" s="733" t="s">
        <v>88</v>
      </c>
      <c r="J26" s="734"/>
      <c r="K26" s="734"/>
      <c r="L26" s="734"/>
      <c r="M26" s="734"/>
      <c r="N26" s="734"/>
      <c r="O26" s="734"/>
      <c r="P26" s="734"/>
      <c r="Q26" s="734"/>
      <c r="R26" s="734"/>
      <c r="S26" s="734"/>
      <c r="T26" s="734"/>
      <c r="U26" s="734"/>
      <c r="V26" s="734"/>
      <c r="W26" s="734"/>
      <c r="X26" s="734"/>
      <c r="Y26" s="735"/>
      <c r="Z26" s="15"/>
    </row>
    <row r="27" spans="2:26" ht="15.75" thickBot="1" x14ac:dyDescent="0.3">
      <c r="B27" s="13"/>
      <c r="C27" s="12"/>
      <c r="D27" s="12"/>
      <c r="E27" s="12"/>
      <c r="F27" s="12"/>
      <c r="G27" s="12"/>
      <c r="H27" s="12"/>
      <c r="I27" s="16"/>
      <c r="J27" s="16"/>
      <c r="K27" s="16"/>
      <c r="L27" s="16"/>
      <c r="M27" s="16"/>
      <c r="N27" s="16"/>
      <c r="O27" s="16"/>
      <c r="P27" s="16"/>
      <c r="Q27" s="16"/>
      <c r="R27" s="16"/>
      <c r="S27" s="16"/>
      <c r="T27" s="16"/>
      <c r="U27" s="16"/>
      <c r="V27" s="16"/>
      <c r="W27" s="16"/>
      <c r="X27" s="16"/>
      <c r="Y27" s="16"/>
      <c r="Z27" s="15"/>
    </row>
    <row r="28" spans="2:26" ht="15.75" thickBot="1" x14ac:dyDescent="0.3">
      <c r="B28" s="13"/>
      <c r="C28" s="730" t="s">
        <v>50</v>
      </c>
      <c r="D28" s="731"/>
      <c r="E28" s="731"/>
      <c r="F28" s="731"/>
      <c r="G28" s="731"/>
      <c r="H28" s="732"/>
      <c r="I28" s="755"/>
      <c r="J28" s="733"/>
      <c r="K28" s="730" t="s">
        <v>51</v>
      </c>
      <c r="L28" s="731"/>
      <c r="M28" s="731"/>
      <c r="N28" s="731"/>
      <c r="O28" s="731"/>
      <c r="P28" s="732"/>
      <c r="Q28" s="756" t="s">
        <v>52</v>
      </c>
      <c r="R28" s="757"/>
      <c r="S28" s="758"/>
      <c r="T28" s="17" t="s">
        <v>70</v>
      </c>
      <c r="U28" s="757" t="s">
        <v>54</v>
      </c>
      <c r="V28" s="757"/>
      <c r="W28" s="757"/>
      <c r="X28" s="758"/>
      <c r="Y28" s="18"/>
      <c r="Z28" s="15"/>
    </row>
    <row r="29" spans="2:26" ht="15.75" thickBot="1" x14ac:dyDescent="0.3">
      <c r="B29" s="13"/>
      <c r="C29" s="14"/>
      <c r="D29" s="14"/>
      <c r="E29" s="14"/>
      <c r="F29" s="14"/>
      <c r="G29" s="14"/>
      <c r="H29" s="14"/>
      <c r="I29" s="14"/>
      <c r="J29" s="14"/>
      <c r="K29" s="14"/>
      <c r="L29" s="14"/>
      <c r="M29" s="14"/>
      <c r="N29" s="14"/>
      <c r="O29" s="14"/>
      <c r="P29" s="14"/>
      <c r="Q29" s="14"/>
      <c r="R29" s="14"/>
      <c r="S29" s="14"/>
      <c r="T29" s="14"/>
      <c r="U29" s="14"/>
      <c r="V29" s="14"/>
      <c r="W29" s="14"/>
      <c r="X29" s="14"/>
      <c r="Y29" s="14"/>
      <c r="Z29" s="15"/>
    </row>
    <row r="30" spans="2:26" x14ac:dyDescent="0.25">
      <c r="B30" s="19"/>
      <c r="C30" s="759" t="s">
        <v>55</v>
      </c>
      <c r="D30" s="760"/>
      <c r="E30" s="760"/>
      <c r="F30" s="760"/>
      <c r="G30" s="760"/>
      <c r="H30" s="760"/>
      <c r="I30" s="760"/>
      <c r="J30" s="760"/>
      <c r="K30" s="760"/>
      <c r="L30" s="760"/>
      <c r="M30" s="760"/>
      <c r="N30" s="760"/>
      <c r="O30" s="760"/>
      <c r="P30" s="760"/>
      <c r="Q30" s="760"/>
      <c r="R30" s="760"/>
      <c r="S30" s="760"/>
      <c r="T30" s="760"/>
      <c r="U30" s="760"/>
      <c r="V30" s="760"/>
      <c r="W30" s="760"/>
      <c r="X30" s="760"/>
      <c r="Y30" s="761"/>
      <c r="Z30" s="15"/>
    </row>
    <row r="31" spans="2:26" ht="15.75" thickBot="1" x14ac:dyDescent="0.3">
      <c r="B31" s="19"/>
      <c r="C31" s="762"/>
      <c r="D31" s="763"/>
      <c r="E31" s="763"/>
      <c r="F31" s="763"/>
      <c r="G31" s="763"/>
      <c r="H31" s="763"/>
      <c r="I31" s="763"/>
      <c r="J31" s="763"/>
      <c r="K31" s="763"/>
      <c r="L31" s="763"/>
      <c r="M31" s="763"/>
      <c r="N31" s="763"/>
      <c r="O31" s="763"/>
      <c r="P31" s="763"/>
      <c r="Q31" s="763"/>
      <c r="R31" s="763"/>
      <c r="S31" s="763"/>
      <c r="T31" s="763"/>
      <c r="U31" s="763"/>
      <c r="V31" s="763"/>
      <c r="W31" s="763"/>
      <c r="X31" s="763"/>
      <c r="Y31" s="764"/>
      <c r="Z31" s="15"/>
    </row>
    <row r="32" spans="2:26" ht="15" customHeight="1" x14ac:dyDescent="0.25">
      <c r="B32" s="19"/>
      <c r="C32" s="759" t="s">
        <v>56</v>
      </c>
      <c r="D32" s="760"/>
      <c r="E32" s="760"/>
      <c r="F32" s="760"/>
      <c r="G32" s="761"/>
      <c r="H32" s="655" t="s">
        <v>101</v>
      </c>
      <c r="I32" s="765" t="s">
        <v>133</v>
      </c>
      <c r="J32" s="767" t="s">
        <v>134</v>
      </c>
      <c r="K32" s="655" t="s">
        <v>25</v>
      </c>
      <c r="L32" s="769" t="s">
        <v>57</v>
      </c>
      <c r="M32" s="770"/>
      <c r="N32" s="770"/>
      <c r="O32" s="770"/>
      <c r="P32" s="770"/>
      <c r="Q32" s="770"/>
      <c r="R32" s="770"/>
      <c r="S32" s="770"/>
      <c r="T32" s="770"/>
      <c r="U32" s="770"/>
      <c r="V32" s="770"/>
      <c r="W32" s="770"/>
      <c r="X32" s="770"/>
      <c r="Y32" s="771"/>
      <c r="Z32" s="15"/>
    </row>
    <row r="33" spans="2:26" ht="42" customHeight="1" thickBot="1" x14ac:dyDescent="0.3">
      <c r="B33" s="19"/>
      <c r="C33" s="762"/>
      <c r="D33" s="763"/>
      <c r="E33" s="763"/>
      <c r="F33" s="763"/>
      <c r="G33" s="764"/>
      <c r="H33" s="656"/>
      <c r="I33" s="766"/>
      <c r="J33" s="768"/>
      <c r="K33" s="656"/>
      <c r="L33" s="772"/>
      <c r="M33" s="773"/>
      <c r="N33" s="773"/>
      <c r="O33" s="773"/>
      <c r="P33" s="773"/>
      <c r="Q33" s="773"/>
      <c r="R33" s="773"/>
      <c r="S33" s="773"/>
      <c r="T33" s="773"/>
      <c r="U33" s="773"/>
      <c r="V33" s="773"/>
      <c r="W33" s="773"/>
      <c r="X33" s="773"/>
      <c r="Y33" s="774"/>
      <c r="Z33" s="15"/>
    </row>
    <row r="34" spans="2:26" ht="99.95" customHeight="1" x14ac:dyDescent="0.25">
      <c r="B34" s="19"/>
      <c r="C34" s="775" t="s">
        <v>91</v>
      </c>
      <c r="D34" s="776"/>
      <c r="E34" s="776"/>
      <c r="F34" s="776"/>
      <c r="G34" s="777"/>
      <c r="H34" s="99" t="s">
        <v>135</v>
      </c>
      <c r="I34" s="100">
        <v>9786.7999999999993</v>
      </c>
      <c r="J34" s="101">
        <f>+(5520*3)</f>
        <v>16560</v>
      </c>
      <c r="K34" s="102">
        <f>+I34/J34</f>
        <v>0.59099033816425117</v>
      </c>
      <c r="L34" s="781" t="s">
        <v>136</v>
      </c>
      <c r="M34" s="782"/>
      <c r="N34" s="782"/>
      <c r="O34" s="782"/>
      <c r="P34" s="782"/>
      <c r="Q34" s="782"/>
      <c r="R34" s="782"/>
      <c r="S34" s="782"/>
      <c r="T34" s="782"/>
      <c r="U34" s="782"/>
      <c r="V34" s="782"/>
      <c r="W34" s="782"/>
      <c r="X34" s="782"/>
      <c r="Y34" s="783"/>
      <c r="Z34" s="15"/>
    </row>
    <row r="35" spans="2:26" ht="99.95" customHeight="1" thickBot="1" x14ac:dyDescent="0.3">
      <c r="B35" s="19"/>
      <c r="C35" s="778"/>
      <c r="D35" s="779"/>
      <c r="E35" s="779"/>
      <c r="F35" s="779"/>
      <c r="G35" s="780"/>
      <c r="H35" s="57" t="s">
        <v>137</v>
      </c>
      <c r="I35" s="103">
        <v>1312.8</v>
      </c>
      <c r="J35" s="104">
        <f>+(525*3)</f>
        <v>1575</v>
      </c>
      <c r="K35" s="105">
        <f>+I35/J35</f>
        <v>0.83352380952380944</v>
      </c>
      <c r="L35" s="784"/>
      <c r="M35" s="785"/>
      <c r="N35" s="785"/>
      <c r="O35" s="785"/>
      <c r="P35" s="785"/>
      <c r="Q35" s="785"/>
      <c r="R35" s="785"/>
      <c r="S35" s="785"/>
      <c r="T35" s="785"/>
      <c r="U35" s="785"/>
      <c r="V35" s="785"/>
      <c r="W35" s="785"/>
      <c r="X35" s="785"/>
      <c r="Y35" s="786"/>
      <c r="Z35" s="15"/>
    </row>
    <row r="36" spans="2:26" ht="25.5" customHeight="1" x14ac:dyDescent="0.25">
      <c r="B36" s="19"/>
      <c r="C36" s="787" t="s">
        <v>94</v>
      </c>
      <c r="D36" s="788"/>
      <c r="E36" s="788"/>
      <c r="F36" s="788"/>
      <c r="G36" s="789"/>
      <c r="H36" s="98" t="s">
        <v>135</v>
      </c>
      <c r="I36" s="106"/>
      <c r="J36" s="107">
        <f>I36+I37</f>
        <v>0</v>
      </c>
      <c r="K36" s="96" t="e">
        <f>IFERROR(((I36/J36)),¨¨)</f>
        <v>#NAME?</v>
      </c>
      <c r="L36" s="793"/>
      <c r="M36" s="794"/>
      <c r="N36" s="794"/>
      <c r="O36" s="794"/>
      <c r="P36" s="794"/>
      <c r="Q36" s="794"/>
      <c r="R36" s="794"/>
      <c r="S36" s="794"/>
      <c r="T36" s="794"/>
      <c r="U36" s="794"/>
      <c r="V36" s="794"/>
      <c r="W36" s="794"/>
      <c r="X36" s="794"/>
      <c r="Y36" s="795"/>
      <c r="Z36" s="15"/>
    </row>
    <row r="37" spans="2:26" ht="25.5" customHeight="1" thickBot="1" x14ac:dyDescent="0.3">
      <c r="B37" s="19"/>
      <c r="C37" s="790"/>
      <c r="D37" s="791"/>
      <c r="E37" s="791"/>
      <c r="F37" s="791"/>
      <c r="G37" s="792"/>
      <c r="H37" s="56" t="s">
        <v>137</v>
      </c>
      <c r="I37" s="54"/>
      <c r="J37" s="108"/>
      <c r="K37" s="97" t="e">
        <f>IFERROR(((I37/J37)),¨¨)</f>
        <v>#NAME?</v>
      </c>
      <c r="L37" s="793"/>
      <c r="M37" s="794"/>
      <c r="N37" s="794"/>
      <c r="O37" s="794"/>
      <c r="P37" s="794"/>
      <c r="Q37" s="794"/>
      <c r="R37" s="794"/>
      <c r="S37" s="794"/>
      <c r="T37" s="794"/>
      <c r="U37" s="794"/>
      <c r="V37" s="794"/>
      <c r="W37" s="794"/>
      <c r="X37" s="794"/>
      <c r="Y37" s="795"/>
      <c r="Z37" s="15"/>
    </row>
    <row r="38" spans="2:26" ht="25.5" customHeight="1" x14ac:dyDescent="0.25">
      <c r="B38" s="19"/>
      <c r="C38" s="796" t="s">
        <v>95</v>
      </c>
      <c r="D38" s="797"/>
      <c r="E38" s="797"/>
      <c r="F38" s="797"/>
      <c r="G38" s="798"/>
      <c r="H38" s="98" t="s">
        <v>135</v>
      </c>
      <c r="I38" s="54"/>
      <c r="J38" s="799">
        <f>I38+I39</f>
        <v>0</v>
      </c>
      <c r="K38" s="97" t="e">
        <f>IFERROR(((I38/J38)),¨¨)</f>
        <v>#NAME?</v>
      </c>
      <c r="L38" s="801"/>
      <c r="M38" s="802"/>
      <c r="N38" s="802"/>
      <c r="O38" s="802"/>
      <c r="P38" s="802"/>
      <c r="Q38" s="802"/>
      <c r="R38" s="802"/>
      <c r="S38" s="802"/>
      <c r="T38" s="802"/>
      <c r="U38" s="802"/>
      <c r="V38" s="802"/>
      <c r="W38" s="802"/>
      <c r="X38" s="802"/>
      <c r="Y38" s="803"/>
      <c r="Z38" s="15"/>
    </row>
    <row r="39" spans="2:26" ht="25.5" customHeight="1" thickBot="1" x14ac:dyDescent="0.3">
      <c r="B39" s="19"/>
      <c r="C39" s="790"/>
      <c r="D39" s="791"/>
      <c r="E39" s="791"/>
      <c r="F39" s="791"/>
      <c r="G39" s="792"/>
      <c r="H39" s="56" t="s">
        <v>137</v>
      </c>
      <c r="I39" s="54"/>
      <c r="J39" s="800"/>
      <c r="K39" s="97" t="e">
        <f>IFERROR(((I39/J39)),¨¨)</f>
        <v>#NAME?</v>
      </c>
      <c r="L39" s="793"/>
      <c r="M39" s="794"/>
      <c r="N39" s="794"/>
      <c r="O39" s="794"/>
      <c r="P39" s="794"/>
      <c r="Q39" s="794"/>
      <c r="R39" s="794"/>
      <c r="S39" s="794"/>
      <c r="T39" s="794"/>
      <c r="U39" s="794"/>
      <c r="V39" s="794"/>
      <c r="W39" s="794"/>
      <c r="X39" s="794"/>
      <c r="Y39" s="795"/>
      <c r="Z39" s="15"/>
    </row>
    <row r="40" spans="2:26" ht="25.5" customHeight="1" x14ac:dyDescent="0.25">
      <c r="B40" s="19"/>
      <c r="C40" s="796" t="s">
        <v>96</v>
      </c>
      <c r="D40" s="797"/>
      <c r="E40" s="797"/>
      <c r="F40" s="797"/>
      <c r="G40" s="798"/>
      <c r="H40" s="98" t="s">
        <v>135</v>
      </c>
      <c r="I40" s="54"/>
      <c r="J40" s="799">
        <f>I40+I41</f>
        <v>0</v>
      </c>
      <c r="K40" s="97" t="e">
        <f>IFERROR(((I40/J40)),¨¨)</f>
        <v>#NAME?</v>
      </c>
      <c r="L40" s="801"/>
      <c r="M40" s="802"/>
      <c r="N40" s="802"/>
      <c r="O40" s="802"/>
      <c r="P40" s="802"/>
      <c r="Q40" s="802"/>
      <c r="R40" s="802"/>
      <c r="S40" s="802"/>
      <c r="T40" s="802"/>
      <c r="U40" s="802"/>
      <c r="V40" s="802"/>
      <c r="W40" s="802"/>
      <c r="X40" s="802"/>
      <c r="Y40" s="803"/>
      <c r="Z40" s="15"/>
    </row>
    <row r="41" spans="2:26" ht="25.35" customHeight="1" thickBot="1" x14ac:dyDescent="0.3">
      <c r="B41" s="19"/>
      <c r="C41" s="778"/>
      <c r="D41" s="779"/>
      <c r="E41" s="779"/>
      <c r="F41" s="779"/>
      <c r="G41" s="780"/>
      <c r="H41" s="56" t="s">
        <v>137</v>
      </c>
      <c r="I41" s="54"/>
      <c r="J41" s="800"/>
      <c r="K41" s="97" t="e">
        <f>IFERROR(((I41/J41)),¨¨)</f>
        <v>#NAME?</v>
      </c>
      <c r="L41" s="793"/>
      <c r="M41" s="794"/>
      <c r="N41" s="794"/>
      <c r="O41" s="794"/>
      <c r="P41" s="794"/>
      <c r="Q41" s="794"/>
      <c r="R41" s="794"/>
      <c r="S41" s="794"/>
      <c r="T41" s="794"/>
      <c r="U41" s="794"/>
      <c r="V41" s="794"/>
      <c r="W41" s="794"/>
      <c r="X41" s="794"/>
      <c r="Y41" s="795"/>
      <c r="Z41" s="15"/>
    </row>
    <row r="42" spans="2:26" ht="15.75" customHeight="1" thickBot="1" x14ac:dyDescent="0.3">
      <c r="B42" s="19"/>
      <c r="C42" s="804" t="s">
        <v>58</v>
      </c>
      <c r="D42" s="805"/>
      <c r="E42" s="805"/>
      <c r="F42" s="805"/>
      <c r="G42" s="806"/>
      <c r="H42" s="20"/>
      <c r="I42" s="21"/>
      <c r="J42" s="22"/>
      <c r="K42" s="807"/>
      <c r="L42" s="808"/>
      <c r="M42" s="808"/>
      <c r="N42" s="808"/>
      <c r="O42" s="808"/>
      <c r="P42" s="808"/>
      <c r="Q42" s="808"/>
      <c r="R42" s="808"/>
      <c r="S42" s="808"/>
      <c r="T42" s="808"/>
      <c r="U42" s="808"/>
      <c r="V42" s="808"/>
      <c r="W42" s="808"/>
      <c r="X42" s="808"/>
      <c r="Y42" s="809"/>
      <c r="Z42" s="15"/>
    </row>
    <row r="43" spans="2:26" ht="15.75" thickBot="1" x14ac:dyDescent="0.3">
      <c r="B43" s="19"/>
      <c r="C43" s="14"/>
      <c r="D43" s="14"/>
      <c r="E43" s="14"/>
      <c r="F43" s="14"/>
      <c r="G43" s="14"/>
      <c r="H43" s="23"/>
      <c r="I43" s="23"/>
      <c r="J43" s="24"/>
      <c r="K43" s="14"/>
      <c r="L43" s="14"/>
      <c r="M43" s="14"/>
      <c r="N43" s="14"/>
      <c r="O43" s="14"/>
      <c r="P43" s="14"/>
      <c r="Q43" s="14"/>
      <c r="R43" s="14"/>
      <c r="S43" s="14"/>
      <c r="T43" s="14"/>
      <c r="U43" s="14"/>
      <c r="V43" s="14"/>
      <c r="W43" s="14"/>
      <c r="X43" s="14"/>
      <c r="Y43" s="14"/>
      <c r="Z43" s="15"/>
    </row>
    <row r="44" spans="2:26" ht="15" customHeight="1" x14ac:dyDescent="0.25">
      <c r="B44" s="25"/>
      <c r="C44" s="571" t="s">
        <v>59</v>
      </c>
      <c r="D44" s="572"/>
      <c r="E44" s="572"/>
      <c r="F44" s="572"/>
      <c r="G44" s="572"/>
      <c r="H44" s="572"/>
      <c r="I44" s="572"/>
      <c r="J44" s="572"/>
      <c r="K44" s="572"/>
      <c r="L44" s="572"/>
      <c r="M44" s="572"/>
      <c r="N44" s="572"/>
      <c r="O44" s="572"/>
      <c r="P44" s="572"/>
      <c r="Q44" s="572"/>
      <c r="R44" s="572"/>
      <c r="S44" s="572"/>
      <c r="T44" s="572"/>
      <c r="U44" s="572"/>
      <c r="V44" s="572"/>
      <c r="W44" s="572"/>
      <c r="X44" s="572"/>
      <c r="Y44" s="573"/>
      <c r="Z44" s="26"/>
    </row>
    <row r="45" spans="2:26" ht="15.75" thickBot="1" x14ac:dyDescent="0.3">
      <c r="B45" s="27"/>
      <c r="C45" s="574"/>
      <c r="D45" s="575"/>
      <c r="E45" s="575"/>
      <c r="F45" s="575"/>
      <c r="G45" s="575"/>
      <c r="H45" s="575"/>
      <c r="I45" s="575"/>
      <c r="J45" s="575"/>
      <c r="K45" s="575"/>
      <c r="L45" s="575"/>
      <c r="M45" s="575"/>
      <c r="N45" s="575"/>
      <c r="O45" s="575"/>
      <c r="P45" s="575"/>
      <c r="Q45" s="575"/>
      <c r="R45" s="575"/>
      <c r="S45" s="575"/>
      <c r="T45" s="575"/>
      <c r="U45" s="575"/>
      <c r="V45" s="575"/>
      <c r="W45" s="575"/>
      <c r="X45" s="575"/>
      <c r="Y45" s="576"/>
      <c r="Z45" s="26"/>
    </row>
    <row r="46" spans="2:26" ht="15" customHeight="1" x14ac:dyDescent="0.25">
      <c r="B46" s="27"/>
      <c r="C46" s="427" t="s">
        <v>60</v>
      </c>
      <c r="D46" s="577"/>
      <c r="E46" s="577"/>
      <c r="F46" s="577"/>
      <c r="G46" s="577"/>
      <c r="H46" s="577"/>
      <c r="I46" s="577"/>
      <c r="J46" s="577"/>
      <c r="K46" s="577"/>
      <c r="L46" s="577"/>
      <c r="M46" s="577"/>
      <c r="N46" s="577"/>
      <c r="O46" s="577"/>
      <c r="P46" s="577"/>
      <c r="Q46" s="577"/>
      <c r="R46" s="577"/>
      <c r="S46" s="577"/>
      <c r="T46" s="577"/>
      <c r="U46" s="577"/>
      <c r="V46" s="577"/>
      <c r="W46" s="577"/>
      <c r="X46" s="577"/>
      <c r="Y46" s="578"/>
      <c r="Z46" s="26"/>
    </row>
    <row r="47" spans="2:26" x14ac:dyDescent="0.25">
      <c r="B47" s="27"/>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
    </row>
    <row r="48" spans="2:26" x14ac:dyDescent="0.25">
      <c r="B48" s="27"/>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
    </row>
    <row r="49" spans="2:26" x14ac:dyDescent="0.25">
      <c r="B49" s="27"/>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
    </row>
    <row r="50" spans="2:26" x14ac:dyDescent="0.25">
      <c r="B50" s="27"/>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
    </row>
    <row r="51" spans="2:26" x14ac:dyDescent="0.25">
      <c r="B51" s="27"/>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
    </row>
    <row r="52" spans="2:26" x14ac:dyDescent="0.25">
      <c r="B52" s="27"/>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
    </row>
    <row r="53" spans="2:26" x14ac:dyDescent="0.25">
      <c r="B53" s="27"/>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
    </row>
    <row r="54" spans="2:26" x14ac:dyDescent="0.25">
      <c r="B54" s="27"/>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
    </row>
    <row r="55" spans="2:26" x14ac:dyDescent="0.25">
      <c r="B55" s="27"/>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
    </row>
    <row r="56" spans="2:26" x14ac:dyDescent="0.25">
      <c r="B56" s="27"/>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
    </row>
    <row r="57" spans="2:26" x14ac:dyDescent="0.25">
      <c r="B57" s="27"/>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
    </row>
    <row r="58" spans="2:26" ht="15.75" thickBot="1" x14ac:dyDescent="0.3">
      <c r="B58" s="27"/>
      <c r="C58" s="582"/>
      <c r="D58" s="583"/>
      <c r="E58" s="583"/>
      <c r="F58" s="583"/>
      <c r="G58" s="583"/>
      <c r="H58" s="583"/>
      <c r="I58" s="583"/>
      <c r="J58" s="583"/>
      <c r="K58" s="583"/>
      <c r="L58" s="583"/>
      <c r="M58" s="583"/>
      <c r="N58" s="583"/>
      <c r="O58" s="583"/>
      <c r="P58" s="583"/>
      <c r="Q58" s="583"/>
      <c r="R58" s="583"/>
      <c r="S58" s="583"/>
      <c r="T58" s="583"/>
      <c r="U58" s="583"/>
      <c r="V58" s="583"/>
      <c r="W58" s="583"/>
      <c r="X58" s="583"/>
      <c r="Y58" s="584"/>
      <c r="Z58" s="26"/>
    </row>
    <row r="59" spans="2:26" ht="15.75" thickBot="1" x14ac:dyDescent="0.3">
      <c r="B59" s="31"/>
      <c r="C59" s="32"/>
      <c r="D59" s="32"/>
      <c r="E59" s="32"/>
      <c r="F59" s="32"/>
      <c r="G59" s="32"/>
      <c r="H59" s="32"/>
      <c r="I59" s="32"/>
      <c r="J59" s="32"/>
      <c r="K59" s="32"/>
      <c r="L59" s="32"/>
      <c r="M59" s="32"/>
      <c r="N59" s="32"/>
      <c r="O59" s="32"/>
      <c r="P59" s="32"/>
      <c r="Q59" s="32"/>
      <c r="R59" s="32"/>
      <c r="S59" s="32"/>
      <c r="T59" s="32"/>
      <c r="U59" s="32"/>
      <c r="V59" s="32"/>
      <c r="W59" s="32"/>
      <c r="X59" s="32"/>
      <c r="Y59" s="32"/>
      <c r="Z59" s="33"/>
    </row>
    <row r="60" spans="2:26" ht="15.75" x14ac:dyDescent="0.25">
      <c r="B60" s="34"/>
      <c r="C60" s="513" t="s">
        <v>56</v>
      </c>
      <c r="D60" s="514"/>
      <c r="E60" s="514"/>
      <c r="F60" s="514"/>
      <c r="G60" s="515"/>
      <c r="H60" s="513" t="s">
        <v>61</v>
      </c>
      <c r="I60" s="515"/>
      <c r="J60" s="513" t="s">
        <v>62</v>
      </c>
      <c r="K60" s="514"/>
      <c r="L60" s="514"/>
      <c r="M60" s="515"/>
      <c r="N60" s="513" t="s">
        <v>63</v>
      </c>
      <c r="O60" s="514"/>
      <c r="P60" s="514"/>
      <c r="Q60" s="514"/>
      <c r="R60" s="514"/>
      <c r="S60" s="514"/>
      <c r="T60" s="514"/>
      <c r="U60" s="514"/>
      <c r="V60" s="514"/>
      <c r="W60" s="514"/>
      <c r="X60" s="514"/>
      <c r="Y60" s="515"/>
      <c r="Z60" s="35"/>
    </row>
    <row r="61" spans="2:26" ht="15.75" x14ac:dyDescent="0.25">
      <c r="B61" s="36"/>
      <c r="C61" s="516"/>
      <c r="D61" s="517"/>
      <c r="E61" s="517"/>
      <c r="F61" s="517"/>
      <c r="G61" s="518"/>
      <c r="H61" s="516"/>
      <c r="I61" s="518"/>
      <c r="J61" s="516"/>
      <c r="K61" s="517"/>
      <c r="L61" s="517"/>
      <c r="M61" s="518"/>
      <c r="N61" s="516"/>
      <c r="O61" s="517"/>
      <c r="P61" s="517"/>
      <c r="Q61" s="517"/>
      <c r="R61" s="517"/>
      <c r="S61" s="517"/>
      <c r="T61" s="517"/>
      <c r="U61" s="517"/>
      <c r="V61" s="517"/>
      <c r="W61" s="517"/>
      <c r="X61" s="517"/>
      <c r="Y61" s="518"/>
      <c r="Z61" s="35"/>
    </row>
    <row r="62" spans="2:26" ht="16.5" thickBot="1" x14ac:dyDescent="0.3">
      <c r="B62" s="36"/>
      <c r="C62" s="516"/>
      <c r="D62" s="517"/>
      <c r="E62" s="517"/>
      <c r="F62" s="517"/>
      <c r="G62" s="518"/>
      <c r="H62" s="516"/>
      <c r="I62" s="518"/>
      <c r="J62" s="516"/>
      <c r="K62" s="517"/>
      <c r="L62" s="517"/>
      <c r="M62" s="518"/>
      <c r="N62" s="516"/>
      <c r="O62" s="517"/>
      <c r="P62" s="517"/>
      <c r="Q62" s="517"/>
      <c r="R62" s="517"/>
      <c r="S62" s="517"/>
      <c r="T62" s="517"/>
      <c r="U62" s="517"/>
      <c r="V62" s="517"/>
      <c r="W62" s="517"/>
      <c r="X62" s="517"/>
      <c r="Y62" s="518"/>
      <c r="Z62" s="35"/>
    </row>
    <row r="63" spans="2:26" ht="15.75" thickBot="1" x14ac:dyDescent="0.3">
      <c r="B63" s="34"/>
      <c r="C63" s="606" t="s">
        <v>109</v>
      </c>
      <c r="D63" s="530"/>
      <c r="E63" s="530"/>
      <c r="F63" s="530"/>
      <c r="G63" s="531"/>
      <c r="H63" s="392"/>
      <c r="I63" s="392"/>
      <c r="J63" s="392">
        <f>+(K34+K35)/2</f>
        <v>0.71225707384403036</v>
      </c>
      <c r="K63" s="392"/>
      <c r="L63" s="392"/>
      <c r="M63" s="392"/>
      <c r="N63" s="401" t="s">
        <v>138</v>
      </c>
      <c r="O63" s="401"/>
      <c r="P63" s="401"/>
      <c r="Q63" s="401"/>
      <c r="R63" s="401"/>
      <c r="S63" s="401"/>
      <c r="T63" s="401"/>
      <c r="U63" s="401"/>
      <c r="V63" s="401"/>
      <c r="W63" s="401"/>
      <c r="X63" s="401"/>
      <c r="Y63" s="559"/>
      <c r="Z63" s="37"/>
    </row>
    <row r="64" spans="2:26" ht="15.75" thickBot="1" x14ac:dyDescent="0.3">
      <c r="B64" s="34"/>
      <c r="C64" s="606" t="s">
        <v>110</v>
      </c>
      <c r="D64" s="530"/>
      <c r="E64" s="530"/>
      <c r="F64" s="530"/>
      <c r="G64" s="531"/>
      <c r="H64" s="403"/>
      <c r="I64" s="403"/>
      <c r="J64" s="811" t="e">
        <f>K36</f>
        <v>#NAME?</v>
      </c>
      <c r="K64" s="403"/>
      <c r="L64" s="403"/>
      <c r="M64" s="403"/>
      <c r="N64" s="403"/>
      <c r="O64" s="403"/>
      <c r="P64" s="403"/>
      <c r="Q64" s="403"/>
      <c r="R64" s="403"/>
      <c r="S64" s="403"/>
      <c r="T64" s="403"/>
      <c r="U64" s="403"/>
      <c r="V64" s="403"/>
      <c r="W64" s="403"/>
      <c r="X64" s="403"/>
      <c r="Y64" s="558"/>
      <c r="Z64" s="37"/>
    </row>
    <row r="65" spans="2:26" ht="15.75" thickBot="1" x14ac:dyDescent="0.3">
      <c r="B65" s="34"/>
      <c r="C65" s="606" t="s">
        <v>111</v>
      </c>
      <c r="D65" s="530"/>
      <c r="E65" s="530"/>
      <c r="F65" s="530"/>
      <c r="G65" s="531"/>
      <c r="H65" s="403"/>
      <c r="I65" s="403"/>
      <c r="J65" s="811" t="e">
        <f>K38</f>
        <v>#NAME?</v>
      </c>
      <c r="K65" s="403"/>
      <c r="L65" s="403"/>
      <c r="M65" s="403"/>
      <c r="N65" s="403"/>
      <c r="O65" s="403"/>
      <c r="P65" s="403"/>
      <c r="Q65" s="403"/>
      <c r="R65" s="403"/>
      <c r="S65" s="403"/>
      <c r="T65" s="403"/>
      <c r="U65" s="403"/>
      <c r="V65" s="403"/>
      <c r="W65" s="403"/>
      <c r="X65" s="403"/>
      <c r="Y65" s="558"/>
      <c r="Z65" s="37"/>
    </row>
    <row r="66" spans="2:26" ht="15.75" thickBot="1" x14ac:dyDescent="0.3">
      <c r="B66" s="34"/>
      <c r="C66" s="606" t="s">
        <v>112</v>
      </c>
      <c r="D66" s="530"/>
      <c r="E66" s="530"/>
      <c r="F66" s="530"/>
      <c r="G66" s="531"/>
      <c r="H66" s="405"/>
      <c r="I66" s="405"/>
      <c r="J66" s="810" t="e">
        <f>K40</f>
        <v>#NAME?</v>
      </c>
      <c r="K66" s="405"/>
      <c r="L66" s="405"/>
      <c r="M66" s="405"/>
      <c r="N66" s="405"/>
      <c r="O66" s="405"/>
      <c r="P66" s="405"/>
      <c r="Q66" s="405"/>
      <c r="R66" s="405"/>
      <c r="S66" s="405"/>
      <c r="T66" s="405"/>
      <c r="U66" s="405"/>
      <c r="V66" s="405"/>
      <c r="W66" s="405"/>
      <c r="X66" s="405"/>
      <c r="Y66" s="557"/>
      <c r="Z66" s="37"/>
    </row>
    <row r="67" spans="2:26" x14ac:dyDescent="0.25">
      <c r="B67" s="38"/>
      <c r="C67" s="29"/>
      <c r="D67" s="29"/>
      <c r="E67" s="29"/>
      <c r="F67" s="29"/>
      <c r="G67" s="29"/>
      <c r="H67" s="29"/>
      <c r="I67" s="29"/>
      <c r="J67" s="29"/>
      <c r="K67" s="29"/>
      <c r="L67" s="29"/>
      <c r="M67" s="29"/>
      <c r="N67" s="29"/>
      <c r="O67" s="29"/>
      <c r="P67" s="29"/>
      <c r="Q67" s="29"/>
      <c r="R67" s="29"/>
      <c r="S67" s="29"/>
      <c r="T67" s="29"/>
      <c r="U67" s="29"/>
      <c r="V67" s="29"/>
      <c r="W67" s="29"/>
      <c r="X67" s="29"/>
      <c r="Y67" s="29"/>
      <c r="Z67" s="39"/>
    </row>
  </sheetData>
  <mergeCells count="81">
    <mergeCell ref="C66:G66"/>
    <mergeCell ref="H66:I66"/>
    <mergeCell ref="J66:M66"/>
    <mergeCell ref="N66:Y66"/>
    <mergeCell ref="C64:G64"/>
    <mergeCell ref="H64:I64"/>
    <mergeCell ref="J64:M64"/>
    <mergeCell ref="N64:Y64"/>
    <mergeCell ref="C65:G65"/>
    <mergeCell ref="H65:I65"/>
    <mergeCell ref="J65:M65"/>
    <mergeCell ref="N65:Y65"/>
    <mergeCell ref="C63:G63"/>
    <mergeCell ref="H63:I63"/>
    <mergeCell ref="J63:M63"/>
    <mergeCell ref="N63:Y63"/>
    <mergeCell ref="C40:G41"/>
    <mergeCell ref="J40:J41"/>
    <mergeCell ref="L40:Y41"/>
    <mergeCell ref="C42:G42"/>
    <mergeCell ref="K42:Y42"/>
    <mergeCell ref="C44:Y45"/>
    <mergeCell ref="C46:Y58"/>
    <mergeCell ref="C60:G62"/>
    <mergeCell ref="H60:I62"/>
    <mergeCell ref="J60:M62"/>
    <mergeCell ref="N60:Y62"/>
    <mergeCell ref="C34:G35"/>
    <mergeCell ref="L34:Y35"/>
    <mergeCell ref="C36:G37"/>
    <mergeCell ref="L36:Y37"/>
    <mergeCell ref="C38:G39"/>
    <mergeCell ref="J38:J39"/>
    <mergeCell ref="L38:Y39"/>
    <mergeCell ref="C30:Y31"/>
    <mergeCell ref="C32:G33"/>
    <mergeCell ref="H32:H33"/>
    <mergeCell ref="I32:I33"/>
    <mergeCell ref="J32:J33"/>
    <mergeCell ref="K32:K33"/>
    <mergeCell ref="L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pageSetup paperSize="9" scale="34"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20"/>
  <sheetViews>
    <sheetView topLeftCell="A10" workbookViewId="0">
      <selection activeCell="AH41" sqref="AH41"/>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4.28515625" style="246" customWidth="1"/>
    <col min="9" max="9" width="13.42578125" style="285" customWidth="1"/>
    <col min="10" max="10" width="14.2851562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29" width="3.7109375" style="246"/>
    <col min="30" max="30" width="8.85546875" style="246" customWidth="1"/>
    <col min="31"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customHeight="1"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customHeight="1"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86"/>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87"/>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370</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88"/>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371</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372</v>
      </c>
      <c r="S11" s="434"/>
      <c r="T11" s="434"/>
      <c r="U11" s="435"/>
      <c r="V11" s="421">
        <v>7</v>
      </c>
      <c r="W11" s="422"/>
      <c r="X11" s="422"/>
      <c r="Y11" s="423"/>
      <c r="Z11" s="254"/>
    </row>
    <row r="12" spans="1:26" ht="15" thickBot="1" x14ac:dyDescent="0.25">
      <c r="B12" s="258"/>
      <c r="C12" s="259"/>
      <c r="D12" s="259"/>
      <c r="E12" s="259"/>
      <c r="F12" s="259"/>
      <c r="G12" s="259"/>
      <c r="H12" s="259"/>
      <c r="I12" s="28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373</v>
      </c>
      <c r="J13" s="392"/>
      <c r="K13" s="392"/>
      <c r="L13" s="392"/>
      <c r="M13" s="392"/>
      <c r="N13" s="392"/>
      <c r="O13" s="392"/>
      <c r="P13" s="392"/>
      <c r="Q13" s="392"/>
      <c r="R13" s="392"/>
      <c r="S13" s="393"/>
      <c r="T13" s="385" t="s">
        <v>16</v>
      </c>
      <c r="U13" s="386"/>
      <c r="V13" s="386"/>
      <c r="W13" s="386"/>
      <c r="X13" s="386"/>
      <c r="Y13" s="387"/>
      <c r="Z13" s="260"/>
    </row>
    <row r="14" spans="1:26" ht="48.75" customHeight="1" thickBot="1" x14ac:dyDescent="0.25">
      <c r="B14" s="25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260"/>
    </row>
    <row r="15" spans="1:26" ht="15" thickBot="1" x14ac:dyDescent="0.25">
      <c r="B15" s="258"/>
      <c r="C15" s="259"/>
      <c r="D15" s="259"/>
      <c r="E15" s="259"/>
      <c r="F15" s="259"/>
      <c r="G15" s="259"/>
      <c r="H15" s="259"/>
      <c r="I15" s="28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374</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90"/>
      <c r="J17" s="261"/>
      <c r="K17" s="261"/>
      <c r="L17" s="261"/>
      <c r="M17" s="261"/>
      <c r="N17" s="261"/>
      <c r="O17" s="261"/>
      <c r="P17" s="261"/>
      <c r="Q17" s="261"/>
      <c r="R17" s="261"/>
      <c r="S17" s="261"/>
      <c r="T17" s="261"/>
      <c r="U17" s="261"/>
      <c r="V17" s="261"/>
      <c r="W17" s="261"/>
      <c r="X17" s="261"/>
      <c r="Y17" s="261"/>
      <c r="Z17" s="260"/>
    </row>
    <row r="18" spans="2:26" ht="52.5" customHeight="1" thickBot="1" x14ac:dyDescent="0.25">
      <c r="B18" s="258"/>
      <c r="C18" s="445" t="s">
        <v>378</v>
      </c>
      <c r="D18" s="446"/>
      <c r="E18" s="446"/>
      <c r="F18" s="446"/>
      <c r="G18" s="446"/>
      <c r="H18" s="447"/>
      <c r="I18" s="448" t="s">
        <v>375</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90"/>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331</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376</v>
      </c>
      <c r="N21" s="552"/>
      <c r="O21" s="552"/>
      <c r="P21" s="552"/>
      <c r="Q21" s="552"/>
      <c r="R21" s="552"/>
      <c r="S21" s="553"/>
      <c r="T21" s="421" t="s">
        <v>157</v>
      </c>
      <c r="U21" s="552"/>
      <c r="V21" s="552"/>
      <c r="W21" s="552"/>
      <c r="X21" s="552"/>
      <c r="Y21" s="553"/>
      <c r="Z21" s="260"/>
    </row>
    <row r="22" spans="2:26" ht="15" thickBot="1" x14ac:dyDescent="0.25">
      <c r="B22" s="258"/>
      <c r="C22" s="259"/>
      <c r="D22" s="259"/>
      <c r="E22" s="259"/>
      <c r="F22" s="259"/>
      <c r="G22" s="259"/>
      <c r="H22" s="259"/>
      <c r="I22" s="28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30.75" customHeight="1" thickBot="1" x14ac:dyDescent="0.25">
      <c r="B24" s="258"/>
      <c r="C24" s="436" t="s">
        <v>379</v>
      </c>
      <c r="D24" s="437"/>
      <c r="E24" s="437"/>
      <c r="F24" s="437"/>
      <c r="G24" s="437"/>
      <c r="H24" s="437"/>
      <c r="I24" s="438"/>
      <c r="J24" s="436" t="s">
        <v>197</v>
      </c>
      <c r="K24" s="437"/>
      <c r="L24" s="437"/>
      <c r="M24" s="437"/>
      <c r="N24" s="437"/>
      <c r="O24" s="437"/>
      <c r="P24" s="438"/>
      <c r="Q24" s="439" t="s">
        <v>380</v>
      </c>
      <c r="R24" s="440"/>
      <c r="S24" s="440"/>
      <c r="T24" s="440"/>
      <c r="U24" s="440"/>
      <c r="V24" s="440"/>
      <c r="W24" s="440"/>
      <c r="X24" s="440"/>
      <c r="Y24" s="441"/>
      <c r="Z24" s="260"/>
    </row>
    <row r="25" spans="2:26" ht="15" thickBot="1" x14ac:dyDescent="0.25">
      <c r="B25" s="258"/>
      <c r="C25" s="259"/>
      <c r="D25" s="259"/>
      <c r="E25" s="259"/>
      <c r="F25" s="259"/>
      <c r="G25" s="259"/>
      <c r="H25" s="259"/>
      <c r="I25" s="28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377</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90"/>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474" t="s">
        <v>381</v>
      </c>
      <c r="J28" s="448"/>
      <c r="K28" s="445" t="s">
        <v>51</v>
      </c>
      <c r="L28" s="446"/>
      <c r="M28" s="446"/>
      <c r="N28" s="446"/>
      <c r="O28" s="446"/>
      <c r="P28" s="447"/>
      <c r="Q28" s="444" t="s">
        <v>52</v>
      </c>
      <c r="R28" s="442"/>
      <c r="S28" s="443"/>
      <c r="T28" s="185" t="s">
        <v>53</v>
      </c>
      <c r="U28" s="442" t="s">
        <v>54</v>
      </c>
      <c r="V28" s="442"/>
      <c r="W28" s="442"/>
      <c r="X28" s="443"/>
      <c r="Y28" s="280"/>
      <c r="Z28" s="260"/>
    </row>
    <row r="29" spans="2:26" ht="15" thickBot="1" x14ac:dyDescent="0.25">
      <c r="B29" s="258"/>
      <c r="C29" s="259"/>
      <c r="D29" s="259"/>
      <c r="E29" s="259"/>
      <c r="F29" s="259"/>
      <c r="G29" s="259"/>
      <c r="H29" s="259"/>
      <c r="I29" s="28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588" t="s">
        <v>56</v>
      </c>
      <c r="D32" s="589"/>
      <c r="E32" s="589"/>
      <c r="F32" s="589"/>
      <c r="G32" s="590"/>
      <c r="H32" s="594" t="s">
        <v>382</v>
      </c>
      <c r="I32" s="946" t="s">
        <v>383</v>
      </c>
      <c r="J32" s="594" t="s">
        <v>384</v>
      </c>
      <c r="K32" s="948" t="s">
        <v>385</v>
      </c>
      <c r="L32" s="949"/>
      <c r="M32" s="949"/>
      <c r="N32" s="949"/>
      <c r="O32" s="950"/>
      <c r="P32" s="954" t="s">
        <v>57</v>
      </c>
      <c r="Q32" s="949"/>
      <c r="R32" s="949"/>
      <c r="S32" s="949"/>
      <c r="T32" s="949"/>
      <c r="U32" s="949"/>
      <c r="V32" s="949"/>
      <c r="W32" s="949"/>
      <c r="X32" s="949"/>
      <c r="Y32" s="950"/>
      <c r="Z32" s="260"/>
    </row>
    <row r="33" spans="2:30" s="262" customFormat="1" ht="75.75" customHeight="1" thickBot="1" x14ac:dyDescent="0.25">
      <c r="B33" s="263"/>
      <c r="C33" s="591"/>
      <c r="D33" s="592"/>
      <c r="E33" s="592"/>
      <c r="F33" s="592"/>
      <c r="G33" s="593"/>
      <c r="H33" s="595"/>
      <c r="I33" s="947"/>
      <c r="J33" s="595"/>
      <c r="K33" s="951"/>
      <c r="L33" s="952"/>
      <c r="M33" s="952"/>
      <c r="N33" s="952"/>
      <c r="O33" s="953"/>
      <c r="P33" s="955"/>
      <c r="Q33" s="952"/>
      <c r="R33" s="952"/>
      <c r="S33" s="952"/>
      <c r="T33" s="952"/>
      <c r="U33" s="952"/>
      <c r="V33" s="952"/>
      <c r="W33" s="952"/>
      <c r="X33" s="952"/>
      <c r="Y33" s="953"/>
      <c r="Z33" s="260"/>
    </row>
    <row r="34" spans="2:30" s="262" customFormat="1" ht="59.25" customHeight="1" x14ac:dyDescent="0.2">
      <c r="B34" s="263"/>
      <c r="C34" s="560" t="s">
        <v>386</v>
      </c>
      <c r="D34" s="561"/>
      <c r="E34" s="561"/>
      <c r="F34" s="561"/>
      <c r="G34" s="562"/>
      <c r="H34" s="291">
        <v>19.02</v>
      </c>
      <c r="I34" s="291">
        <v>22.272200000000002</v>
      </c>
      <c r="J34" s="265">
        <f>+H34/I34</f>
        <v>0.85397940032866071</v>
      </c>
      <c r="K34" s="492">
        <f>+H34/I46</f>
        <v>6.1529941012778935E-2</v>
      </c>
      <c r="L34" s="493"/>
      <c r="M34" s="493"/>
      <c r="N34" s="493"/>
      <c r="O34" s="494"/>
      <c r="P34" s="937" t="s">
        <v>387</v>
      </c>
      <c r="Q34" s="938"/>
      <c r="R34" s="938"/>
      <c r="S34" s="938"/>
      <c r="T34" s="938"/>
      <c r="U34" s="938"/>
      <c r="V34" s="938"/>
      <c r="W34" s="938"/>
      <c r="X34" s="938"/>
      <c r="Y34" s="939"/>
      <c r="Z34" s="260"/>
    </row>
    <row r="35" spans="2:30" s="262" customFormat="1" ht="57.75" customHeight="1" x14ac:dyDescent="0.2">
      <c r="B35" s="263"/>
      <c r="C35" s="560" t="s">
        <v>388</v>
      </c>
      <c r="D35" s="561"/>
      <c r="E35" s="561"/>
      <c r="F35" s="561"/>
      <c r="G35" s="562"/>
      <c r="H35" s="291">
        <v>22.03</v>
      </c>
      <c r="I35" s="291">
        <v>30.912199999999999</v>
      </c>
      <c r="J35" s="265">
        <f t="shared" ref="J35:J45" si="0">+H35/I35</f>
        <v>0.71266360854290545</v>
      </c>
      <c r="K35" s="471">
        <f>+(H35/I46)+K34</f>
        <v>0.13279727016690723</v>
      </c>
      <c r="L35" s="472"/>
      <c r="M35" s="472"/>
      <c r="N35" s="472"/>
      <c r="O35" s="473"/>
      <c r="P35" s="940"/>
      <c r="Q35" s="941"/>
      <c r="R35" s="941"/>
      <c r="S35" s="941"/>
      <c r="T35" s="941"/>
      <c r="U35" s="941"/>
      <c r="V35" s="941"/>
      <c r="W35" s="941"/>
      <c r="X35" s="941"/>
      <c r="Y35" s="942"/>
      <c r="Z35" s="260"/>
      <c r="AD35" s="292"/>
    </row>
    <row r="36" spans="2:30" s="262" customFormat="1" ht="57.75" customHeight="1" thickBot="1" x14ac:dyDescent="0.25">
      <c r="B36" s="263"/>
      <c r="C36" s="560" t="s">
        <v>389</v>
      </c>
      <c r="D36" s="561"/>
      <c r="E36" s="561"/>
      <c r="F36" s="561"/>
      <c r="G36" s="562"/>
      <c r="H36" s="293">
        <v>17.11</v>
      </c>
      <c r="I36" s="291">
        <v>30.912199999999999</v>
      </c>
      <c r="J36" s="265">
        <f>+H36/I36</f>
        <v>0.55350314762456243</v>
      </c>
      <c r="K36" s="471">
        <f>+(H36/I46)+K35</f>
        <v>0.18814833697703592</v>
      </c>
      <c r="L36" s="472"/>
      <c r="M36" s="472"/>
      <c r="N36" s="472"/>
      <c r="O36" s="473"/>
      <c r="P36" s="943"/>
      <c r="Q36" s="944"/>
      <c r="R36" s="944"/>
      <c r="S36" s="944"/>
      <c r="T36" s="944"/>
      <c r="U36" s="944"/>
      <c r="V36" s="944"/>
      <c r="W36" s="944"/>
      <c r="X36" s="944"/>
      <c r="Y36" s="945"/>
      <c r="Z36" s="260"/>
      <c r="AD36" s="373">
        <f>+I34+I35+I36</f>
        <v>84.096599999999995</v>
      </c>
    </row>
    <row r="37" spans="2:30" s="262" customFormat="1" ht="15" customHeight="1" thickBot="1" x14ac:dyDescent="0.25">
      <c r="B37" s="263"/>
      <c r="C37" s="560" t="s">
        <v>390</v>
      </c>
      <c r="D37" s="561"/>
      <c r="E37" s="561"/>
      <c r="F37" s="561"/>
      <c r="G37" s="562"/>
      <c r="H37" s="264"/>
      <c r="I37" s="294">
        <v>30.912199999999999</v>
      </c>
      <c r="J37" s="265">
        <f t="shared" ref="J37:J44" si="1">+H37/I37</f>
        <v>0</v>
      </c>
      <c r="K37" s="471">
        <f>+(H37/I46)+K36</f>
        <v>0.18814833697703592</v>
      </c>
      <c r="L37" s="472"/>
      <c r="M37" s="472"/>
      <c r="N37" s="472"/>
      <c r="O37" s="473"/>
      <c r="P37" s="959"/>
      <c r="Q37" s="957"/>
      <c r="R37" s="957"/>
      <c r="S37" s="957"/>
      <c r="T37" s="957"/>
      <c r="U37" s="957"/>
      <c r="V37" s="957"/>
      <c r="W37" s="957"/>
      <c r="X37" s="957"/>
      <c r="Y37" s="958"/>
      <c r="Z37" s="260"/>
      <c r="AD37" s="292"/>
    </row>
    <row r="38" spans="2:30" s="262" customFormat="1" ht="15" customHeight="1" thickBot="1" x14ac:dyDescent="0.25">
      <c r="B38" s="263"/>
      <c r="C38" s="560" t="s">
        <v>391</v>
      </c>
      <c r="D38" s="561"/>
      <c r="E38" s="561"/>
      <c r="F38" s="561"/>
      <c r="G38" s="562"/>
      <c r="H38" s="264"/>
      <c r="I38" s="294">
        <v>30.912199999999999</v>
      </c>
      <c r="J38" s="265">
        <f t="shared" si="1"/>
        <v>0</v>
      </c>
      <c r="K38" s="471">
        <f>+(H38/I46)+K37</f>
        <v>0.18814833697703592</v>
      </c>
      <c r="L38" s="472"/>
      <c r="M38" s="472"/>
      <c r="N38" s="472"/>
      <c r="O38" s="473"/>
      <c r="P38" s="959"/>
      <c r="Q38" s="957"/>
      <c r="R38" s="957"/>
      <c r="S38" s="957"/>
      <c r="T38" s="957"/>
      <c r="U38" s="957"/>
      <c r="V38" s="957"/>
      <c r="W38" s="957"/>
      <c r="X38" s="957"/>
      <c r="Y38" s="958"/>
      <c r="Z38" s="260"/>
    </row>
    <row r="39" spans="2:30" s="262" customFormat="1" ht="15" customHeight="1" thickBot="1" x14ac:dyDescent="0.25">
      <c r="B39" s="263"/>
      <c r="C39" s="560" t="s">
        <v>392</v>
      </c>
      <c r="D39" s="561"/>
      <c r="E39" s="561"/>
      <c r="F39" s="561"/>
      <c r="G39" s="562"/>
      <c r="H39" s="264"/>
      <c r="I39" s="294">
        <v>33.369999999999997</v>
      </c>
      <c r="J39" s="265">
        <f t="shared" si="1"/>
        <v>0</v>
      </c>
      <c r="K39" s="471">
        <f>+(H39/I46)+K38</f>
        <v>0.18814833697703592</v>
      </c>
      <c r="L39" s="472"/>
      <c r="M39" s="472"/>
      <c r="N39" s="472"/>
      <c r="O39" s="473"/>
      <c r="P39" s="956"/>
      <c r="Q39" s="957"/>
      <c r="R39" s="957"/>
      <c r="S39" s="957"/>
      <c r="T39" s="957"/>
      <c r="U39" s="957"/>
      <c r="V39" s="957"/>
      <c r="W39" s="957"/>
      <c r="X39" s="957"/>
      <c r="Y39" s="958"/>
      <c r="Z39" s="260"/>
    </row>
    <row r="40" spans="2:30" s="262" customFormat="1" ht="15" customHeight="1" thickBot="1" x14ac:dyDescent="0.25">
      <c r="B40" s="263"/>
      <c r="C40" s="560" t="s">
        <v>393</v>
      </c>
      <c r="D40" s="561"/>
      <c r="E40" s="561"/>
      <c r="F40" s="561"/>
      <c r="G40" s="562"/>
      <c r="H40" s="264"/>
      <c r="I40" s="294">
        <v>34.003399999999999</v>
      </c>
      <c r="J40" s="265">
        <f t="shared" si="1"/>
        <v>0</v>
      </c>
      <c r="K40" s="471">
        <f>+(H40/I46)+K39</f>
        <v>0.18814833697703592</v>
      </c>
      <c r="L40" s="472"/>
      <c r="M40" s="472"/>
      <c r="N40" s="472"/>
      <c r="O40" s="473"/>
      <c r="P40" s="959"/>
      <c r="Q40" s="957"/>
      <c r="R40" s="957"/>
      <c r="S40" s="957"/>
      <c r="T40" s="957"/>
      <c r="U40" s="957"/>
      <c r="V40" s="957"/>
      <c r="W40" s="957"/>
      <c r="X40" s="957"/>
      <c r="Y40" s="958"/>
      <c r="Z40" s="260"/>
    </row>
    <row r="41" spans="2:30" s="262" customFormat="1" ht="15" customHeight="1" thickBot="1" x14ac:dyDescent="0.25">
      <c r="B41" s="263"/>
      <c r="C41" s="560" t="s">
        <v>394</v>
      </c>
      <c r="D41" s="561"/>
      <c r="E41" s="561"/>
      <c r="F41" s="561"/>
      <c r="G41" s="562"/>
      <c r="H41" s="264"/>
      <c r="I41" s="294">
        <v>34.003399999999999</v>
      </c>
      <c r="J41" s="265">
        <f t="shared" si="1"/>
        <v>0</v>
      </c>
      <c r="K41" s="471">
        <f>+(H41/I46)+K40</f>
        <v>0.18814833697703592</v>
      </c>
      <c r="L41" s="472"/>
      <c r="M41" s="472"/>
      <c r="N41" s="472"/>
      <c r="O41" s="473"/>
      <c r="P41" s="959"/>
      <c r="Q41" s="957"/>
      <c r="R41" s="957"/>
      <c r="S41" s="957"/>
      <c r="T41" s="957"/>
      <c r="U41" s="957"/>
      <c r="V41" s="957"/>
      <c r="W41" s="957"/>
      <c r="X41" s="957"/>
      <c r="Y41" s="958"/>
      <c r="Z41" s="260"/>
    </row>
    <row r="42" spans="2:30" s="262" customFormat="1" ht="15" customHeight="1" thickBot="1" x14ac:dyDescent="0.25">
      <c r="B42" s="263"/>
      <c r="C42" s="560" t="s">
        <v>395</v>
      </c>
      <c r="D42" s="561"/>
      <c r="E42" s="561"/>
      <c r="F42" s="561"/>
      <c r="G42" s="562"/>
      <c r="H42" s="264"/>
      <c r="I42" s="294">
        <v>30.91</v>
      </c>
      <c r="J42" s="265">
        <f t="shared" si="1"/>
        <v>0</v>
      </c>
      <c r="K42" s="471">
        <f>+(H42/I46)+K41</f>
        <v>0.18814833697703592</v>
      </c>
      <c r="L42" s="472"/>
      <c r="M42" s="472"/>
      <c r="N42" s="472"/>
      <c r="O42" s="473"/>
      <c r="P42" s="959"/>
      <c r="Q42" s="957"/>
      <c r="R42" s="957"/>
      <c r="S42" s="957"/>
      <c r="T42" s="957"/>
      <c r="U42" s="957"/>
      <c r="V42" s="957"/>
      <c r="W42" s="957"/>
      <c r="X42" s="957"/>
      <c r="Y42" s="958"/>
      <c r="Z42" s="260"/>
    </row>
    <row r="43" spans="2:30" s="262" customFormat="1" ht="15" thickBot="1" x14ac:dyDescent="0.25">
      <c r="B43" s="263"/>
      <c r="C43" s="560" t="s">
        <v>396</v>
      </c>
      <c r="D43" s="561"/>
      <c r="E43" s="561"/>
      <c r="F43" s="561"/>
      <c r="G43" s="562"/>
      <c r="H43" s="156"/>
      <c r="I43" s="295">
        <v>30.91</v>
      </c>
      <c r="J43" s="265">
        <f t="shared" si="1"/>
        <v>0</v>
      </c>
      <c r="K43" s="471">
        <f>+(H43/I46)+K42</f>
        <v>0.18814833697703592</v>
      </c>
      <c r="L43" s="472"/>
      <c r="M43" s="472"/>
      <c r="N43" s="472"/>
      <c r="O43" s="473"/>
      <c r="P43" s="959"/>
      <c r="Q43" s="957"/>
      <c r="R43" s="957"/>
      <c r="S43" s="957"/>
      <c r="T43" s="957"/>
      <c r="U43" s="957"/>
      <c r="V43" s="957"/>
      <c r="W43" s="957"/>
      <c r="X43" s="957"/>
      <c r="Y43" s="958"/>
      <c r="Z43" s="260"/>
    </row>
    <row r="44" spans="2:30" s="262" customFormat="1" ht="15" hidden="1" thickBot="1" x14ac:dyDescent="0.25">
      <c r="B44" s="263"/>
      <c r="C44" s="560" t="s">
        <v>397</v>
      </c>
      <c r="D44" s="561"/>
      <c r="E44" s="561"/>
      <c r="F44" s="561"/>
      <c r="G44" s="562"/>
      <c r="H44" s="156"/>
      <c r="I44" s="295"/>
      <c r="J44" s="296" t="e">
        <f t="shared" si="1"/>
        <v>#DIV/0!</v>
      </c>
      <c r="K44" s="471">
        <f>+(H44/I46)+K43</f>
        <v>0.18814833697703592</v>
      </c>
      <c r="L44" s="472"/>
      <c r="M44" s="472"/>
      <c r="N44" s="472"/>
      <c r="O44" s="473"/>
      <c r="P44" s="959"/>
      <c r="Q44" s="957"/>
      <c r="R44" s="957"/>
      <c r="S44" s="957"/>
      <c r="T44" s="957"/>
      <c r="U44" s="957"/>
      <c r="V44" s="957"/>
      <c r="W44" s="957"/>
      <c r="X44" s="957"/>
      <c r="Y44" s="958"/>
      <c r="Z44" s="260"/>
    </row>
    <row r="45" spans="2:30" s="262" customFormat="1" ht="15" hidden="1" thickBot="1" x14ac:dyDescent="0.25">
      <c r="B45" s="263"/>
      <c r="C45" s="560" t="s">
        <v>398</v>
      </c>
      <c r="D45" s="561"/>
      <c r="E45" s="561"/>
      <c r="F45" s="561"/>
      <c r="G45" s="562"/>
      <c r="H45" s="156"/>
      <c r="I45" s="295"/>
      <c r="J45" s="265" t="e">
        <f t="shared" si="0"/>
        <v>#DIV/0!</v>
      </c>
      <c r="K45" s="471">
        <f>+(H45/I46)+K44</f>
        <v>0.18814833697703592</v>
      </c>
      <c r="L45" s="472"/>
      <c r="M45" s="472"/>
      <c r="N45" s="472"/>
      <c r="O45" s="473"/>
      <c r="P45" s="959"/>
      <c r="Q45" s="957"/>
      <c r="R45" s="957"/>
      <c r="S45" s="957"/>
      <c r="T45" s="957"/>
      <c r="U45" s="957"/>
      <c r="V45" s="957"/>
      <c r="W45" s="957"/>
      <c r="X45" s="957"/>
      <c r="Y45" s="958"/>
      <c r="Z45" s="260"/>
    </row>
    <row r="46" spans="2:30" s="262" customFormat="1" ht="15.75" customHeight="1" thickBot="1" x14ac:dyDescent="0.3">
      <c r="B46" s="263"/>
      <c r="C46" s="565" t="s">
        <v>58</v>
      </c>
      <c r="D46" s="566"/>
      <c r="E46" s="566"/>
      <c r="F46" s="566"/>
      <c r="G46" s="567"/>
      <c r="H46" s="297">
        <f>SUM(H34:H45)</f>
        <v>58.16</v>
      </c>
      <c r="I46" s="298">
        <f>SUM(I34:I45)</f>
        <v>309.11780000000005</v>
      </c>
      <c r="J46" s="59">
        <f>+H46/I46*100</f>
        <v>18.814833697703591</v>
      </c>
      <c r="K46" s="960"/>
      <c r="L46" s="961"/>
      <c r="M46" s="961"/>
      <c r="N46" s="961"/>
      <c r="O46" s="962"/>
      <c r="P46" s="963"/>
      <c r="Q46" s="964"/>
      <c r="R46" s="964"/>
      <c r="S46" s="964"/>
      <c r="T46" s="964"/>
      <c r="U46" s="964"/>
      <c r="V46" s="964"/>
      <c r="W46" s="964"/>
      <c r="X46" s="964"/>
      <c r="Y46" s="965"/>
      <c r="Z46" s="260"/>
    </row>
    <row r="47" spans="2:30" s="262" customFormat="1" ht="5.25" customHeight="1" x14ac:dyDescent="0.2">
      <c r="B47" s="263"/>
      <c r="C47" s="259"/>
      <c r="D47" s="259"/>
      <c r="E47" s="259"/>
      <c r="F47" s="259"/>
      <c r="G47" s="259"/>
      <c r="H47" s="267"/>
      <c r="I47" s="289"/>
      <c r="J47" s="61"/>
      <c r="K47" s="259"/>
      <c r="L47" s="259"/>
      <c r="M47" s="259"/>
      <c r="N47" s="259"/>
      <c r="O47" s="259"/>
      <c r="P47" s="259"/>
      <c r="Q47" s="259"/>
      <c r="R47" s="259"/>
      <c r="S47" s="259"/>
      <c r="T47" s="259"/>
      <c r="U47" s="259"/>
      <c r="V47" s="259"/>
      <c r="W47" s="259"/>
      <c r="X47" s="259"/>
      <c r="Y47" s="259"/>
      <c r="Z47" s="260"/>
    </row>
    <row r="48" spans="2:30" s="262" customFormat="1" ht="15" thickBot="1" x14ac:dyDescent="0.25">
      <c r="B48" s="263"/>
      <c r="C48" s="259"/>
      <c r="D48" s="259"/>
      <c r="E48" s="259"/>
      <c r="F48" s="259"/>
      <c r="G48" s="259"/>
      <c r="H48" s="267"/>
      <c r="I48" s="289"/>
      <c r="J48" s="61"/>
      <c r="K48" s="259"/>
      <c r="L48" s="259"/>
      <c r="M48" s="259"/>
      <c r="N48" s="259"/>
      <c r="O48" s="259"/>
      <c r="P48" s="259"/>
      <c r="Q48" s="259"/>
      <c r="R48" s="259"/>
      <c r="S48" s="259"/>
      <c r="T48" s="259"/>
      <c r="U48" s="259"/>
      <c r="V48" s="259"/>
      <c r="W48" s="259"/>
      <c r="X48" s="259"/>
      <c r="Y48" s="259"/>
      <c r="Z48" s="260"/>
    </row>
    <row r="49" spans="2:26" s="262" customForma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x14ac:dyDescent="0.2">
      <c r="B51" s="25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60"/>
    </row>
    <row r="52" spans="2: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2: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ht="15" thickBot="1" x14ac:dyDescent="0.25">
      <c r="B63" s="25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60"/>
    </row>
    <row r="64" spans="2:26" x14ac:dyDescent="0.2">
      <c r="B64" s="268"/>
      <c r="C64" s="269"/>
      <c r="D64" s="269"/>
      <c r="E64" s="269"/>
      <c r="F64" s="269"/>
      <c r="G64" s="269"/>
      <c r="H64" s="269"/>
      <c r="I64" s="29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300"/>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ht="45" customHeight="1" x14ac:dyDescent="0.2">
      <c r="B69" s="274"/>
      <c r="C69" s="966" t="s">
        <v>306</v>
      </c>
      <c r="D69" s="967"/>
      <c r="E69" s="967"/>
      <c r="F69" s="967"/>
      <c r="G69" s="967"/>
      <c r="H69" s="967">
        <v>0</v>
      </c>
      <c r="I69" s="967"/>
      <c r="J69" s="967">
        <v>18.809999999999999</v>
      </c>
      <c r="K69" s="967"/>
      <c r="L69" s="967"/>
      <c r="M69" s="967"/>
      <c r="N69" s="968" t="s">
        <v>399</v>
      </c>
      <c r="O69" s="968"/>
      <c r="P69" s="968"/>
      <c r="Q69" s="968"/>
      <c r="R69" s="968"/>
      <c r="S69" s="968"/>
      <c r="T69" s="968"/>
      <c r="U69" s="968"/>
      <c r="V69" s="968"/>
      <c r="W69" s="968"/>
      <c r="X69" s="968"/>
      <c r="Y69" s="969"/>
      <c r="Z69" s="277"/>
    </row>
    <row r="70" spans="1: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99"/>
      <c r="J81" s="269"/>
      <c r="K81" s="269"/>
      <c r="L81" s="269"/>
      <c r="M81" s="269"/>
      <c r="N81" s="269"/>
      <c r="O81" s="269"/>
      <c r="P81" s="269"/>
      <c r="Q81" s="269"/>
      <c r="R81" s="269"/>
      <c r="S81" s="269"/>
      <c r="T81" s="269"/>
      <c r="U81" s="269"/>
      <c r="V81" s="269"/>
      <c r="W81" s="269"/>
      <c r="X81" s="269"/>
      <c r="Y81" s="269"/>
      <c r="Z81" s="279"/>
    </row>
    <row r="120" ht="6" customHeight="1" x14ac:dyDescent="0.2"/>
  </sheetData>
  <mergeCells count="138">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9:Y50"/>
    <mergeCell ref="C51:Y63"/>
    <mergeCell ref="C66:G68"/>
    <mergeCell ref="H66:I68"/>
    <mergeCell ref="J66:M68"/>
    <mergeCell ref="N66:Y68"/>
    <mergeCell ref="C45:G45"/>
    <mergeCell ref="K45:O45"/>
    <mergeCell ref="P45:Y45"/>
    <mergeCell ref="C46:G46"/>
    <mergeCell ref="K46:O46"/>
    <mergeCell ref="P46:Y46"/>
    <mergeCell ref="C43:G43"/>
    <mergeCell ref="K43:O43"/>
    <mergeCell ref="P43:Y43"/>
    <mergeCell ref="C44:G44"/>
    <mergeCell ref="K44:O44"/>
    <mergeCell ref="P44:Y44"/>
    <mergeCell ref="C41:G41"/>
    <mergeCell ref="K41:O41"/>
    <mergeCell ref="P41:Y41"/>
    <mergeCell ref="C42:G42"/>
    <mergeCell ref="K42:O42"/>
    <mergeCell ref="P42:Y42"/>
    <mergeCell ref="C39:G39"/>
    <mergeCell ref="K39:O39"/>
    <mergeCell ref="P39:Y39"/>
    <mergeCell ref="C40:G40"/>
    <mergeCell ref="K40:O40"/>
    <mergeCell ref="P40:Y40"/>
    <mergeCell ref="C37:G37"/>
    <mergeCell ref="K37:O37"/>
    <mergeCell ref="P37:Y37"/>
    <mergeCell ref="C38:G38"/>
    <mergeCell ref="K38:O38"/>
    <mergeCell ref="P38:Y38"/>
    <mergeCell ref="C34:G34"/>
    <mergeCell ref="K34:O34"/>
    <mergeCell ref="P34:Y36"/>
    <mergeCell ref="C35:G35"/>
    <mergeCell ref="K35:O35"/>
    <mergeCell ref="C36:G36"/>
    <mergeCell ref="K36:O36"/>
    <mergeCell ref="C30:Y31"/>
    <mergeCell ref="C32:G33"/>
    <mergeCell ref="H32:H33"/>
    <mergeCell ref="I32:I33"/>
    <mergeCell ref="J32:J33"/>
    <mergeCell ref="K32:O33"/>
    <mergeCell ref="P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8"/>
  <sheetViews>
    <sheetView topLeftCell="A19" workbookViewId="0">
      <selection activeCell="I26" sqref="I26:Y26"/>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8.5703125" style="246" customWidth="1"/>
    <col min="9" max="9" width="13.425781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370</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748</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749</v>
      </c>
      <c r="S11" s="434"/>
      <c r="T11" s="434"/>
      <c r="U11" s="435"/>
      <c r="V11" s="421">
        <v>6</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750</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751</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52.5" customHeight="1" thickBot="1" x14ac:dyDescent="0.25">
      <c r="B18" s="258"/>
      <c r="C18" s="445" t="s">
        <v>378</v>
      </c>
      <c r="D18" s="446"/>
      <c r="E18" s="446"/>
      <c r="F18" s="446"/>
      <c r="G18" s="446"/>
      <c r="H18" s="447"/>
      <c r="I18" s="448" t="s">
        <v>752</v>
      </c>
      <c r="J18" s="449"/>
      <c r="K18" s="449"/>
      <c r="L18" s="449"/>
      <c r="M18" s="449"/>
      <c r="N18" s="449"/>
      <c r="O18" s="449"/>
      <c r="P18" s="449"/>
      <c r="Q18" s="449"/>
      <c r="R18" s="449"/>
      <c r="S18" s="449"/>
      <c r="T18" s="449"/>
      <c r="U18" s="449"/>
      <c r="V18" s="449"/>
      <c r="W18" s="449"/>
      <c r="X18" s="449"/>
      <c r="Y18" s="450"/>
      <c r="Z18" s="260"/>
    </row>
    <row r="19" spans="2:26" ht="16.5" customHeight="1" x14ac:dyDescent="0.2">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979" t="s">
        <v>64</v>
      </c>
      <c r="D20" s="979"/>
      <c r="E20" s="979"/>
      <c r="F20" s="979"/>
      <c r="G20" s="979"/>
      <c r="H20" s="979"/>
      <c r="I20" s="980" t="s">
        <v>753</v>
      </c>
      <c r="J20" s="980"/>
      <c r="K20" s="980"/>
      <c r="L20" s="980"/>
      <c r="M20" s="981" t="s">
        <v>21</v>
      </c>
      <c r="N20" s="981"/>
      <c r="O20" s="981"/>
      <c r="P20" s="981"/>
      <c r="Q20" s="981"/>
      <c r="R20" s="981"/>
      <c r="S20" s="981"/>
      <c r="T20" s="981" t="s">
        <v>22</v>
      </c>
      <c r="U20" s="981"/>
      <c r="V20" s="981"/>
      <c r="W20" s="981"/>
      <c r="X20" s="981"/>
      <c r="Y20" s="981"/>
      <c r="Z20" s="260"/>
    </row>
    <row r="21" spans="2:26" s="244" customFormat="1" ht="30.75" customHeight="1" x14ac:dyDescent="0.2">
      <c r="B21" s="258"/>
      <c r="C21" s="979"/>
      <c r="D21" s="979"/>
      <c r="E21" s="979"/>
      <c r="F21" s="979"/>
      <c r="G21" s="979"/>
      <c r="H21" s="979"/>
      <c r="I21" s="980"/>
      <c r="J21" s="980"/>
      <c r="K21" s="980"/>
      <c r="L21" s="980"/>
      <c r="M21" s="982" t="s">
        <v>268</v>
      </c>
      <c r="N21" s="982"/>
      <c r="O21" s="982"/>
      <c r="P21" s="982"/>
      <c r="Q21" s="982"/>
      <c r="R21" s="982"/>
      <c r="S21" s="982"/>
      <c r="T21" s="982" t="s">
        <v>46</v>
      </c>
      <c r="U21" s="982"/>
      <c r="V21" s="982"/>
      <c r="W21" s="982"/>
      <c r="X21" s="982"/>
      <c r="Y21" s="982"/>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30" customHeight="1" thickBot="1" x14ac:dyDescent="0.25">
      <c r="B24" s="258"/>
      <c r="C24" s="436" t="s">
        <v>754</v>
      </c>
      <c r="D24" s="437"/>
      <c r="E24" s="437"/>
      <c r="F24" s="437"/>
      <c r="G24" s="437"/>
      <c r="H24" s="437"/>
      <c r="I24" s="438"/>
      <c r="J24" s="436" t="s">
        <v>755</v>
      </c>
      <c r="K24" s="437"/>
      <c r="L24" s="437"/>
      <c r="M24" s="437"/>
      <c r="N24" s="437"/>
      <c r="O24" s="437"/>
      <c r="P24" s="438"/>
      <c r="Q24" s="977" t="s">
        <v>756</v>
      </c>
      <c r="R24" s="978"/>
      <c r="S24" s="978"/>
      <c r="T24" s="978"/>
      <c r="U24" s="978"/>
      <c r="V24" s="978"/>
      <c r="W24" s="978"/>
      <c r="X24" s="978"/>
      <c r="Y24" s="833"/>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757</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433">
        <v>0.85</v>
      </c>
      <c r="J28" s="448"/>
      <c r="K28" s="445" t="s">
        <v>51</v>
      </c>
      <c r="L28" s="446"/>
      <c r="M28" s="446"/>
      <c r="N28" s="446"/>
      <c r="O28" s="446"/>
      <c r="P28" s="447"/>
      <c r="Q28" s="444" t="s">
        <v>52</v>
      </c>
      <c r="R28" s="442"/>
      <c r="S28" s="443"/>
      <c r="T28" s="281" t="s">
        <v>70</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588" t="s">
        <v>56</v>
      </c>
      <c r="D32" s="589"/>
      <c r="E32" s="589"/>
      <c r="F32" s="589"/>
      <c r="G32" s="590"/>
      <c r="H32" s="975" t="s">
        <v>758</v>
      </c>
      <c r="I32" s="975" t="s">
        <v>759</v>
      </c>
      <c r="J32" s="975" t="s">
        <v>760</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976"/>
      <c r="I33" s="976"/>
      <c r="J33" s="976"/>
      <c r="K33" s="597"/>
      <c r="L33" s="592"/>
      <c r="M33" s="592"/>
      <c r="N33" s="592"/>
      <c r="O33" s="592"/>
      <c r="P33" s="592"/>
      <c r="Q33" s="592"/>
      <c r="R33" s="592"/>
      <c r="S33" s="592"/>
      <c r="T33" s="592"/>
      <c r="U33" s="592"/>
      <c r="V33" s="592"/>
      <c r="W33" s="592"/>
      <c r="X33" s="592"/>
      <c r="Y33" s="593"/>
      <c r="Z33" s="260"/>
    </row>
    <row r="34" spans="2:26" s="262" customFormat="1" ht="75" customHeight="1" x14ac:dyDescent="0.2">
      <c r="B34" s="263"/>
      <c r="C34" s="560" t="s">
        <v>761</v>
      </c>
      <c r="D34" s="561"/>
      <c r="E34" s="561"/>
      <c r="F34" s="561"/>
      <c r="G34" s="562"/>
      <c r="H34" s="264"/>
      <c r="I34" s="264"/>
      <c r="J34" s="284"/>
      <c r="K34" s="610"/>
      <c r="L34" s="611"/>
      <c r="M34" s="611"/>
      <c r="N34" s="611"/>
      <c r="O34" s="611"/>
      <c r="P34" s="611"/>
      <c r="Q34" s="611"/>
      <c r="R34" s="611"/>
      <c r="S34" s="611"/>
      <c r="T34" s="611"/>
      <c r="U34" s="611"/>
      <c r="V34" s="611"/>
      <c r="W34" s="611"/>
      <c r="X34" s="611"/>
      <c r="Y34" s="612"/>
      <c r="Z34" s="260"/>
    </row>
    <row r="35" spans="2:26" s="262" customFormat="1" x14ac:dyDescent="0.2">
      <c r="B35" s="263"/>
      <c r="C35" s="560" t="s">
        <v>762</v>
      </c>
      <c r="D35" s="561"/>
      <c r="E35" s="561"/>
      <c r="F35" s="561"/>
      <c r="G35" s="562"/>
      <c r="H35" s="156"/>
      <c r="I35" s="156"/>
      <c r="J35" s="265"/>
      <c r="K35" s="563"/>
      <c r="L35" s="538"/>
      <c r="M35" s="538"/>
      <c r="N35" s="538"/>
      <c r="O35" s="538"/>
      <c r="P35" s="538"/>
      <c r="Q35" s="538"/>
      <c r="R35" s="538"/>
      <c r="S35" s="538"/>
      <c r="T35" s="538"/>
      <c r="U35" s="538"/>
      <c r="V35" s="538"/>
      <c r="W35" s="538"/>
      <c r="X35" s="538"/>
      <c r="Y35" s="564"/>
      <c r="Z35" s="260"/>
    </row>
    <row r="36" spans="2:26" s="262" customFormat="1" x14ac:dyDescent="0.2">
      <c r="B36" s="263"/>
      <c r="C36" s="560"/>
      <c r="D36" s="561"/>
      <c r="E36" s="561"/>
      <c r="F36" s="561"/>
      <c r="G36" s="562"/>
      <c r="H36" s="156"/>
      <c r="I36" s="156"/>
      <c r="J36" s="265"/>
      <c r="K36" s="563"/>
      <c r="L36" s="538"/>
      <c r="M36" s="538"/>
      <c r="N36" s="538"/>
      <c r="O36" s="538"/>
      <c r="P36" s="538"/>
      <c r="Q36" s="538"/>
      <c r="R36" s="538"/>
      <c r="S36" s="538"/>
      <c r="T36" s="538"/>
      <c r="U36" s="538"/>
      <c r="V36" s="538"/>
      <c r="W36" s="538"/>
      <c r="X36" s="538"/>
      <c r="Y36" s="564"/>
      <c r="Z36" s="260"/>
    </row>
    <row r="37" spans="2:26" s="262" customFormat="1" ht="15" thickBot="1" x14ac:dyDescent="0.25">
      <c r="B37" s="263"/>
      <c r="C37" s="560"/>
      <c r="D37" s="561"/>
      <c r="E37" s="561"/>
      <c r="F37" s="561"/>
      <c r="G37" s="562"/>
      <c r="H37" s="157"/>
      <c r="I37" s="157"/>
      <c r="J37" s="265"/>
      <c r="K37" s="660"/>
      <c r="L37" s="661"/>
      <c r="M37" s="661"/>
      <c r="N37" s="661"/>
      <c r="O37" s="661"/>
      <c r="P37" s="661"/>
      <c r="Q37" s="661"/>
      <c r="R37" s="661"/>
      <c r="S37" s="661"/>
      <c r="T37" s="661"/>
      <c r="U37" s="661"/>
      <c r="V37" s="661"/>
      <c r="W37" s="661"/>
      <c r="X37" s="661"/>
      <c r="Y37" s="662"/>
      <c r="Z37" s="260"/>
    </row>
    <row r="38" spans="2:26" s="262" customFormat="1" ht="15.75" customHeight="1" thickBot="1" x14ac:dyDescent="0.3">
      <c r="B38" s="263"/>
      <c r="C38" s="565" t="s">
        <v>58</v>
      </c>
      <c r="D38" s="566"/>
      <c r="E38" s="566"/>
      <c r="F38" s="566"/>
      <c r="G38" s="567"/>
      <c r="H38" s="266"/>
      <c r="I38" s="266"/>
      <c r="J38" s="59"/>
      <c r="K38" s="568"/>
      <c r="L38" s="569"/>
      <c r="M38" s="569"/>
      <c r="N38" s="569"/>
      <c r="O38" s="569"/>
      <c r="P38" s="569"/>
      <c r="Q38" s="569"/>
      <c r="R38" s="569"/>
      <c r="S38" s="569"/>
      <c r="T38" s="569"/>
      <c r="U38" s="569"/>
      <c r="V38" s="569"/>
      <c r="W38" s="569"/>
      <c r="X38" s="569"/>
      <c r="Y38" s="570"/>
      <c r="Z38" s="260"/>
    </row>
    <row r="39" spans="2:26" s="262" customFormat="1" ht="5.25" customHeight="1" x14ac:dyDescent="0.2">
      <c r="B39" s="263"/>
      <c r="C39" s="259"/>
      <c r="D39" s="259"/>
      <c r="E39" s="259"/>
      <c r="F39" s="259"/>
      <c r="G39" s="259"/>
      <c r="H39" s="267"/>
      <c r="I39" s="267"/>
      <c r="J39" s="61"/>
      <c r="K39" s="259"/>
      <c r="L39" s="259"/>
      <c r="M39" s="259"/>
      <c r="N39" s="259"/>
      <c r="O39" s="259"/>
      <c r="P39" s="259"/>
      <c r="Q39" s="259"/>
      <c r="R39" s="259"/>
      <c r="S39" s="259"/>
      <c r="T39" s="259"/>
      <c r="U39" s="259"/>
      <c r="V39" s="259"/>
      <c r="W39" s="259"/>
      <c r="X39" s="259"/>
      <c r="Y39" s="259"/>
      <c r="Z39" s="260"/>
    </row>
    <row r="40" spans="2:26" s="262" customFormat="1" ht="15" thickBot="1" x14ac:dyDescent="0.25">
      <c r="B40" s="263"/>
      <c r="C40" s="259"/>
      <c r="D40" s="259"/>
      <c r="E40" s="259"/>
      <c r="F40" s="259"/>
      <c r="G40" s="259"/>
      <c r="H40" s="267"/>
      <c r="I40" s="267"/>
      <c r="J40" s="61"/>
      <c r="K40" s="259"/>
      <c r="L40" s="259"/>
      <c r="M40" s="259"/>
      <c r="N40" s="259"/>
      <c r="O40" s="259"/>
      <c r="P40" s="259"/>
      <c r="Q40" s="259"/>
      <c r="R40" s="259"/>
      <c r="S40" s="259"/>
      <c r="T40" s="259"/>
      <c r="U40" s="259"/>
      <c r="V40" s="259"/>
      <c r="W40" s="259"/>
      <c r="X40" s="259"/>
      <c r="Y40" s="259"/>
      <c r="Z40" s="260"/>
    </row>
    <row r="41" spans="2:26" s="262" customFormat="1" x14ac:dyDescent="0.2">
      <c r="B41" s="26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260"/>
    </row>
    <row r="42" spans="2:26" ht="15" thickBot="1" x14ac:dyDescent="0.25">
      <c r="B42" s="25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260"/>
    </row>
    <row r="43" spans="2:26" x14ac:dyDescent="0.2">
      <c r="B43" s="25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260"/>
    </row>
    <row r="44" spans="2:26" x14ac:dyDescent="0.2">
      <c r="B44" s="25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260"/>
    </row>
    <row r="45" spans="2:26" x14ac:dyDescent="0.2">
      <c r="B45" s="25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260"/>
    </row>
    <row r="46" spans="2:26" x14ac:dyDescent="0.2">
      <c r="B46" s="25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260"/>
    </row>
    <row r="47" spans="2:26" x14ac:dyDescent="0.2">
      <c r="B47" s="25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0"/>
    </row>
    <row r="48" spans="2:26" x14ac:dyDescent="0.2">
      <c r="B48" s="25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0"/>
    </row>
    <row r="49" spans="1:26" x14ac:dyDescent="0.2">
      <c r="B49" s="25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0"/>
    </row>
    <row r="50" spans="1:26" x14ac:dyDescent="0.2">
      <c r="B50" s="25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0"/>
    </row>
    <row r="51" spans="1:26" x14ac:dyDescent="0.2">
      <c r="B51" s="25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0"/>
    </row>
    <row r="52" spans="1: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1: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1: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1:26" ht="15" thickBot="1" x14ac:dyDescent="0.25">
      <c r="B55" s="25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260"/>
    </row>
    <row r="56" spans="1:26" x14ac:dyDescent="0.2">
      <c r="B56" s="268"/>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70"/>
    </row>
    <row r="57" spans="1:26" ht="15" thickBot="1" x14ac:dyDescent="0.25">
      <c r="B57" s="271"/>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3"/>
    </row>
    <row r="58" spans="1:26" ht="14.25" customHeight="1" x14ac:dyDescent="0.2">
      <c r="B58" s="274"/>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275"/>
    </row>
    <row r="59" spans="1:26" ht="14.25" customHeight="1" x14ac:dyDescent="0.2">
      <c r="A59" s="244"/>
      <c r="B59" s="276"/>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275"/>
    </row>
    <row r="60" spans="1:26" ht="15" customHeight="1" thickBot="1" x14ac:dyDescent="0.25">
      <c r="A60" s="244"/>
      <c r="B60" s="276"/>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275"/>
    </row>
    <row r="61" spans="1:26" ht="45.75" customHeight="1" x14ac:dyDescent="0.2">
      <c r="B61" s="274"/>
      <c r="C61" s="970"/>
      <c r="D61" s="971"/>
      <c r="E61" s="971"/>
      <c r="F61" s="971"/>
      <c r="G61" s="971"/>
      <c r="H61" s="628"/>
      <c r="I61" s="401"/>
      <c r="J61" s="876"/>
      <c r="K61" s="401"/>
      <c r="L61" s="401"/>
      <c r="M61" s="401"/>
      <c r="N61" s="972"/>
      <c r="O61" s="973"/>
      <c r="P61" s="973"/>
      <c r="Q61" s="973"/>
      <c r="R61" s="973"/>
      <c r="S61" s="973"/>
      <c r="T61" s="973"/>
      <c r="U61" s="973"/>
      <c r="V61" s="973"/>
      <c r="W61" s="973"/>
      <c r="X61" s="973"/>
      <c r="Y61" s="974"/>
      <c r="Z61" s="277"/>
    </row>
    <row r="62" spans="1:26" x14ac:dyDescent="0.2">
      <c r="B62" s="274"/>
      <c r="C62" s="402"/>
      <c r="D62" s="403"/>
      <c r="E62" s="403"/>
      <c r="F62" s="403"/>
      <c r="G62" s="403"/>
      <c r="H62" s="403"/>
      <c r="I62" s="403"/>
      <c r="J62" s="403"/>
      <c r="K62" s="403"/>
      <c r="L62" s="403"/>
      <c r="M62" s="403"/>
      <c r="N62" s="403"/>
      <c r="O62" s="403"/>
      <c r="P62" s="403"/>
      <c r="Q62" s="403"/>
      <c r="R62" s="403"/>
      <c r="S62" s="403"/>
      <c r="T62" s="403"/>
      <c r="U62" s="403"/>
      <c r="V62" s="403"/>
      <c r="W62" s="403"/>
      <c r="X62" s="403"/>
      <c r="Y62" s="558"/>
      <c r="Z62" s="277"/>
    </row>
    <row r="63" spans="1:26" x14ac:dyDescent="0.2">
      <c r="B63" s="274"/>
      <c r="C63" s="402"/>
      <c r="D63" s="403"/>
      <c r="E63" s="403"/>
      <c r="F63" s="403"/>
      <c r="G63" s="403"/>
      <c r="H63" s="403"/>
      <c r="I63" s="403"/>
      <c r="J63" s="403"/>
      <c r="K63" s="403"/>
      <c r="L63" s="403"/>
      <c r="M63" s="403"/>
      <c r="N63" s="403"/>
      <c r="O63" s="403"/>
      <c r="P63" s="403"/>
      <c r="Q63" s="403"/>
      <c r="R63" s="403"/>
      <c r="S63" s="403"/>
      <c r="T63" s="403"/>
      <c r="U63" s="403"/>
      <c r="V63" s="403"/>
      <c r="W63" s="403"/>
      <c r="X63" s="403"/>
      <c r="Y63" s="558"/>
      <c r="Z63" s="277"/>
    </row>
    <row r="64" spans="1:26" x14ac:dyDescent="0.2">
      <c r="B64" s="274"/>
      <c r="C64" s="402"/>
      <c r="D64" s="403"/>
      <c r="E64" s="403"/>
      <c r="F64" s="403"/>
      <c r="G64" s="403"/>
      <c r="H64" s="403"/>
      <c r="I64" s="403"/>
      <c r="J64" s="403"/>
      <c r="K64" s="403"/>
      <c r="L64" s="403"/>
      <c r="M64" s="403"/>
      <c r="N64" s="403"/>
      <c r="O64" s="403"/>
      <c r="P64" s="403"/>
      <c r="Q64" s="403"/>
      <c r="R64" s="403"/>
      <c r="S64" s="403"/>
      <c r="T64" s="403"/>
      <c r="U64" s="403"/>
      <c r="V64" s="403"/>
      <c r="W64" s="403"/>
      <c r="X64" s="403"/>
      <c r="Y64" s="558"/>
      <c r="Z64" s="277"/>
    </row>
    <row r="65" spans="2:26" x14ac:dyDescent="0.2">
      <c r="B65" s="274"/>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277"/>
    </row>
    <row r="66" spans="2:26" x14ac:dyDescent="0.2">
      <c r="B66" s="274"/>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277"/>
    </row>
    <row r="67" spans="2:26" x14ac:dyDescent="0.2">
      <c r="B67" s="274"/>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277"/>
    </row>
    <row r="68" spans="2:26" ht="15" thickBot="1" x14ac:dyDescent="0.25">
      <c r="B68" s="274"/>
      <c r="C68" s="404"/>
      <c r="D68" s="405"/>
      <c r="E68" s="405"/>
      <c r="F68" s="405"/>
      <c r="G68" s="405"/>
      <c r="H68" s="405"/>
      <c r="I68" s="405"/>
      <c r="J68" s="405"/>
      <c r="K68" s="405"/>
      <c r="L68" s="405"/>
      <c r="M68" s="405"/>
      <c r="N68" s="405"/>
      <c r="O68" s="405"/>
      <c r="P68" s="405"/>
      <c r="Q68" s="405"/>
      <c r="R68" s="405"/>
      <c r="S68" s="405"/>
      <c r="T68" s="405"/>
      <c r="U68" s="405"/>
      <c r="V68" s="405"/>
      <c r="W68" s="405"/>
      <c r="X68" s="405"/>
      <c r="Y68" s="557"/>
      <c r="Z68" s="277"/>
    </row>
    <row r="69" spans="2:26" x14ac:dyDescent="0.2">
      <c r="B69" s="278"/>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79"/>
    </row>
    <row r="108" ht="6" customHeight="1" x14ac:dyDescent="0.2"/>
  </sheetData>
  <mergeCells count="94">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43:Y55"/>
    <mergeCell ref="C34:G34"/>
    <mergeCell ref="K34:Y34"/>
    <mergeCell ref="C35:G35"/>
    <mergeCell ref="K35:Y35"/>
    <mergeCell ref="C36:G36"/>
    <mergeCell ref="K36:Y36"/>
    <mergeCell ref="C37:G37"/>
    <mergeCell ref="K37:Y37"/>
    <mergeCell ref="C38:G38"/>
    <mergeCell ref="K38:Y38"/>
    <mergeCell ref="C41:Y42"/>
    <mergeCell ref="C58:G60"/>
    <mergeCell ref="H58:I60"/>
    <mergeCell ref="J58:M60"/>
    <mergeCell ref="N58:Y60"/>
    <mergeCell ref="C61:G61"/>
    <mergeCell ref="H61:I61"/>
    <mergeCell ref="J61:M61"/>
    <mergeCell ref="N61:Y61"/>
    <mergeCell ref="C62:G62"/>
    <mergeCell ref="H62:I62"/>
    <mergeCell ref="J62:M62"/>
    <mergeCell ref="N62:Y62"/>
    <mergeCell ref="C63:G63"/>
    <mergeCell ref="H63:I63"/>
    <mergeCell ref="J63:M63"/>
    <mergeCell ref="N63:Y63"/>
    <mergeCell ref="C64:G64"/>
    <mergeCell ref="H64:I64"/>
    <mergeCell ref="J64:M64"/>
    <mergeCell ref="N64:Y64"/>
    <mergeCell ref="C65:G65"/>
    <mergeCell ref="H65:I65"/>
    <mergeCell ref="J65:M65"/>
    <mergeCell ref="N65:Y65"/>
    <mergeCell ref="C68:G68"/>
    <mergeCell ref="H68:I68"/>
    <mergeCell ref="J68:M68"/>
    <mergeCell ref="N68:Y68"/>
    <mergeCell ref="C66:G66"/>
    <mergeCell ref="H66:I66"/>
    <mergeCell ref="J66:M66"/>
    <mergeCell ref="N66:Y66"/>
    <mergeCell ref="C67:G67"/>
    <mergeCell ref="H67:I67"/>
    <mergeCell ref="J67:M67"/>
    <mergeCell ref="N67:Y67"/>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workbookViewId="0">
      <selection activeCell="AF6" sqref="AF6"/>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9" style="246" customWidth="1"/>
    <col min="9" max="9" width="13.425781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32" width="3.7109375" style="246"/>
    <col min="33" max="33" width="7.28515625" style="246" bestFit="1" customWidth="1"/>
    <col min="34" max="34" width="5" style="246" bestFit="1" customWidth="1"/>
    <col min="35"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763</v>
      </c>
      <c r="I3" s="408"/>
      <c r="J3" s="408"/>
      <c r="K3" s="408"/>
      <c r="L3" s="408"/>
      <c r="M3" s="408"/>
      <c r="N3" s="408"/>
      <c r="O3" s="408"/>
      <c r="P3" s="408" t="s">
        <v>140</v>
      </c>
      <c r="Q3" s="408"/>
      <c r="R3" s="408"/>
      <c r="S3" s="408"/>
      <c r="T3" s="408"/>
      <c r="U3" s="408"/>
      <c r="V3" s="408"/>
      <c r="W3" s="408"/>
      <c r="X3" s="408"/>
      <c r="Y3" s="408"/>
      <c r="Z3" s="409"/>
    </row>
    <row r="4" spans="1:26" ht="15.75"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370</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764</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765</v>
      </c>
      <c r="S11" s="434"/>
      <c r="T11" s="434"/>
      <c r="U11" s="435"/>
      <c r="V11" s="421">
        <v>1</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766</v>
      </c>
      <c r="J13" s="392"/>
      <c r="K13" s="392"/>
      <c r="L13" s="392"/>
      <c r="M13" s="392"/>
      <c r="N13" s="392"/>
      <c r="O13" s="392"/>
      <c r="P13" s="392"/>
      <c r="Q13" s="392"/>
      <c r="R13" s="392"/>
      <c r="S13" s="393"/>
      <c r="T13" s="385" t="s">
        <v>16</v>
      </c>
      <c r="U13" s="386"/>
      <c r="V13" s="386"/>
      <c r="W13" s="386"/>
      <c r="X13" s="386"/>
      <c r="Y13" s="387"/>
      <c r="Z13" s="260"/>
    </row>
    <row r="14" spans="1:26" ht="50.25" customHeight="1" thickBot="1" x14ac:dyDescent="0.25">
      <c r="B14" s="25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767</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52.5" customHeight="1" thickBot="1" x14ac:dyDescent="0.25">
      <c r="B18" s="258"/>
      <c r="C18" s="445" t="s">
        <v>378</v>
      </c>
      <c r="D18" s="446"/>
      <c r="E18" s="446"/>
      <c r="F18" s="446"/>
      <c r="G18" s="446"/>
      <c r="H18" s="447"/>
      <c r="I18" s="448" t="s">
        <v>768</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753</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268</v>
      </c>
      <c r="N21" s="552"/>
      <c r="O21" s="552"/>
      <c r="P21" s="552"/>
      <c r="Q21" s="552"/>
      <c r="R21" s="552"/>
      <c r="S21" s="553"/>
      <c r="T21" s="551" t="s">
        <v>46</v>
      </c>
      <c r="U21" s="552"/>
      <c r="V21" s="552"/>
      <c r="W21" s="552"/>
      <c r="X21" s="552"/>
      <c r="Y21" s="552"/>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30" customHeight="1" thickBot="1" x14ac:dyDescent="0.25">
      <c r="B24" s="258"/>
      <c r="C24" s="436" t="s">
        <v>754</v>
      </c>
      <c r="D24" s="437"/>
      <c r="E24" s="437"/>
      <c r="F24" s="437"/>
      <c r="G24" s="437"/>
      <c r="H24" s="437"/>
      <c r="I24" s="438"/>
      <c r="J24" s="436" t="s">
        <v>769</v>
      </c>
      <c r="K24" s="437"/>
      <c r="L24" s="437"/>
      <c r="M24" s="437"/>
      <c r="N24" s="437"/>
      <c r="O24" s="437"/>
      <c r="P24" s="438"/>
      <c r="Q24" s="977" t="s">
        <v>756</v>
      </c>
      <c r="R24" s="978"/>
      <c r="S24" s="978"/>
      <c r="T24" s="978"/>
      <c r="U24" s="978"/>
      <c r="V24" s="978"/>
      <c r="W24" s="978"/>
      <c r="X24" s="978"/>
      <c r="Y24" s="833"/>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46.5" customHeight="1" thickBot="1" x14ac:dyDescent="0.25">
      <c r="B26" s="258"/>
      <c r="C26" s="445" t="s">
        <v>20</v>
      </c>
      <c r="D26" s="446"/>
      <c r="E26" s="446"/>
      <c r="F26" s="446"/>
      <c r="G26" s="446"/>
      <c r="H26" s="447"/>
      <c r="I26" s="448" t="s">
        <v>770</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433">
        <v>0.85</v>
      </c>
      <c r="J28" s="448"/>
      <c r="K28" s="445" t="s">
        <v>51</v>
      </c>
      <c r="L28" s="446"/>
      <c r="M28" s="446"/>
      <c r="N28" s="446"/>
      <c r="O28" s="446"/>
      <c r="P28" s="447"/>
      <c r="Q28" s="444" t="s">
        <v>52</v>
      </c>
      <c r="R28" s="442"/>
      <c r="S28" s="443"/>
      <c r="T28" s="173"/>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588" t="s">
        <v>56</v>
      </c>
      <c r="D32" s="589"/>
      <c r="E32" s="589"/>
      <c r="F32" s="589"/>
      <c r="G32" s="590"/>
      <c r="H32" s="975" t="s">
        <v>771</v>
      </c>
      <c r="I32" s="975" t="s">
        <v>772</v>
      </c>
      <c r="J32" s="975" t="s">
        <v>773</v>
      </c>
      <c r="K32" s="596" t="s">
        <v>57</v>
      </c>
      <c r="L32" s="589"/>
      <c r="M32" s="589"/>
      <c r="N32" s="589"/>
      <c r="O32" s="589"/>
      <c r="P32" s="589"/>
      <c r="Q32" s="589"/>
      <c r="R32" s="589"/>
      <c r="S32" s="589"/>
      <c r="T32" s="589"/>
      <c r="U32" s="589"/>
      <c r="V32" s="589"/>
      <c r="W32" s="589"/>
      <c r="X32" s="589"/>
      <c r="Y32" s="590"/>
      <c r="Z32" s="260"/>
    </row>
    <row r="33" spans="2:26" s="262" customFormat="1" ht="60" customHeight="1" thickBot="1" x14ac:dyDescent="0.25">
      <c r="B33" s="263"/>
      <c r="C33" s="591"/>
      <c r="D33" s="592"/>
      <c r="E33" s="592"/>
      <c r="F33" s="592"/>
      <c r="G33" s="593"/>
      <c r="H33" s="976"/>
      <c r="I33" s="976"/>
      <c r="J33" s="989"/>
      <c r="K33" s="597"/>
      <c r="L33" s="592"/>
      <c r="M33" s="592"/>
      <c r="N33" s="592"/>
      <c r="O33" s="592"/>
      <c r="P33" s="592"/>
      <c r="Q33" s="592"/>
      <c r="R33" s="592"/>
      <c r="S33" s="592"/>
      <c r="T33" s="592"/>
      <c r="U33" s="592"/>
      <c r="V33" s="592"/>
      <c r="W33" s="592"/>
      <c r="X33" s="592"/>
      <c r="Y33" s="593"/>
      <c r="Z33" s="260"/>
    </row>
    <row r="34" spans="2:26" s="262" customFormat="1" ht="77.25" customHeight="1" x14ac:dyDescent="0.2">
      <c r="B34" s="263"/>
      <c r="C34" s="560" t="s">
        <v>761</v>
      </c>
      <c r="D34" s="561"/>
      <c r="E34" s="561"/>
      <c r="F34" s="561"/>
      <c r="G34" s="562"/>
      <c r="H34" s="376"/>
      <c r="I34" s="376"/>
      <c r="J34" s="376"/>
      <c r="K34" s="986"/>
      <c r="L34" s="987"/>
      <c r="M34" s="987"/>
      <c r="N34" s="987"/>
      <c r="O34" s="987"/>
      <c r="P34" s="987"/>
      <c r="Q34" s="987"/>
      <c r="R34" s="987"/>
      <c r="S34" s="987"/>
      <c r="T34" s="987"/>
      <c r="U34" s="987"/>
      <c r="V34" s="987"/>
      <c r="W34" s="987"/>
      <c r="X34" s="987"/>
      <c r="Y34" s="988"/>
      <c r="Z34" s="260"/>
    </row>
    <row r="35" spans="2:26" s="262" customFormat="1" ht="42.75" customHeight="1" thickBot="1" x14ac:dyDescent="0.25">
      <c r="B35" s="263"/>
      <c r="C35" s="560" t="s">
        <v>762</v>
      </c>
      <c r="D35" s="561"/>
      <c r="E35" s="561"/>
      <c r="F35" s="561"/>
      <c r="G35" s="562"/>
      <c r="H35" s="156"/>
      <c r="I35" s="156"/>
      <c r="J35" s="265"/>
      <c r="K35" s="563"/>
      <c r="L35" s="538"/>
      <c r="M35" s="538"/>
      <c r="N35" s="538"/>
      <c r="O35" s="538"/>
      <c r="P35" s="538"/>
      <c r="Q35" s="538"/>
      <c r="R35" s="538"/>
      <c r="S35" s="538"/>
      <c r="T35" s="538"/>
      <c r="U35" s="538"/>
      <c r="V35" s="538"/>
      <c r="W35" s="538"/>
      <c r="X35" s="538"/>
      <c r="Y35" s="564"/>
      <c r="Z35" s="260"/>
    </row>
    <row r="36" spans="2:26" s="262" customFormat="1" ht="15.75" customHeight="1" thickBot="1" x14ac:dyDescent="0.3">
      <c r="B36" s="263"/>
      <c r="C36" s="565" t="s">
        <v>58</v>
      </c>
      <c r="D36" s="566"/>
      <c r="E36" s="566"/>
      <c r="F36" s="566"/>
      <c r="G36" s="567"/>
      <c r="H36" s="266"/>
      <c r="I36" s="266"/>
      <c r="J36" s="59"/>
      <c r="K36" s="568"/>
      <c r="L36" s="569"/>
      <c r="M36" s="569"/>
      <c r="N36" s="569"/>
      <c r="O36" s="569"/>
      <c r="P36" s="569"/>
      <c r="Q36" s="569"/>
      <c r="R36" s="569"/>
      <c r="S36" s="569"/>
      <c r="T36" s="569"/>
      <c r="U36" s="569"/>
      <c r="V36" s="569"/>
      <c r="W36" s="569"/>
      <c r="X36" s="569"/>
      <c r="Y36" s="570"/>
      <c r="Z36" s="260"/>
    </row>
    <row r="37" spans="2:26" s="262" customFormat="1" ht="5.25" customHeight="1" x14ac:dyDescent="0.2">
      <c r="B37" s="263"/>
      <c r="C37" s="259"/>
      <c r="D37" s="259"/>
      <c r="E37" s="259"/>
      <c r="F37" s="259"/>
      <c r="G37" s="259"/>
      <c r="H37" s="267"/>
      <c r="I37" s="267"/>
      <c r="J37" s="61"/>
      <c r="K37" s="259"/>
      <c r="L37" s="259"/>
      <c r="M37" s="259"/>
      <c r="N37" s="259"/>
      <c r="O37" s="259"/>
      <c r="P37" s="259"/>
      <c r="Q37" s="259"/>
      <c r="R37" s="259"/>
      <c r="S37" s="259"/>
      <c r="T37" s="259"/>
      <c r="U37" s="259"/>
      <c r="V37" s="259"/>
      <c r="W37" s="259"/>
      <c r="X37" s="259"/>
      <c r="Y37" s="259"/>
      <c r="Z37" s="260"/>
    </row>
    <row r="38" spans="2:26" s="262" customFormat="1" ht="15" thickBot="1" x14ac:dyDescent="0.25">
      <c r="B38" s="263"/>
      <c r="C38" s="259"/>
      <c r="D38" s="259"/>
      <c r="E38" s="259"/>
      <c r="F38" s="259"/>
      <c r="G38" s="259"/>
      <c r="H38" s="267"/>
      <c r="I38" s="267"/>
      <c r="J38" s="61"/>
      <c r="K38" s="259"/>
      <c r="L38" s="259"/>
      <c r="M38" s="259"/>
      <c r="N38" s="259"/>
      <c r="O38" s="259"/>
      <c r="P38" s="259"/>
      <c r="Q38" s="259"/>
      <c r="R38" s="259"/>
      <c r="S38" s="259"/>
      <c r="T38" s="259"/>
      <c r="U38" s="259"/>
      <c r="V38" s="259"/>
      <c r="W38" s="259"/>
      <c r="X38" s="259"/>
      <c r="Y38" s="259"/>
      <c r="Z38" s="260"/>
    </row>
    <row r="39" spans="2:26" s="262" customFormat="1" x14ac:dyDescent="0.2">
      <c r="B39" s="263"/>
      <c r="C39" s="571" t="s">
        <v>59</v>
      </c>
      <c r="D39" s="572"/>
      <c r="E39" s="572"/>
      <c r="F39" s="572"/>
      <c r="G39" s="572"/>
      <c r="H39" s="572"/>
      <c r="I39" s="572"/>
      <c r="J39" s="572"/>
      <c r="K39" s="572"/>
      <c r="L39" s="572"/>
      <c r="M39" s="572"/>
      <c r="N39" s="572"/>
      <c r="O39" s="572"/>
      <c r="P39" s="572"/>
      <c r="Q39" s="572"/>
      <c r="R39" s="572"/>
      <c r="S39" s="572"/>
      <c r="T39" s="572"/>
      <c r="U39" s="572"/>
      <c r="V39" s="572"/>
      <c r="W39" s="572"/>
      <c r="X39" s="572"/>
      <c r="Y39" s="573"/>
      <c r="Z39" s="260"/>
    </row>
    <row r="40" spans="2:26" ht="15" thickBot="1" x14ac:dyDescent="0.25">
      <c r="B40" s="258"/>
      <c r="C40" s="574"/>
      <c r="D40" s="575"/>
      <c r="E40" s="575"/>
      <c r="F40" s="575"/>
      <c r="G40" s="575"/>
      <c r="H40" s="575"/>
      <c r="I40" s="575"/>
      <c r="J40" s="575"/>
      <c r="K40" s="575"/>
      <c r="L40" s="575"/>
      <c r="M40" s="575"/>
      <c r="N40" s="575"/>
      <c r="O40" s="575"/>
      <c r="P40" s="575"/>
      <c r="Q40" s="575"/>
      <c r="R40" s="575"/>
      <c r="S40" s="575"/>
      <c r="T40" s="575"/>
      <c r="U40" s="575"/>
      <c r="V40" s="575"/>
      <c r="W40" s="575"/>
      <c r="X40" s="575"/>
      <c r="Y40" s="576"/>
      <c r="Z40" s="260"/>
    </row>
    <row r="41" spans="2:26" x14ac:dyDescent="0.2">
      <c r="B41" s="258"/>
      <c r="C41" s="427" t="s">
        <v>60</v>
      </c>
      <c r="D41" s="577"/>
      <c r="E41" s="577"/>
      <c r="F41" s="577"/>
      <c r="G41" s="577"/>
      <c r="H41" s="577"/>
      <c r="I41" s="577"/>
      <c r="J41" s="577"/>
      <c r="K41" s="577"/>
      <c r="L41" s="577"/>
      <c r="M41" s="577"/>
      <c r="N41" s="577"/>
      <c r="O41" s="577"/>
      <c r="P41" s="577"/>
      <c r="Q41" s="577"/>
      <c r="R41" s="577"/>
      <c r="S41" s="577"/>
      <c r="T41" s="577"/>
      <c r="U41" s="577"/>
      <c r="V41" s="577"/>
      <c r="W41" s="577"/>
      <c r="X41" s="577"/>
      <c r="Y41" s="578"/>
      <c r="Z41" s="260"/>
    </row>
    <row r="42" spans="2:26" x14ac:dyDescent="0.2">
      <c r="B42" s="258"/>
      <c r="C42" s="579"/>
      <c r="D42" s="580"/>
      <c r="E42" s="580"/>
      <c r="F42" s="580"/>
      <c r="G42" s="580"/>
      <c r="H42" s="580"/>
      <c r="I42" s="580"/>
      <c r="J42" s="580"/>
      <c r="K42" s="580"/>
      <c r="L42" s="580"/>
      <c r="M42" s="580"/>
      <c r="N42" s="580"/>
      <c r="O42" s="580"/>
      <c r="P42" s="580"/>
      <c r="Q42" s="580"/>
      <c r="R42" s="580"/>
      <c r="S42" s="580"/>
      <c r="T42" s="580"/>
      <c r="U42" s="580"/>
      <c r="V42" s="580"/>
      <c r="W42" s="580"/>
      <c r="X42" s="580"/>
      <c r="Y42" s="581"/>
      <c r="Z42" s="260"/>
    </row>
    <row r="43" spans="2:26" x14ac:dyDescent="0.2">
      <c r="B43" s="258"/>
      <c r="C43" s="579"/>
      <c r="D43" s="580"/>
      <c r="E43" s="580"/>
      <c r="F43" s="580"/>
      <c r="G43" s="580"/>
      <c r="H43" s="580"/>
      <c r="I43" s="580"/>
      <c r="J43" s="580"/>
      <c r="K43" s="580"/>
      <c r="L43" s="580"/>
      <c r="M43" s="580"/>
      <c r="N43" s="580"/>
      <c r="O43" s="580"/>
      <c r="P43" s="580"/>
      <c r="Q43" s="580"/>
      <c r="R43" s="580"/>
      <c r="S43" s="580"/>
      <c r="T43" s="580"/>
      <c r="U43" s="580"/>
      <c r="V43" s="580"/>
      <c r="W43" s="580"/>
      <c r="X43" s="580"/>
      <c r="Y43" s="581"/>
      <c r="Z43" s="260"/>
    </row>
    <row r="44" spans="2:26" x14ac:dyDescent="0.2">
      <c r="B44" s="25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260"/>
    </row>
    <row r="45" spans="2:26" x14ac:dyDescent="0.2">
      <c r="B45" s="25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260"/>
    </row>
    <row r="46" spans="2:26" x14ac:dyDescent="0.2">
      <c r="B46" s="25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260"/>
    </row>
    <row r="47" spans="2:26" x14ac:dyDescent="0.2">
      <c r="B47" s="25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0"/>
    </row>
    <row r="48" spans="2:26" x14ac:dyDescent="0.2">
      <c r="B48" s="25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0"/>
    </row>
    <row r="49" spans="1:26" x14ac:dyDescent="0.2">
      <c r="B49" s="25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0"/>
    </row>
    <row r="50" spans="1:26" x14ac:dyDescent="0.2">
      <c r="B50" s="25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0"/>
    </row>
    <row r="51" spans="1:26" x14ac:dyDescent="0.2">
      <c r="B51" s="25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0"/>
    </row>
    <row r="52" spans="1: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1:26" ht="15" thickBot="1" x14ac:dyDescent="0.25">
      <c r="B53" s="258"/>
      <c r="C53" s="582"/>
      <c r="D53" s="583"/>
      <c r="E53" s="583"/>
      <c r="F53" s="583"/>
      <c r="G53" s="583"/>
      <c r="H53" s="583"/>
      <c r="I53" s="583"/>
      <c r="J53" s="583"/>
      <c r="K53" s="583"/>
      <c r="L53" s="583"/>
      <c r="M53" s="583"/>
      <c r="N53" s="583"/>
      <c r="O53" s="583"/>
      <c r="P53" s="583"/>
      <c r="Q53" s="583"/>
      <c r="R53" s="583"/>
      <c r="S53" s="583"/>
      <c r="T53" s="583"/>
      <c r="U53" s="583"/>
      <c r="V53" s="583"/>
      <c r="W53" s="583"/>
      <c r="X53" s="583"/>
      <c r="Y53" s="584"/>
      <c r="Z53" s="260"/>
    </row>
    <row r="54" spans="1:26" x14ac:dyDescent="0.2">
      <c r="B54" s="268"/>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70"/>
    </row>
    <row r="55" spans="1:26" ht="15" thickBot="1" x14ac:dyDescent="0.25">
      <c r="B55" s="271"/>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3"/>
    </row>
    <row r="56" spans="1:26" ht="14.25" customHeight="1" x14ac:dyDescent="0.2">
      <c r="B56" s="274"/>
      <c r="C56" s="513" t="s">
        <v>56</v>
      </c>
      <c r="D56" s="514"/>
      <c r="E56" s="514"/>
      <c r="F56" s="514"/>
      <c r="G56" s="515"/>
      <c r="H56" s="513" t="s">
        <v>61</v>
      </c>
      <c r="I56" s="515"/>
      <c r="J56" s="513" t="s">
        <v>62</v>
      </c>
      <c r="K56" s="514"/>
      <c r="L56" s="514"/>
      <c r="M56" s="515"/>
      <c r="N56" s="513" t="s">
        <v>63</v>
      </c>
      <c r="O56" s="514"/>
      <c r="P56" s="514"/>
      <c r="Q56" s="514"/>
      <c r="R56" s="514"/>
      <c r="S56" s="514"/>
      <c r="T56" s="514"/>
      <c r="U56" s="514"/>
      <c r="V56" s="514"/>
      <c r="W56" s="514"/>
      <c r="X56" s="514"/>
      <c r="Y56" s="515"/>
      <c r="Z56" s="275"/>
    </row>
    <row r="57" spans="1:26" ht="14.25" customHeight="1" x14ac:dyDescent="0.2">
      <c r="A57" s="244"/>
      <c r="B57" s="276"/>
      <c r="C57" s="516"/>
      <c r="D57" s="517"/>
      <c r="E57" s="517"/>
      <c r="F57" s="517"/>
      <c r="G57" s="518"/>
      <c r="H57" s="516"/>
      <c r="I57" s="518"/>
      <c r="J57" s="516"/>
      <c r="K57" s="517"/>
      <c r="L57" s="517"/>
      <c r="M57" s="518"/>
      <c r="N57" s="516"/>
      <c r="O57" s="517"/>
      <c r="P57" s="517"/>
      <c r="Q57" s="517"/>
      <c r="R57" s="517"/>
      <c r="S57" s="517"/>
      <c r="T57" s="517"/>
      <c r="U57" s="517"/>
      <c r="V57" s="517"/>
      <c r="W57" s="517"/>
      <c r="X57" s="517"/>
      <c r="Y57" s="518"/>
      <c r="Z57" s="275"/>
    </row>
    <row r="58" spans="1:26" ht="15" customHeight="1" thickBot="1" x14ac:dyDescent="0.25">
      <c r="A58" s="244"/>
      <c r="B58" s="276"/>
      <c r="C58" s="516"/>
      <c r="D58" s="517"/>
      <c r="E58" s="517"/>
      <c r="F58" s="517"/>
      <c r="G58" s="518"/>
      <c r="H58" s="516"/>
      <c r="I58" s="518"/>
      <c r="J58" s="516"/>
      <c r="K58" s="517"/>
      <c r="L58" s="517"/>
      <c r="M58" s="518"/>
      <c r="N58" s="516"/>
      <c r="O58" s="517"/>
      <c r="P58" s="517"/>
      <c r="Q58" s="517"/>
      <c r="R58" s="517"/>
      <c r="S58" s="517"/>
      <c r="T58" s="517"/>
      <c r="U58" s="517"/>
      <c r="V58" s="517"/>
      <c r="W58" s="517"/>
      <c r="X58" s="517"/>
      <c r="Y58" s="518"/>
      <c r="Z58" s="275"/>
    </row>
    <row r="59" spans="1:26" ht="39.75" customHeight="1" x14ac:dyDescent="0.2">
      <c r="B59" s="274"/>
      <c r="C59" s="560" t="s">
        <v>761</v>
      </c>
      <c r="D59" s="561"/>
      <c r="E59" s="561"/>
      <c r="F59" s="561"/>
      <c r="G59" s="562"/>
      <c r="H59" s="682"/>
      <c r="I59" s="681"/>
      <c r="J59" s="983"/>
      <c r="K59" s="984"/>
      <c r="L59" s="984"/>
      <c r="M59" s="985"/>
      <c r="N59" s="972"/>
      <c r="O59" s="973"/>
      <c r="P59" s="973"/>
      <c r="Q59" s="973"/>
      <c r="R59" s="973"/>
      <c r="S59" s="973"/>
      <c r="T59" s="973"/>
      <c r="U59" s="973"/>
      <c r="V59" s="973"/>
      <c r="W59" s="973"/>
      <c r="X59" s="973"/>
      <c r="Y59" s="974"/>
      <c r="Z59" s="277"/>
    </row>
    <row r="60" spans="1:26" ht="35.25" customHeight="1" x14ac:dyDescent="0.2">
      <c r="B60" s="274"/>
      <c r="C60" s="560" t="s">
        <v>761</v>
      </c>
      <c r="D60" s="561"/>
      <c r="E60" s="561"/>
      <c r="F60" s="561"/>
      <c r="G60" s="562"/>
      <c r="H60" s="403"/>
      <c r="I60" s="403"/>
      <c r="J60" s="403"/>
      <c r="K60" s="403"/>
      <c r="L60" s="403"/>
      <c r="M60" s="403"/>
      <c r="N60" s="403"/>
      <c r="O60" s="403"/>
      <c r="P60" s="403"/>
      <c r="Q60" s="403"/>
      <c r="R60" s="403"/>
      <c r="S60" s="403"/>
      <c r="T60" s="403"/>
      <c r="U60" s="403"/>
      <c r="V60" s="403"/>
      <c r="W60" s="403"/>
      <c r="X60" s="403"/>
      <c r="Y60" s="558"/>
      <c r="Z60" s="277"/>
    </row>
    <row r="61" spans="1:26" x14ac:dyDescent="0.2">
      <c r="B61" s="274"/>
      <c r="C61" s="402"/>
      <c r="D61" s="403"/>
      <c r="E61" s="403"/>
      <c r="F61" s="403"/>
      <c r="G61" s="403"/>
      <c r="H61" s="403"/>
      <c r="I61" s="403"/>
      <c r="J61" s="403"/>
      <c r="K61" s="403"/>
      <c r="L61" s="403"/>
      <c r="M61" s="403"/>
      <c r="N61" s="403"/>
      <c r="O61" s="403"/>
      <c r="P61" s="403"/>
      <c r="Q61" s="403"/>
      <c r="R61" s="403"/>
      <c r="S61" s="403"/>
      <c r="T61" s="403"/>
      <c r="U61" s="403"/>
      <c r="V61" s="403"/>
      <c r="W61" s="403"/>
      <c r="X61" s="403"/>
      <c r="Y61" s="558"/>
      <c r="Z61" s="277"/>
    </row>
    <row r="62" spans="1:26" x14ac:dyDescent="0.2">
      <c r="B62" s="274"/>
      <c r="C62" s="402"/>
      <c r="D62" s="403"/>
      <c r="E62" s="403"/>
      <c r="F62" s="403"/>
      <c r="G62" s="403"/>
      <c r="H62" s="403"/>
      <c r="I62" s="403"/>
      <c r="J62" s="403"/>
      <c r="K62" s="403"/>
      <c r="L62" s="403"/>
      <c r="M62" s="403"/>
      <c r="N62" s="403"/>
      <c r="O62" s="403"/>
      <c r="P62" s="403"/>
      <c r="Q62" s="403"/>
      <c r="R62" s="403"/>
      <c r="S62" s="403"/>
      <c r="T62" s="403"/>
      <c r="U62" s="403"/>
      <c r="V62" s="403"/>
      <c r="W62" s="403"/>
      <c r="X62" s="403"/>
      <c r="Y62" s="558"/>
      <c r="Z62" s="277"/>
    </row>
    <row r="63" spans="1:26" x14ac:dyDescent="0.2">
      <c r="B63" s="274"/>
      <c r="C63" s="402"/>
      <c r="D63" s="403"/>
      <c r="E63" s="403"/>
      <c r="F63" s="403"/>
      <c r="G63" s="403"/>
      <c r="H63" s="403"/>
      <c r="I63" s="403"/>
      <c r="J63" s="403"/>
      <c r="K63" s="403"/>
      <c r="L63" s="403"/>
      <c r="M63" s="403"/>
      <c r="N63" s="403"/>
      <c r="O63" s="403"/>
      <c r="P63" s="403"/>
      <c r="Q63" s="403"/>
      <c r="R63" s="403"/>
      <c r="S63" s="403"/>
      <c r="T63" s="403"/>
      <c r="U63" s="403"/>
      <c r="V63" s="403"/>
      <c r="W63" s="403"/>
      <c r="X63" s="403"/>
      <c r="Y63" s="558"/>
      <c r="Z63" s="277"/>
    </row>
    <row r="64" spans="1:26" ht="15" thickBot="1" x14ac:dyDescent="0.25">
      <c r="B64" s="274"/>
      <c r="C64" s="404"/>
      <c r="D64" s="405"/>
      <c r="E64" s="405"/>
      <c r="F64" s="405"/>
      <c r="G64" s="405"/>
      <c r="H64" s="405"/>
      <c r="I64" s="405"/>
      <c r="J64" s="405"/>
      <c r="K64" s="405"/>
      <c r="L64" s="405"/>
      <c r="M64" s="405"/>
      <c r="N64" s="405"/>
      <c r="O64" s="405"/>
      <c r="P64" s="405"/>
      <c r="Q64" s="405"/>
      <c r="R64" s="405"/>
      <c r="S64" s="405"/>
      <c r="T64" s="405"/>
      <c r="U64" s="405"/>
      <c r="V64" s="405"/>
      <c r="W64" s="405"/>
      <c r="X64" s="405"/>
      <c r="Y64" s="557"/>
      <c r="Z64" s="277"/>
    </row>
    <row r="65" spans="2:26" x14ac:dyDescent="0.2">
      <c r="B65" s="278"/>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79"/>
    </row>
    <row r="104" ht="6" customHeight="1" x14ac:dyDescent="0.2"/>
  </sheetData>
  <mergeCells count="82">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34:G34"/>
    <mergeCell ref="K34:Y34"/>
    <mergeCell ref="C35:G35"/>
    <mergeCell ref="K35:Y35"/>
    <mergeCell ref="C36:G36"/>
    <mergeCell ref="K36:Y36"/>
    <mergeCell ref="C39:Y40"/>
    <mergeCell ref="C41:Y53"/>
    <mergeCell ref="C56:G58"/>
    <mergeCell ref="H56:I58"/>
    <mergeCell ref="J56:M58"/>
    <mergeCell ref="N56:Y58"/>
    <mergeCell ref="C59:G59"/>
    <mergeCell ref="H59:I59"/>
    <mergeCell ref="J59:M59"/>
    <mergeCell ref="N59:Y59"/>
    <mergeCell ref="C60:G60"/>
    <mergeCell ref="H60:I60"/>
    <mergeCell ref="J60:M60"/>
    <mergeCell ref="N60:Y60"/>
    <mergeCell ref="C61:G61"/>
    <mergeCell ref="H61:I61"/>
    <mergeCell ref="J61:M61"/>
    <mergeCell ref="N61:Y61"/>
    <mergeCell ref="C62:G62"/>
    <mergeCell ref="H62:I62"/>
    <mergeCell ref="J62:M62"/>
    <mergeCell ref="N62:Y62"/>
    <mergeCell ref="C63:G63"/>
    <mergeCell ref="H63:I63"/>
    <mergeCell ref="J63:M63"/>
    <mergeCell ref="N63:Y63"/>
    <mergeCell ref="C64:G64"/>
    <mergeCell ref="H64:I64"/>
    <mergeCell ref="J64:M64"/>
    <mergeCell ref="N64:Y6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topLeftCell="A25" workbookViewId="0">
      <selection sqref="A1:XFD1048576"/>
    </sheetView>
  </sheetViews>
  <sheetFormatPr baseColWidth="10" defaultColWidth="3.7109375" defaultRowHeight="14.25" x14ac:dyDescent="0.2"/>
  <cols>
    <col min="1" max="1" width="3.7109375" style="205"/>
    <col min="2" max="2" width="2.85546875" style="205" customWidth="1"/>
    <col min="3" max="6" width="2.7109375" style="205" customWidth="1"/>
    <col min="7" max="7" width="4.28515625" style="205" customWidth="1"/>
    <col min="8" max="8" width="14.28515625" style="205" customWidth="1"/>
    <col min="9" max="9" width="13.42578125" style="205" customWidth="1"/>
    <col min="10" max="10" width="15" style="205" customWidth="1"/>
    <col min="11" max="12" width="3.42578125" style="205" customWidth="1"/>
    <col min="13" max="15" width="2.7109375" style="205" customWidth="1"/>
    <col min="16" max="16" width="7.7109375" style="205" customWidth="1"/>
    <col min="17" max="17" width="3.5703125" style="205" customWidth="1"/>
    <col min="18" max="18" width="3.7109375" style="205"/>
    <col min="19" max="19" width="3.28515625" style="205" customWidth="1"/>
    <col min="20" max="21" width="6.42578125" style="205" customWidth="1"/>
    <col min="22" max="22" width="3.7109375" style="205"/>
    <col min="23" max="24" width="5" style="205" customWidth="1"/>
    <col min="25" max="25" width="4.140625" style="205" customWidth="1"/>
    <col min="26" max="26" width="2" style="205" customWidth="1"/>
    <col min="27" max="16384" width="3.7109375" style="205"/>
  </cols>
  <sheetData>
    <row r="1" spans="1:26" ht="15" thickBot="1" x14ac:dyDescent="0.25">
      <c r="A1" s="203"/>
      <c r="B1" s="204"/>
      <c r="C1" s="204"/>
      <c r="D1" s="204"/>
      <c r="E1" s="204"/>
      <c r="F1" s="204"/>
    </row>
    <row r="2" spans="1:26" ht="45.75" customHeight="1" x14ac:dyDescent="0.2">
      <c r="A2" s="203"/>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03"/>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203"/>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03"/>
      <c r="B5" s="203"/>
      <c r="C5" s="203"/>
      <c r="D5" s="203"/>
      <c r="E5" s="203"/>
      <c r="F5" s="203"/>
      <c r="G5" s="203"/>
      <c r="H5" s="206"/>
      <c r="I5" s="206"/>
      <c r="J5" s="206"/>
      <c r="K5" s="206"/>
      <c r="L5" s="206"/>
      <c r="M5" s="206"/>
      <c r="N5" s="206"/>
      <c r="O5" s="206"/>
      <c r="P5" s="206"/>
      <c r="Q5" s="206"/>
      <c r="R5" s="206"/>
      <c r="S5" s="206"/>
      <c r="T5" s="206"/>
      <c r="U5" s="206"/>
      <c r="V5" s="206"/>
      <c r="W5" s="206"/>
      <c r="X5" s="206"/>
      <c r="Y5" s="206"/>
      <c r="Z5" s="206"/>
    </row>
    <row r="6" spans="1:26" ht="15.75" thickBot="1" x14ac:dyDescent="0.25">
      <c r="B6" s="207"/>
      <c r="C6" s="208"/>
      <c r="D6" s="208"/>
      <c r="E6" s="208"/>
      <c r="F6" s="208"/>
      <c r="G6" s="208"/>
      <c r="H6" s="208"/>
      <c r="I6" s="209"/>
      <c r="J6" s="209"/>
      <c r="K6" s="209"/>
      <c r="L6" s="209"/>
      <c r="M6" s="209"/>
      <c r="N6" s="209"/>
      <c r="O6" s="209"/>
      <c r="P6" s="209"/>
      <c r="Q6" s="209"/>
      <c r="R6" s="210"/>
      <c r="S6" s="210"/>
      <c r="T6" s="210"/>
      <c r="U6" s="210"/>
      <c r="V6" s="210"/>
      <c r="W6" s="208"/>
      <c r="X6" s="208"/>
      <c r="Y6" s="208"/>
      <c r="Z6" s="211"/>
    </row>
    <row r="7" spans="1:26" ht="15" customHeight="1" x14ac:dyDescent="0.2">
      <c r="B7" s="212"/>
      <c r="C7" s="385" t="s">
        <v>12</v>
      </c>
      <c r="D7" s="386"/>
      <c r="E7" s="386"/>
      <c r="F7" s="386"/>
      <c r="G7" s="386"/>
      <c r="H7" s="387"/>
      <c r="I7" s="621" t="s">
        <v>401</v>
      </c>
      <c r="J7" s="622"/>
      <c r="K7" s="622"/>
      <c r="L7" s="622"/>
      <c r="M7" s="622"/>
      <c r="N7" s="622"/>
      <c r="O7" s="622"/>
      <c r="P7" s="622"/>
      <c r="Q7" s="622"/>
      <c r="R7" s="622"/>
      <c r="S7" s="622"/>
      <c r="T7" s="622"/>
      <c r="U7" s="622"/>
      <c r="V7" s="622"/>
      <c r="W7" s="622"/>
      <c r="X7" s="622"/>
      <c r="Y7" s="623"/>
      <c r="Z7" s="213"/>
    </row>
    <row r="8" spans="1:26" ht="15.75" thickBot="1" x14ac:dyDescent="0.25">
      <c r="B8" s="212"/>
      <c r="C8" s="388"/>
      <c r="D8" s="389"/>
      <c r="E8" s="389"/>
      <c r="F8" s="389"/>
      <c r="G8" s="389"/>
      <c r="H8" s="390"/>
      <c r="I8" s="624"/>
      <c r="J8" s="625"/>
      <c r="K8" s="625"/>
      <c r="L8" s="625"/>
      <c r="M8" s="625"/>
      <c r="N8" s="625"/>
      <c r="O8" s="625"/>
      <c r="P8" s="625"/>
      <c r="Q8" s="625"/>
      <c r="R8" s="625"/>
      <c r="S8" s="625"/>
      <c r="T8" s="625"/>
      <c r="U8" s="625"/>
      <c r="V8" s="625"/>
      <c r="W8" s="625"/>
      <c r="X8" s="625"/>
      <c r="Y8" s="626"/>
      <c r="Z8" s="213"/>
    </row>
    <row r="9" spans="1:26" ht="15.75" thickBot="1" x14ac:dyDescent="0.25">
      <c r="B9" s="212"/>
      <c r="C9" s="214"/>
      <c r="D9" s="214"/>
      <c r="E9" s="214"/>
      <c r="F9" s="214"/>
      <c r="G9" s="214"/>
      <c r="H9" s="214"/>
      <c r="I9" s="215"/>
      <c r="J9" s="215"/>
      <c r="K9" s="215"/>
      <c r="L9" s="215"/>
      <c r="M9" s="215"/>
      <c r="N9" s="215"/>
      <c r="O9" s="215"/>
      <c r="P9" s="215"/>
      <c r="Q9" s="215"/>
      <c r="R9" s="216"/>
      <c r="S9" s="216"/>
      <c r="T9" s="216"/>
      <c r="U9" s="216"/>
      <c r="V9" s="216"/>
      <c r="W9" s="214"/>
      <c r="X9" s="214"/>
      <c r="Y9" s="214"/>
      <c r="Z9" s="213"/>
    </row>
    <row r="10" spans="1:26" ht="15" customHeight="1" thickBot="1" x14ac:dyDescent="0.25">
      <c r="B10" s="212"/>
      <c r="C10" s="385" t="s">
        <v>43</v>
      </c>
      <c r="D10" s="386"/>
      <c r="E10" s="386"/>
      <c r="F10" s="386"/>
      <c r="G10" s="386"/>
      <c r="H10" s="387"/>
      <c r="I10" s="706" t="s">
        <v>402</v>
      </c>
      <c r="J10" s="707"/>
      <c r="K10" s="707"/>
      <c r="L10" s="707"/>
      <c r="M10" s="707"/>
      <c r="N10" s="707"/>
      <c r="O10" s="707"/>
      <c r="P10" s="707"/>
      <c r="Q10" s="708"/>
      <c r="R10" s="424" t="s">
        <v>14</v>
      </c>
      <c r="S10" s="425"/>
      <c r="T10" s="425"/>
      <c r="U10" s="426"/>
      <c r="V10" s="424" t="s">
        <v>44</v>
      </c>
      <c r="W10" s="425"/>
      <c r="X10" s="425"/>
      <c r="Y10" s="426"/>
      <c r="Z10" s="213"/>
    </row>
    <row r="11" spans="1:26" ht="28.5" customHeight="1" thickBot="1" x14ac:dyDescent="0.25">
      <c r="B11" s="212"/>
      <c r="C11" s="388"/>
      <c r="D11" s="389"/>
      <c r="E11" s="389"/>
      <c r="F11" s="389"/>
      <c r="G11" s="389"/>
      <c r="H11" s="390"/>
      <c r="I11" s="709"/>
      <c r="J11" s="710"/>
      <c r="K11" s="710"/>
      <c r="L11" s="710"/>
      <c r="M11" s="710"/>
      <c r="N11" s="710"/>
      <c r="O11" s="710"/>
      <c r="P11" s="710"/>
      <c r="Q11" s="711"/>
      <c r="R11" s="433" t="s">
        <v>403</v>
      </c>
      <c r="S11" s="434"/>
      <c r="T11" s="434"/>
      <c r="U11" s="435"/>
      <c r="V11" s="433" t="s">
        <v>350</v>
      </c>
      <c r="W11" s="434"/>
      <c r="X11" s="434"/>
      <c r="Y11" s="435"/>
      <c r="Z11" s="213"/>
    </row>
    <row r="12" spans="1:26" ht="15" thickBot="1" x14ac:dyDescent="0.25">
      <c r="B12" s="217"/>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9"/>
    </row>
    <row r="13" spans="1:26" ht="34.5" customHeight="1" thickBot="1" x14ac:dyDescent="0.25">
      <c r="B13" s="217"/>
      <c r="C13" s="385" t="s">
        <v>17</v>
      </c>
      <c r="D13" s="386"/>
      <c r="E13" s="386"/>
      <c r="F13" s="386"/>
      <c r="G13" s="386"/>
      <c r="H13" s="387"/>
      <c r="I13" s="723" t="s">
        <v>404</v>
      </c>
      <c r="J13" s="724"/>
      <c r="K13" s="724"/>
      <c r="L13" s="724"/>
      <c r="M13" s="724"/>
      <c r="N13" s="724"/>
      <c r="O13" s="724"/>
      <c r="P13" s="724"/>
      <c r="Q13" s="724"/>
      <c r="R13" s="724"/>
      <c r="S13" s="725"/>
      <c r="T13" s="445" t="s">
        <v>16</v>
      </c>
      <c r="U13" s="446"/>
      <c r="V13" s="446"/>
      <c r="W13" s="446"/>
      <c r="X13" s="446"/>
      <c r="Y13" s="447"/>
      <c r="Z13" s="219"/>
    </row>
    <row r="14" spans="1:26" ht="34.5" customHeight="1" thickBot="1" x14ac:dyDescent="0.25">
      <c r="B14" s="217"/>
      <c r="C14" s="388"/>
      <c r="D14" s="389"/>
      <c r="E14" s="389"/>
      <c r="F14" s="389"/>
      <c r="G14" s="389"/>
      <c r="H14" s="390"/>
      <c r="I14" s="726"/>
      <c r="J14" s="727"/>
      <c r="K14" s="727"/>
      <c r="L14" s="727"/>
      <c r="M14" s="727"/>
      <c r="N14" s="727"/>
      <c r="O14" s="727"/>
      <c r="P14" s="727"/>
      <c r="Q14" s="727"/>
      <c r="R14" s="727"/>
      <c r="S14" s="728"/>
      <c r="T14" s="993" t="s">
        <v>295</v>
      </c>
      <c r="U14" s="994"/>
      <c r="V14" s="994"/>
      <c r="W14" s="994"/>
      <c r="X14" s="994"/>
      <c r="Y14" s="995"/>
      <c r="Z14" s="219"/>
    </row>
    <row r="15" spans="1:26" ht="15" thickBot="1" x14ac:dyDescent="0.25">
      <c r="B15" s="217"/>
      <c r="C15" s="218"/>
      <c r="D15" s="218"/>
      <c r="E15" s="218"/>
      <c r="F15" s="218"/>
      <c r="G15" s="218"/>
      <c r="H15" s="218"/>
      <c r="I15" s="218"/>
      <c r="J15" s="218"/>
      <c r="K15" s="218"/>
      <c r="L15" s="218"/>
      <c r="M15" s="218"/>
      <c r="N15" s="218"/>
      <c r="O15" s="218"/>
      <c r="P15" s="218"/>
      <c r="Q15" s="218"/>
      <c r="R15" s="218"/>
      <c r="S15" s="218"/>
      <c r="T15" s="218"/>
      <c r="U15" s="218"/>
      <c r="V15" s="218"/>
      <c r="W15" s="218"/>
      <c r="X15" s="218"/>
      <c r="Y15" s="218"/>
      <c r="Z15" s="219"/>
    </row>
    <row r="16" spans="1:26" ht="57.75" customHeight="1" thickBot="1" x14ac:dyDescent="0.25">
      <c r="B16" s="217"/>
      <c r="C16" s="445" t="s">
        <v>18</v>
      </c>
      <c r="D16" s="446"/>
      <c r="E16" s="446"/>
      <c r="F16" s="446"/>
      <c r="G16" s="446"/>
      <c r="H16" s="447"/>
      <c r="I16" s="733" t="s">
        <v>405</v>
      </c>
      <c r="J16" s="734"/>
      <c r="K16" s="734"/>
      <c r="L16" s="734"/>
      <c r="M16" s="734"/>
      <c r="N16" s="734"/>
      <c r="O16" s="734"/>
      <c r="P16" s="734"/>
      <c r="Q16" s="734"/>
      <c r="R16" s="734"/>
      <c r="S16" s="734"/>
      <c r="T16" s="734"/>
      <c r="U16" s="734"/>
      <c r="V16" s="734"/>
      <c r="W16" s="734"/>
      <c r="X16" s="734"/>
      <c r="Y16" s="735"/>
      <c r="Z16" s="219"/>
    </row>
    <row r="17" spans="2:26" ht="16.5" customHeight="1" thickBot="1" x14ac:dyDescent="0.25">
      <c r="B17" s="217"/>
      <c r="C17" s="216"/>
      <c r="D17" s="216"/>
      <c r="E17" s="216"/>
      <c r="F17" s="216"/>
      <c r="G17" s="216"/>
      <c r="H17" s="216"/>
      <c r="I17" s="220"/>
      <c r="J17" s="220"/>
      <c r="K17" s="220"/>
      <c r="L17" s="220"/>
      <c r="M17" s="220"/>
      <c r="N17" s="220"/>
      <c r="O17" s="220"/>
      <c r="P17" s="220"/>
      <c r="Q17" s="220"/>
      <c r="R17" s="220"/>
      <c r="S17" s="220"/>
      <c r="T17" s="220"/>
      <c r="U17" s="220"/>
      <c r="V17" s="220"/>
      <c r="W17" s="220"/>
      <c r="X17" s="220"/>
      <c r="Y17" s="220"/>
      <c r="Z17" s="219"/>
    </row>
    <row r="18" spans="2:26" ht="68.25" customHeight="1" thickBot="1" x14ac:dyDescent="0.25">
      <c r="B18" s="217"/>
      <c r="C18" s="445" t="s">
        <v>19</v>
      </c>
      <c r="D18" s="446"/>
      <c r="E18" s="446"/>
      <c r="F18" s="446"/>
      <c r="G18" s="446"/>
      <c r="H18" s="447"/>
      <c r="I18" s="733" t="s">
        <v>406</v>
      </c>
      <c r="J18" s="734"/>
      <c r="K18" s="734"/>
      <c r="L18" s="734"/>
      <c r="M18" s="734"/>
      <c r="N18" s="734"/>
      <c r="O18" s="734"/>
      <c r="P18" s="734"/>
      <c r="Q18" s="734"/>
      <c r="R18" s="734"/>
      <c r="S18" s="734"/>
      <c r="T18" s="734"/>
      <c r="U18" s="734"/>
      <c r="V18" s="734"/>
      <c r="W18" s="734"/>
      <c r="X18" s="734"/>
      <c r="Y18" s="735"/>
      <c r="Z18" s="219"/>
    </row>
    <row r="19" spans="2:26" ht="16.5" customHeight="1" thickBot="1" x14ac:dyDescent="0.25">
      <c r="B19" s="217"/>
      <c r="C19" s="216"/>
      <c r="D19" s="216"/>
      <c r="E19" s="216"/>
      <c r="F19" s="216"/>
      <c r="G19" s="216"/>
      <c r="H19" s="216"/>
      <c r="I19" s="220"/>
      <c r="J19" s="220"/>
      <c r="K19" s="220"/>
      <c r="L19" s="220"/>
      <c r="M19" s="220"/>
      <c r="N19" s="220"/>
      <c r="O19" s="220"/>
      <c r="P19" s="220"/>
      <c r="Q19" s="220"/>
      <c r="R19" s="220"/>
      <c r="S19" s="220"/>
      <c r="T19" s="220"/>
      <c r="U19" s="220"/>
      <c r="V19" s="220"/>
      <c r="W19" s="220"/>
      <c r="X19" s="220"/>
      <c r="Y19" s="220"/>
      <c r="Z19" s="219"/>
    </row>
    <row r="20" spans="2:26" s="203" customFormat="1" ht="22.5" customHeight="1" x14ac:dyDescent="0.2">
      <c r="B20" s="217"/>
      <c r="C20" s="451" t="s">
        <v>64</v>
      </c>
      <c r="D20" s="452"/>
      <c r="E20" s="452"/>
      <c r="F20" s="452"/>
      <c r="G20" s="452"/>
      <c r="H20" s="453"/>
      <c r="I20" s="457" t="s">
        <v>408</v>
      </c>
      <c r="J20" s="458"/>
      <c r="K20" s="458"/>
      <c r="L20" s="459"/>
      <c r="M20" s="418" t="s">
        <v>21</v>
      </c>
      <c r="N20" s="419"/>
      <c r="O20" s="419"/>
      <c r="P20" s="419"/>
      <c r="Q20" s="419"/>
      <c r="R20" s="419"/>
      <c r="S20" s="420"/>
      <c r="T20" s="418" t="s">
        <v>22</v>
      </c>
      <c r="U20" s="419"/>
      <c r="V20" s="419"/>
      <c r="W20" s="419"/>
      <c r="X20" s="419"/>
      <c r="Y20" s="420"/>
      <c r="Z20" s="219"/>
    </row>
    <row r="21" spans="2:26" s="203" customFormat="1" ht="30.75" customHeight="1" thickBot="1" x14ac:dyDescent="0.25">
      <c r="B21" s="217"/>
      <c r="C21" s="454"/>
      <c r="D21" s="455"/>
      <c r="E21" s="455"/>
      <c r="F21" s="455"/>
      <c r="G21" s="455"/>
      <c r="H21" s="456"/>
      <c r="I21" s="460"/>
      <c r="J21" s="461"/>
      <c r="K21" s="461"/>
      <c r="L21" s="462"/>
      <c r="M21" s="551" t="s">
        <v>171</v>
      </c>
      <c r="N21" s="552"/>
      <c r="O21" s="552"/>
      <c r="P21" s="552"/>
      <c r="Q21" s="552"/>
      <c r="R21" s="552"/>
      <c r="S21" s="553"/>
      <c r="T21" s="990" t="s">
        <v>46</v>
      </c>
      <c r="U21" s="991"/>
      <c r="V21" s="991"/>
      <c r="W21" s="991"/>
      <c r="X21" s="991"/>
      <c r="Y21" s="992"/>
      <c r="Z21" s="219"/>
    </row>
    <row r="22" spans="2:26" ht="15" thickBot="1" x14ac:dyDescent="0.25">
      <c r="B22" s="217"/>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9"/>
    </row>
    <row r="23" spans="2:26" ht="31.5" customHeight="1" x14ac:dyDescent="0.2">
      <c r="B23" s="217"/>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19"/>
    </row>
    <row r="24" spans="2:26" ht="35.25" customHeight="1" thickBot="1" x14ac:dyDescent="0.25">
      <c r="B24" s="217"/>
      <c r="C24" s="598" t="s">
        <v>409</v>
      </c>
      <c r="D24" s="599"/>
      <c r="E24" s="599"/>
      <c r="F24" s="599"/>
      <c r="G24" s="599"/>
      <c r="H24" s="599"/>
      <c r="I24" s="600"/>
      <c r="J24" s="598" t="s">
        <v>410</v>
      </c>
      <c r="K24" s="599"/>
      <c r="L24" s="599"/>
      <c r="M24" s="599"/>
      <c r="N24" s="599"/>
      <c r="O24" s="599"/>
      <c r="P24" s="600"/>
      <c r="Q24" s="1001" t="s">
        <v>411</v>
      </c>
      <c r="R24" s="1002"/>
      <c r="S24" s="1002"/>
      <c r="T24" s="1002"/>
      <c r="U24" s="1002"/>
      <c r="V24" s="1002"/>
      <c r="W24" s="1002"/>
      <c r="X24" s="1002"/>
      <c r="Y24" s="1003"/>
      <c r="Z24" s="219"/>
    </row>
    <row r="25" spans="2:26" ht="15" thickBot="1" x14ac:dyDescent="0.25">
      <c r="B25" s="217"/>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9"/>
    </row>
    <row r="26" spans="2:26" ht="78.75" customHeight="1" thickBot="1" x14ac:dyDescent="0.25">
      <c r="B26" s="217"/>
      <c r="C26" s="445" t="s">
        <v>20</v>
      </c>
      <c r="D26" s="446"/>
      <c r="E26" s="446"/>
      <c r="F26" s="446"/>
      <c r="G26" s="446"/>
      <c r="H26" s="447"/>
      <c r="I26" s="996" t="s">
        <v>407</v>
      </c>
      <c r="J26" s="997"/>
      <c r="K26" s="997"/>
      <c r="L26" s="997"/>
      <c r="M26" s="997"/>
      <c r="N26" s="997"/>
      <c r="O26" s="997"/>
      <c r="P26" s="997"/>
      <c r="Q26" s="997"/>
      <c r="R26" s="997"/>
      <c r="S26" s="997"/>
      <c r="T26" s="997"/>
      <c r="U26" s="997"/>
      <c r="V26" s="997"/>
      <c r="W26" s="997"/>
      <c r="X26" s="997"/>
      <c r="Y26" s="998"/>
      <c r="Z26" s="219"/>
    </row>
    <row r="27" spans="2:26" ht="15.75" thickBot="1" x14ac:dyDescent="0.25">
      <c r="B27" s="217"/>
      <c r="C27" s="216"/>
      <c r="D27" s="216"/>
      <c r="E27" s="216"/>
      <c r="F27" s="216"/>
      <c r="G27" s="216"/>
      <c r="H27" s="216"/>
      <c r="I27" s="220"/>
      <c r="J27" s="220"/>
      <c r="K27" s="220"/>
      <c r="L27" s="220"/>
      <c r="M27" s="220"/>
      <c r="N27" s="220"/>
      <c r="O27" s="220"/>
      <c r="P27" s="220"/>
      <c r="Q27" s="220"/>
      <c r="R27" s="220"/>
      <c r="S27" s="220"/>
      <c r="T27" s="220"/>
      <c r="U27" s="220"/>
      <c r="V27" s="220"/>
      <c r="W27" s="220"/>
      <c r="X27" s="220"/>
      <c r="Y27" s="220"/>
      <c r="Z27" s="219"/>
    </row>
    <row r="28" spans="2:26" ht="39.75" customHeight="1" thickBot="1" x14ac:dyDescent="0.25">
      <c r="B28" s="217"/>
      <c r="C28" s="445" t="s">
        <v>50</v>
      </c>
      <c r="D28" s="446"/>
      <c r="E28" s="446"/>
      <c r="F28" s="446"/>
      <c r="G28" s="446"/>
      <c r="H28" s="447"/>
      <c r="I28" s="999" t="s">
        <v>302</v>
      </c>
      <c r="J28" s="1000"/>
      <c r="K28" s="445" t="s">
        <v>51</v>
      </c>
      <c r="L28" s="446"/>
      <c r="M28" s="446"/>
      <c r="N28" s="446"/>
      <c r="O28" s="446"/>
      <c r="P28" s="447"/>
      <c r="Q28" s="444" t="s">
        <v>52</v>
      </c>
      <c r="R28" s="442"/>
      <c r="S28" s="443"/>
      <c r="T28" s="281" t="s">
        <v>53</v>
      </c>
      <c r="U28" s="442" t="s">
        <v>54</v>
      </c>
      <c r="V28" s="442"/>
      <c r="W28" s="442"/>
      <c r="X28" s="443"/>
      <c r="Y28" s="280"/>
      <c r="Z28" s="219"/>
    </row>
    <row r="29" spans="2:26" ht="15" thickBot="1" x14ac:dyDescent="0.25">
      <c r="B29" s="217"/>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9"/>
    </row>
    <row r="30" spans="2:26" s="222" customFormat="1" x14ac:dyDescent="0.2">
      <c r="B30" s="221"/>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19"/>
    </row>
    <row r="31" spans="2:26" s="222" customFormat="1" ht="15" thickBot="1" x14ac:dyDescent="0.25">
      <c r="B31" s="221"/>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19"/>
    </row>
    <row r="32" spans="2:26" s="222" customFormat="1" x14ac:dyDescent="0.2">
      <c r="B32" s="221"/>
      <c r="C32" s="588" t="s">
        <v>56</v>
      </c>
      <c r="D32" s="589"/>
      <c r="E32" s="589"/>
      <c r="F32" s="589"/>
      <c r="G32" s="590"/>
      <c r="H32" s="594" t="s">
        <v>412</v>
      </c>
      <c r="I32" s="594" t="s">
        <v>413</v>
      </c>
      <c r="J32" s="594" t="s">
        <v>25</v>
      </c>
      <c r="K32" s="596" t="s">
        <v>57</v>
      </c>
      <c r="L32" s="589"/>
      <c r="M32" s="589"/>
      <c r="N32" s="589"/>
      <c r="O32" s="589"/>
      <c r="P32" s="589"/>
      <c r="Q32" s="589"/>
      <c r="R32" s="589"/>
      <c r="S32" s="589"/>
      <c r="T32" s="589"/>
      <c r="U32" s="589"/>
      <c r="V32" s="589"/>
      <c r="W32" s="589"/>
      <c r="X32" s="589"/>
      <c r="Y32" s="590"/>
      <c r="Z32" s="219"/>
    </row>
    <row r="33" spans="2:26" s="222" customFormat="1" ht="31.5" customHeight="1" thickBot="1" x14ac:dyDescent="0.25">
      <c r="B33" s="221"/>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19"/>
    </row>
    <row r="34" spans="2:26" s="222" customFormat="1" ht="37.5" customHeight="1" x14ac:dyDescent="0.2">
      <c r="B34" s="221"/>
      <c r="C34" s="560" t="s">
        <v>91</v>
      </c>
      <c r="D34" s="1004"/>
      <c r="E34" s="1004"/>
      <c r="F34" s="1004"/>
      <c r="G34" s="1005"/>
      <c r="H34" s="264">
        <v>103</v>
      </c>
      <c r="I34" s="264">
        <v>461</v>
      </c>
      <c r="J34" s="265">
        <f>+H34/I34</f>
        <v>0.22342733188720174</v>
      </c>
      <c r="K34" s="676" t="s">
        <v>414</v>
      </c>
      <c r="L34" s="677"/>
      <c r="M34" s="677"/>
      <c r="N34" s="677"/>
      <c r="O34" s="677"/>
      <c r="P34" s="677"/>
      <c r="Q34" s="677"/>
      <c r="R34" s="677"/>
      <c r="S34" s="677"/>
      <c r="T34" s="677"/>
      <c r="U34" s="677"/>
      <c r="V34" s="677"/>
      <c r="W34" s="677"/>
      <c r="X34" s="677"/>
      <c r="Y34" s="678"/>
      <c r="Z34" s="219"/>
    </row>
    <row r="35" spans="2:26" s="222" customFormat="1" x14ac:dyDescent="0.2">
      <c r="B35" s="221"/>
      <c r="C35" s="560" t="s">
        <v>94</v>
      </c>
      <c r="D35" s="561"/>
      <c r="E35" s="561"/>
      <c r="F35" s="561"/>
      <c r="G35" s="562"/>
      <c r="H35" s="301"/>
      <c r="I35" s="301"/>
      <c r="J35" s="265" t="e">
        <f t="shared" ref="J35:J46" si="0">+H35/I35</f>
        <v>#DIV/0!</v>
      </c>
      <c r="K35" s="563"/>
      <c r="L35" s="538"/>
      <c r="M35" s="538"/>
      <c r="N35" s="538"/>
      <c r="O35" s="538"/>
      <c r="P35" s="538"/>
      <c r="Q35" s="538"/>
      <c r="R35" s="538"/>
      <c r="S35" s="538"/>
      <c r="T35" s="538"/>
      <c r="U35" s="538"/>
      <c r="V35" s="538"/>
      <c r="W35" s="538"/>
      <c r="X35" s="538"/>
      <c r="Y35" s="564"/>
      <c r="Z35" s="219"/>
    </row>
    <row r="36" spans="2:26" s="222" customFormat="1" x14ac:dyDescent="0.2">
      <c r="B36" s="221"/>
      <c r="C36" s="560" t="s">
        <v>95</v>
      </c>
      <c r="D36" s="561"/>
      <c r="E36" s="561"/>
      <c r="F36" s="561"/>
      <c r="G36" s="562"/>
      <c r="H36" s="301"/>
      <c r="I36" s="301"/>
      <c r="J36" s="265" t="e">
        <f t="shared" si="0"/>
        <v>#DIV/0!</v>
      </c>
      <c r="K36" s="563"/>
      <c r="L36" s="538"/>
      <c r="M36" s="538"/>
      <c r="N36" s="538"/>
      <c r="O36" s="538"/>
      <c r="P36" s="538"/>
      <c r="Q36" s="538"/>
      <c r="R36" s="538"/>
      <c r="S36" s="538"/>
      <c r="T36" s="538"/>
      <c r="U36" s="538"/>
      <c r="V36" s="538"/>
      <c r="W36" s="538"/>
      <c r="X36" s="538"/>
      <c r="Y36" s="564"/>
      <c r="Z36" s="219"/>
    </row>
    <row r="37" spans="2:26" s="222" customFormat="1" ht="15" thickBot="1" x14ac:dyDescent="0.25">
      <c r="B37" s="221"/>
      <c r="C37" s="560" t="s">
        <v>96</v>
      </c>
      <c r="D37" s="561"/>
      <c r="E37" s="561"/>
      <c r="F37" s="561"/>
      <c r="G37" s="562"/>
      <c r="H37" s="301"/>
      <c r="I37" s="301"/>
      <c r="J37" s="265" t="e">
        <f t="shared" si="0"/>
        <v>#DIV/0!</v>
      </c>
      <c r="K37" s="563"/>
      <c r="L37" s="538"/>
      <c r="M37" s="538"/>
      <c r="N37" s="538"/>
      <c r="O37" s="538"/>
      <c r="P37" s="538"/>
      <c r="Q37" s="538"/>
      <c r="R37" s="538"/>
      <c r="S37" s="538"/>
      <c r="T37" s="538"/>
      <c r="U37" s="538"/>
      <c r="V37" s="538"/>
      <c r="W37" s="538"/>
      <c r="X37" s="538"/>
      <c r="Y37" s="564"/>
      <c r="Z37" s="219"/>
    </row>
    <row r="38" spans="2:26" s="222" customFormat="1" ht="15" hidden="1" thickBot="1" x14ac:dyDescent="0.25">
      <c r="B38" s="221"/>
      <c r="C38" s="560"/>
      <c r="D38" s="561"/>
      <c r="E38" s="561"/>
      <c r="F38" s="561"/>
      <c r="G38" s="562"/>
      <c r="H38" s="301"/>
      <c r="I38" s="301"/>
      <c r="J38" s="265" t="e">
        <f t="shared" si="0"/>
        <v>#DIV/0!</v>
      </c>
      <c r="K38" s="563"/>
      <c r="L38" s="538"/>
      <c r="M38" s="538"/>
      <c r="N38" s="538"/>
      <c r="O38" s="538"/>
      <c r="P38" s="538"/>
      <c r="Q38" s="538"/>
      <c r="R38" s="538"/>
      <c r="S38" s="538"/>
      <c r="T38" s="538"/>
      <c r="U38" s="538"/>
      <c r="V38" s="538"/>
      <c r="W38" s="538"/>
      <c r="X38" s="538"/>
      <c r="Y38" s="564"/>
      <c r="Z38" s="219"/>
    </row>
    <row r="39" spans="2:26" s="222" customFormat="1" ht="15" hidden="1" thickBot="1" x14ac:dyDescent="0.25">
      <c r="B39" s="221"/>
      <c r="C39" s="560"/>
      <c r="D39" s="561"/>
      <c r="E39" s="561"/>
      <c r="F39" s="561"/>
      <c r="G39" s="562"/>
      <c r="H39" s="301"/>
      <c r="I39" s="301"/>
      <c r="J39" s="265" t="e">
        <f t="shared" si="0"/>
        <v>#DIV/0!</v>
      </c>
      <c r="K39" s="563"/>
      <c r="L39" s="538"/>
      <c r="M39" s="538"/>
      <c r="N39" s="538"/>
      <c r="O39" s="538"/>
      <c r="P39" s="538"/>
      <c r="Q39" s="538"/>
      <c r="R39" s="538"/>
      <c r="S39" s="538"/>
      <c r="T39" s="538"/>
      <c r="U39" s="538"/>
      <c r="V39" s="538"/>
      <c r="W39" s="538"/>
      <c r="X39" s="538"/>
      <c r="Y39" s="564"/>
      <c r="Z39" s="219"/>
    </row>
    <row r="40" spans="2:26" s="222" customFormat="1" ht="15" hidden="1" thickBot="1" x14ac:dyDescent="0.25">
      <c r="B40" s="221"/>
      <c r="C40" s="560"/>
      <c r="D40" s="561"/>
      <c r="E40" s="561"/>
      <c r="F40" s="561"/>
      <c r="G40" s="562"/>
      <c r="H40" s="301"/>
      <c r="I40" s="301"/>
      <c r="J40" s="265" t="e">
        <f t="shared" si="0"/>
        <v>#DIV/0!</v>
      </c>
      <c r="K40" s="563"/>
      <c r="L40" s="538"/>
      <c r="M40" s="538"/>
      <c r="N40" s="538"/>
      <c r="O40" s="538"/>
      <c r="P40" s="538"/>
      <c r="Q40" s="538"/>
      <c r="R40" s="538"/>
      <c r="S40" s="538"/>
      <c r="T40" s="538"/>
      <c r="U40" s="538"/>
      <c r="V40" s="538"/>
      <c r="W40" s="538"/>
      <c r="X40" s="538"/>
      <c r="Y40" s="564"/>
      <c r="Z40" s="219"/>
    </row>
    <row r="41" spans="2:26" s="222" customFormat="1" ht="15" hidden="1" thickBot="1" x14ac:dyDescent="0.25">
      <c r="B41" s="221"/>
      <c r="C41" s="560"/>
      <c r="D41" s="561"/>
      <c r="E41" s="561"/>
      <c r="F41" s="561"/>
      <c r="G41" s="562"/>
      <c r="H41" s="301"/>
      <c r="I41" s="301"/>
      <c r="J41" s="265" t="e">
        <f t="shared" si="0"/>
        <v>#DIV/0!</v>
      </c>
      <c r="K41" s="563"/>
      <c r="L41" s="538"/>
      <c r="M41" s="538"/>
      <c r="N41" s="538"/>
      <c r="O41" s="538"/>
      <c r="P41" s="538"/>
      <c r="Q41" s="538"/>
      <c r="R41" s="538"/>
      <c r="S41" s="538"/>
      <c r="T41" s="538"/>
      <c r="U41" s="538"/>
      <c r="V41" s="538"/>
      <c r="W41" s="538"/>
      <c r="X41" s="538"/>
      <c r="Y41" s="564"/>
      <c r="Z41" s="219"/>
    </row>
    <row r="42" spans="2:26" s="222" customFormat="1" ht="15" hidden="1" thickBot="1" x14ac:dyDescent="0.25">
      <c r="B42" s="221"/>
      <c r="C42" s="560"/>
      <c r="D42" s="561"/>
      <c r="E42" s="561"/>
      <c r="F42" s="561"/>
      <c r="G42" s="562"/>
      <c r="H42" s="301"/>
      <c r="I42" s="301"/>
      <c r="J42" s="265" t="e">
        <f t="shared" si="0"/>
        <v>#DIV/0!</v>
      </c>
      <c r="K42" s="563"/>
      <c r="L42" s="538"/>
      <c r="M42" s="538"/>
      <c r="N42" s="538"/>
      <c r="O42" s="538"/>
      <c r="P42" s="538"/>
      <c r="Q42" s="538"/>
      <c r="R42" s="538"/>
      <c r="S42" s="538"/>
      <c r="T42" s="538"/>
      <c r="U42" s="538"/>
      <c r="V42" s="538"/>
      <c r="W42" s="538"/>
      <c r="X42" s="538"/>
      <c r="Y42" s="564"/>
      <c r="Z42" s="219"/>
    </row>
    <row r="43" spans="2:26" s="222" customFormat="1" ht="15" hidden="1" thickBot="1" x14ac:dyDescent="0.25">
      <c r="B43" s="221"/>
      <c r="C43" s="560"/>
      <c r="D43" s="561"/>
      <c r="E43" s="561"/>
      <c r="F43" s="561"/>
      <c r="G43" s="562"/>
      <c r="H43" s="301"/>
      <c r="I43" s="301"/>
      <c r="J43" s="265" t="e">
        <f t="shared" si="0"/>
        <v>#DIV/0!</v>
      </c>
      <c r="K43" s="563"/>
      <c r="L43" s="538"/>
      <c r="M43" s="538"/>
      <c r="N43" s="538"/>
      <c r="O43" s="538"/>
      <c r="P43" s="538"/>
      <c r="Q43" s="538"/>
      <c r="R43" s="538"/>
      <c r="S43" s="538"/>
      <c r="T43" s="538"/>
      <c r="U43" s="538"/>
      <c r="V43" s="538"/>
      <c r="W43" s="538"/>
      <c r="X43" s="538"/>
      <c r="Y43" s="564"/>
      <c r="Z43" s="219"/>
    </row>
    <row r="44" spans="2:26" s="222" customFormat="1" ht="15" hidden="1" thickBot="1" x14ac:dyDescent="0.25">
      <c r="B44" s="221"/>
      <c r="C44" s="560"/>
      <c r="D44" s="561"/>
      <c r="E44" s="561"/>
      <c r="F44" s="561"/>
      <c r="G44" s="562"/>
      <c r="H44" s="301"/>
      <c r="I44" s="301"/>
      <c r="J44" s="265" t="e">
        <f t="shared" si="0"/>
        <v>#DIV/0!</v>
      </c>
      <c r="K44" s="563"/>
      <c r="L44" s="538"/>
      <c r="M44" s="538"/>
      <c r="N44" s="538"/>
      <c r="O44" s="538"/>
      <c r="P44" s="538"/>
      <c r="Q44" s="538"/>
      <c r="R44" s="538"/>
      <c r="S44" s="538"/>
      <c r="T44" s="538"/>
      <c r="U44" s="538"/>
      <c r="V44" s="538"/>
      <c r="W44" s="538"/>
      <c r="X44" s="538"/>
      <c r="Y44" s="564"/>
      <c r="Z44" s="219"/>
    </row>
    <row r="45" spans="2:26" s="222" customFormat="1" ht="15" hidden="1" thickBot="1" x14ac:dyDescent="0.25">
      <c r="B45" s="221"/>
      <c r="C45" s="560"/>
      <c r="D45" s="561"/>
      <c r="E45" s="561"/>
      <c r="F45" s="561"/>
      <c r="G45" s="562"/>
      <c r="H45" s="302"/>
      <c r="I45" s="302"/>
      <c r="J45" s="265" t="e">
        <f t="shared" si="0"/>
        <v>#DIV/0!</v>
      </c>
      <c r="K45" s="660"/>
      <c r="L45" s="661"/>
      <c r="M45" s="661"/>
      <c r="N45" s="661"/>
      <c r="O45" s="661"/>
      <c r="P45" s="661"/>
      <c r="Q45" s="661"/>
      <c r="R45" s="661"/>
      <c r="S45" s="661"/>
      <c r="T45" s="661"/>
      <c r="U45" s="661"/>
      <c r="V45" s="661"/>
      <c r="W45" s="661"/>
      <c r="X45" s="661"/>
      <c r="Y45" s="662"/>
      <c r="Z45" s="219"/>
    </row>
    <row r="46" spans="2:26" s="222" customFormat="1" ht="15.75" customHeight="1" thickBot="1" x14ac:dyDescent="0.3">
      <c r="B46" s="221"/>
      <c r="C46" s="565" t="s">
        <v>58</v>
      </c>
      <c r="D46" s="566"/>
      <c r="E46" s="566"/>
      <c r="F46" s="566"/>
      <c r="G46" s="567"/>
      <c r="H46" s="303">
        <f>SUM(H34:H45)</f>
        <v>103</v>
      </c>
      <c r="I46" s="303">
        <f>SUM(I34:I37)</f>
        <v>461</v>
      </c>
      <c r="J46" s="224">
        <f t="shared" si="0"/>
        <v>0.22342733188720174</v>
      </c>
      <c r="K46" s="568"/>
      <c r="L46" s="569"/>
      <c r="M46" s="569"/>
      <c r="N46" s="569"/>
      <c r="O46" s="569"/>
      <c r="P46" s="569"/>
      <c r="Q46" s="569"/>
      <c r="R46" s="569"/>
      <c r="S46" s="569"/>
      <c r="T46" s="569"/>
      <c r="U46" s="569"/>
      <c r="V46" s="569"/>
      <c r="W46" s="569"/>
      <c r="X46" s="569"/>
      <c r="Y46" s="570"/>
      <c r="Z46" s="219"/>
    </row>
    <row r="47" spans="2:26" s="222" customFormat="1" ht="5.25" customHeight="1" x14ac:dyDescent="0.2">
      <c r="B47" s="221"/>
      <c r="C47" s="218"/>
      <c r="D47" s="218"/>
      <c r="E47" s="218"/>
      <c r="F47" s="218"/>
      <c r="G47" s="218"/>
      <c r="H47" s="225"/>
      <c r="I47" s="225"/>
      <c r="J47" s="226"/>
      <c r="K47" s="218"/>
      <c r="L47" s="218"/>
      <c r="M47" s="218"/>
      <c r="N47" s="218"/>
      <c r="O47" s="218"/>
      <c r="P47" s="218"/>
      <c r="Q47" s="218"/>
      <c r="R47" s="218"/>
      <c r="S47" s="218"/>
      <c r="T47" s="218"/>
      <c r="U47" s="218"/>
      <c r="V47" s="218"/>
      <c r="W47" s="218"/>
      <c r="X47" s="218"/>
      <c r="Y47" s="218"/>
      <c r="Z47" s="219"/>
    </row>
    <row r="48" spans="2:26" s="222" customFormat="1" ht="15" thickBot="1" x14ac:dyDescent="0.25">
      <c r="B48" s="221"/>
      <c r="C48" s="218"/>
      <c r="D48" s="218"/>
      <c r="E48" s="218"/>
      <c r="F48" s="218"/>
      <c r="G48" s="218"/>
      <c r="H48" s="225"/>
      <c r="I48" s="225"/>
      <c r="J48" s="226"/>
      <c r="K48" s="218"/>
      <c r="L48" s="218"/>
      <c r="M48" s="218"/>
      <c r="N48" s="218"/>
      <c r="O48" s="218"/>
      <c r="P48" s="218"/>
      <c r="Q48" s="218"/>
      <c r="R48" s="218"/>
      <c r="S48" s="218"/>
      <c r="T48" s="218"/>
      <c r="U48" s="218"/>
      <c r="V48" s="218"/>
      <c r="W48" s="218"/>
      <c r="X48" s="218"/>
      <c r="Y48" s="218"/>
      <c r="Z48" s="219"/>
    </row>
    <row r="49" spans="2:26" s="222" customFormat="1" x14ac:dyDescent="0.2">
      <c r="B49" s="221"/>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19"/>
    </row>
    <row r="50" spans="2:26" ht="15" thickBot="1" x14ac:dyDescent="0.25">
      <c r="B50" s="217"/>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19"/>
    </row>
    <row r="51" spans="2:26" x14ac:dyDescent="0.2">
      <c r="B51" s="217"/>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19"/>
    </row>
    <row r="52" spans="2:26" x14ac:dyDescent="0.2">
      <c r="B52" s="217"/>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19"/>
    </row>
    <row r="53" spans="2:26" x14ac:dyDescent="0.2">
      <c r="B53" s="217"/>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19"/>
    </row>
    <row r="54" spans="2:26" x14ac:dyDescent="0.2">
      <c r="B54" s="217"/>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19"/>
    </row>
    <row r="55" spans="2:26" x14ac:dyDescent="0.2">
      <c r="B55" s="217"/>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19"/>
    </row>
    <row r="56" spans="2:26" x14ac:dyDescent="0.2">
      <c r="B56" s="217"/>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19"/>
    </row>
    <row r="57" spans="2:26" x14ac:dyDescent="0.2">
      <c r="B57" s="217"/>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19"/>
    </row>
    <row r="58" spans="2:26" x14ac:dyDescent="0.2">
      <c r="B58" s="217"/>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19"/>
    </row>
    <row r="59" spans="2:26" x14ac:dyDescent="0.2">
      <c r="B59" s="217"/>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19"/>
    </row>
    <row r="60" spans="2:26" x14ac:dyDescent="0.2">
      <c r="B60" s="217"/>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19"/>
    </row>
    <row r="61" spans="2:26" x14ac:dyDescent="0.2">
      <c r="B61" s="217"/>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19"/>
    </row>
    <row r="62" spans="2:26" x14ac:dyDescent="0.2">
      <c r="B62" s="217"/>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19"/>
    </row>
    <row r="63" spans="2:26" ht="15" thickBot="1" x14ac:dyDescent="0.25">
      <c r="B63" s="217"/>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19"/>
    </row>
    <row r="64" spans="2:26" x14ac:dyDescent="0.2">
      <c r="B64" s="227"/>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9"/>
    </row>
    <row r="65" spans="1:26" ht="15" thickBot="1" x14ac:dyDescent="0.25">
      <c r="B65" s="230"/>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2"/>
    </row>
    <row r="66" spans="1:26" ht="14.25" customHeight="1" x14ac:dyDescent="0.2">
      <c r="B66" s="233"/>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03"/>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03"/>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s="304" customFormat="1" ht="51" customHeight="1" x14ac:dyDescent="0.25">
      <c r="B69" s="305"/>
      <c r="C69" s="679" t="s">
        <v>415</v>
      </c>
      <c r="D69" s="680"/>
      <c r="E69" s="680"/>
      <c r="F69" s="680"/>
      <c r="G69" s="680"/>
      <c r="H69" s="681" t="s">
        <v>416</v>
      </c>
      <c r="I69" s="681"/>
      <c r="J69" s="682">
        <f>+J34</f>
        <v>0.22342733188720174</v>
      </c>
      <c r="K69" s="681"/>
      <c r="L69" s="681"/>
      <c r="M69" s="681"/>
      <c r="N69" s="683" t="s">
        <v>417</v>
      </c>
      <c r="O69" s="683"/>
      <c r="P69" s="683"/>
      <c r="Q69" s="683"/>
      <c r="R69" s="683"/>
      <c r="S69" s="683"/>
      <c r="T69" s="683"/>
      <c r="U69" s="683"/>
      <c r="V69" s="683"/>
      <c r="W69" s="683"/>
      <c r="X69" s="683"/>
      <c r="Y69" s="684"/>
      <c r="Z69" s="306"/>
    </row>
    <row r="70" spans="1:26" x14ac:dyDescent="0.2">
      <c r="B70" s="233"/>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34"/>
    </row>
    <row r="71" spans="1:26" x14ac:dyDescent="0.2">
      <c r="B71" s="233"/>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34"/>
    </row>
    <row r="72" spans="1:26" x14ac:dyDescent="0.2">
      <c r="B72" s="233"/>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34"/>
    </row>
    <row r="73" spans="1:26" x14ac:dyDescent="0.2">
      <c r="B73" s="233"/>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34"/>
    </row>
    <row r="74" spans="1:26" x14ac:dyDescent="0.2">
      <c r="B74" s="233"/>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34"/>
    </row>
    <row r="75" spans="1:26" x14ac:dyDescent="0.2">
      <c r="B75" s="233"/>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34"/>
    </row>
    <row r="76" spans="1:26" x14ac:dyDescent="0.2">
      <c r="B76" s="233"/>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34"/>
    </row>
    <row r="77" spans="1:26" x14ac:dyDescent="0.2">
      <c r="B77" s="233"/>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34"/>
    </row>
    <row r="78" spans="1:26" x14ac:dyDescent="0.2">
      <c r="B78" s="233"/>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34"/>
    </row>
    <row r="79" spans="1:26" x14ac:dyDescent="0.2">
      <c r="B79" s="233"/>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34"/>
    </row>
    <row r="80" spans="1:26" ht="15" thickBot="1" x14ac:dyDescent="0.25">
      <c r="B80" s="233"/>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34"/>
    </row>
    <row r="81" spans="2:26" x14ac:dyDescent="0.2">
      <c r="B81" s="235"/>
      <c r="C81" s="228"/>
      <c r="D81" s="228"/>
      <c r="E81" s="228"/>
      <c r="F81" s="228"/>
      <c r="G81" s="228"/>
      <c r="H81" s="228"/>
      <c r="I81" s="228"/>
      <c r="J81" s="228"/>
      <c r="K81" s="228"/>
      <c r="L81" s="228"/>
      <c r="M81" s="228"/>
      <c r="N81" s="228"/>
      <c r="O81" s="228"/>
      <c r="P81" s="228"/>
      <c r="Q81" s="228"/>
      <c r="R81" s="228"/>
      <c r="S81" s="228"/>
      <c r="T81" s="228"/>
      <c r="U81" s="228"/>
      <c r="V81" s="228"/>
      <c r="W81" s="228"/>
      <c r="X81" s="228"/>
      <c r="Y81" s="228"/>
      <c r="Z81" s="236"/>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I10" sqref="I10:Q11"/>
    </sheetView>
  </sheetViews>
  <sheetFormatPr baseColWidth="10" defaultColWidth="3.7109375" defaultRowHeight="14.25" x14ac:dyDescent="0.2"/>
  <cols>
    <col min="1" max="1" width="3.7109375" style="246"/>
    <col min="2" max="2" width="2.85546875" style="246" customWidth="1"/>
    <col min="3" max="5" width="2.7109375" style="246" customWidth="1"/>
    <col min="6" max="6" width="4.85546875" style="246" customWidth="1"/>
    <col min="7" max="7" width="4.28515625" style="246" customWidth="1"/>
    <col min="8" max="8" width="14.28515625" style="246" customWidth="1"/>
    <col min="9" max="9" width="13.425781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4" width="5" style="246" customWidth="1"/>
    <col min="25" max="25" width="4.140625" style="246" customWidth="1"/>
    <col min="26" max="26" width="2"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401</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706" t="s">
        <v>418</v>
      </c>
      <c r="J10" s="707"/>
      <c r="K10" s="707"/>
      <c r="L10" s="707"/>
      <c r="M10" s="707"/>
      <c r="N10" s="707"/>
      <c r="O10" s="707"/>
      <c r="P10" s="707"/>
      <c r="Q10" s="708"/>
      <c r="R10" s="424" t="s">
        <v>14</v>
      </c>
      <c r="S10" s="425"/>
      <c r="T10" s="425"/>
      <c r="U10" s="426"/>
      <c r="V10" s="424" t="s">
        <v>44</v>
      </c>
      <c r="W10" s="425"/>
      <c r="X10" s="425"/>
      <c r="Y10" s="426"/>
      <c r="Z10" s="254"/>
    </row>
    <row r="11" spans="1:26" ht="28.5" customHeight="1" thickBot="1" x14ac:dyDescent="0.25">
      <c r="B11" s="253"/>
      <c r="C11" s="388"/>
      <c r="D11" s="389"/>
      <c r="E11" s="389"/>
      <c r="F11" s="389"/>
      <c r="G11" s="389"/>
      <c r="H11" s="390"/>
      <c r="I11" s="709"/>
      <c r="J11" s="710"/>
      <c r="K11" s="710"/>
      <c r="L11" s="710"/>
      <c r="M11" s="710"/>
      <c r="N11" s="710"/>
      <c r="O11" s="710"/>
      <c r="P11" s="710"/>
      <c r="Q11" s="711"/>
      <c r="R11" s="433" t="s">
        <v>419</v>
      </c>
      <c r="S11" s="434"/>
      <c r="T11" s="434"/>
      <c r="U11" s="435"/>
      <c r="V11" s="433" t="s">
        <v>350</v>
      </c>
      <c r="W11" s="434"/>
      <c r="X11" s="434"/>
      <c r="Y11" s="435"/>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34.5" customHeight="1" x14ac:dyDescent="0.2">
      <c r="B13" s="258"/>
      <c r="C13" s="385" t="s">
        <v>17</v>
      </c>
      <c r="D13" s="386"/>
      <c r="E13" s="386"/>
      <c r="F13" s="386"/>
      <c r="G13" s="386"/>
      <c r="H13" s="387"/>
      <c r="I13" s="723" t="s">
        <v>420</v>
      </c>
      <c r="J13" s="724"/>
      <c r="K13" s="724"/>
      <c r="L13" s="724"/>
      <c r="M13" s="724"/>
      <c r="N13" s="724"/>
      <c r="O13" s="724"/>
      <c r="P13" s="724"/>
      <c r="Q13" s="724"/>
      <c r="R13" s="724"/>
      <c r="S13" s="725"/>
      <c r="T13" s="385" t="s">
        <v>16</v>
      </c>
      <c r="U13" s="386"/>
      <c r="V13" s="386"/>
      <c r="W13" s="386"/>
      <c r="X13" s="386"/>
      <c r="Y13" s="387"/>
      <c r="Z13" s="260"/>
    </row>
    <row r="14" spans="1:26" ht="34.5" customHeight="1" thickBot="1" x14ac:dyDescent="0.25">
      <c r="B14" s="258"/>
      <c r="C14" s="388"/>
      <c r="D14" s="389"/>
      <c r="E14" s="389"/>
      <c r="F14" s="389"/>
      <c r="G14" s="389"/>
      <c r="H14" s="390"/>
      <c r="I14" s="726"/>
      <c r="J14" s="727"/>
      <c r="K14" s="727"/>
      <c r="L14" s="727"/>
      <c r="M14" s="727"/>
      <c r="N14" s="727"/>
      <c r="O14" s="727"/>
      <c r="P14" s="727"/>
      <c r="Q14" s="727"/>
      <c r="R14" s="727"/>
      <c r="S14" s="728"/>
      <c r="T14" s="1006" t="s">
        <v>295</v>
      </c>
      <c r="U14" s="1007"/>
      <c r="V14" s="1007"/>
      <c r="W14" s="1007"/>
      <c r="X14" s="1007"/>
      <c r="Y14" s="1008"/>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733" t="s">
        <v>421</v>
      </c>
      <c r="J16" s="734"/>
      <c r="K16" s="734"/>
      <c r="L16" s="734"/>
      <c r="M16" s="734"/>
      <c r="N16" s="734"/>
      <c r="O16" s="734"/>
      <c r="P16" s="734"/>
      <c r="Q16" s="734"/>
      <c r="R16" s="734"/>
      <c r="S16" s="734"/>
      <c r="T16" s="734"/>
      <c r="U16" s="734"/>
      <c r="V16" s="734"/>
      <c r="W16" s="734"/>
      <c r="X16" s="734"/>
      <c r="Y16" s="735"/>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68.25" customHeight="1" thickBot="1" x14ac:dyDescent="0.25">
      <c r="B18" s="258"/>
      <c r="C18" s="445" t="s">
        <v>19</v>
      </c>
      <c r="D18" s="446"/>
      <c r="E18" s="446"/>
      <c r="F18" s="446"/>
      <c r="G18" s="446"/>
      <c r="H18" s="447"/>
      <c r="I18" s="733" t="s">
        <v>422</v>
      </c>
      <c r="J18" s="734"/>
      <c r="K18" s="734"/>
      <c r="L18" s="734"/>
      <c r="M18" s="734"/>
      <c r="N18" s="734"/>
      <c r="O18" s="734"/>
      <c r="P18" s="734"/>
      <c r="Q18" s="734"/>
      <c r="R18" s="734"/>
      <c r="S18" s="734"/>
      <c r="T18" s="734"/>
      <c r="U18" s="734"/>
      <c r="V18" s="734"/>
      <c r="W18" s="734"/>
      <c r="X18" s="734"/>
      <c r="Y18" s="735"/>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408</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171</v>
      </c>
      <c r="N21" s="552"/>
      <c r="O21" s="552"/>
      <c r="P21" s="552"/>
      <c r="Q21" s="552"/>
      <c r="R21" s="552"/>
      <c r="S21" s="553"/>
      <c r="T21" s="990" t="s">
        <v>46</v>
      </c>
      <c r="U21" s="991"/>
      <c r="V21" s="991"/>
      <c r="W21" s="991"/>
      <c r="X21" s="991"/>
      <c r="Y21" s="992"/>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35.25" customHeight="1" thickBot="1" x14ac:dyDescent="0.25">
      <c r="B24" s="258"/>
      <c r="C24" s="598" t="s">
        <v>423</v>
      </c>
      <c r="D24" s="599"/>
      <c r="E24" s="599"/>
      <c r="F24" s="599"/>
      <c r="G24" s="599"/>
      <c r="H24" s="599"/>
      <c r="I24" s="600"/>
      <c r="J24" s="598" t="s">
        <v>410</v>
      </c>
      <c r="K24" s="599"/>
      <c r="L24" s="599"/>
      <c r="M24" s="599"/>
      <c r="N24" s="599"/>
      <c r="O24" s="599"/>
      <c r="P24" s="600"/>
      <c r="Q24" s="1001" t="s">
        <v>411</v>
      </c>
      <c r="R24" s="1002"/>
      <c r="S24" s="1002"/>
      <c r="T24" s="1002"/>
      <c r="U24" s="1002"/>
      <c r="V24" s="1002"/>
      <c r="W24" s="1002"/>
      <c r="X24" s="1002"/>
      <c r="Y24" s="1003"/>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78.75" customHeight="1" thickBot="1" x14ac:dyDescent="0.25">
      <c r="B26" s="258"/>
      <c r="C26" s="445" t="s">
        <v>20</v>
      </c>
      <c r="D26" s="446"/>
      <c r="E26" s="446"/>
      <c r="F26" s="446"/>
      <c r="G26" s="446"/>
      <c r="H26" s="447"/>
      <c r="I26" s="996" t="s">
        <v>424</v>
      </c>
      <c r="J26" s="997"/>
      <c r="K26" s="997"/>
      <c r="L26" s="997"/>
      <c r="M26" s="997"/>
      <c r="N26" s="997"/>
      <c r="O26" s="997"/>
      <c r="P26" s="997"/>
      <c r="Q26" s="997"/>
      <c r="R26" s="997"/>
      <c r="S26" s="997"/>
      <c r="T26" s="997"/>
      <c r="U26" s="997"/>
      <c r="V26" s="997"/>
      <c r="W26" s="997"/>
      <c r="X26" s="997"/>
      <c r="Y26" s="998"/>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999" t="s">
        <v>302</v>
      </c>
      <c r="J28" s="1000"/>
      <c r="K28" s="445" t="s">
        <v>51</v>
      </c>
      <c r="L28" s="446"/>
      <c r="M28" s="446"/>
      <c r="N28" s="446"/>
      <c r="O28" s="446"/>
      <c r="P28" s="447"/>
      <c r="Q28" s="444" t="s">
        <v>52</v>
      </c>
      <c r="R28" s="442"/>
      <c r="S28" s="443"/>
      <c r="T28" s="281" t="s">
        <v>53</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x14ac:dyDescent="0.2">
      <c r="B32" s="263"/>
      <c r="C32" s="588" t="s">
        <v>56</v>
      </c>
      <c r="D32" s="589"/>
      <c r="E32" s="589"/>
      <c r="F32" s="589"/>
      <c r="G32" s="590"/>
      <c r="H32" s="594" t="s">
        <v>425</v>
      </c>
      <c r="I32" s="594" t="s">
        <v>426</v>
      </c>
      <c r="J32" s="594" t="s">
        <v>25</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72.75" customHeight="1" x14ac:dyDescent="0.2">
      <c r="B34" s="263"/>
      <c r="C34" s="560" t="s">
        <v>91</v>
      </c>
      <c r="D34" s="561"/>
      <c r="E34" s="561"/>
      <c r="F34" s="561"/>
      <c r="G34" s="562"/>
      <c r="H34" s="264">
        <v>1</v>
      </c>
      <c r="I34" s="264">
        <v>8</v>
      </c>
      <c r="J34" s="265">
        <f>+H34/I34</f>
        <v>0.125</v>
      </c>
      <c r="K34" s="654" t="s">
        <v>427</v>
      </c>
      <c r="L34" s="539"/>
      <c r="M34" s="539"/>
      <c r="N34" s="539"/>
      <c r="O34" s="539"/>
      <c r="P34" s="539"/>
      <c r="Q34" s="539"/>
      <c r="R34" s="539"/>
      <c r="S34" s="539"/>
      <c r="T34" s="539"/>
      <c r="U34" s="539"/>
      <c r="V34" s="539"/>
      <c r="W34" s="539"/>
      <c r="X34" s="539"/>
      <c r="Y34" s="540"/>
      <c r="Z34" s="260"/>
    </row>
    <row r="35" spans="2:26" s="262" customFormat="1" x14ac:dyDescent="0.2">
      <c r="B35" s="263"/>
      <c r="C35" s="560" t="s">
        <v>94</v>
      </c>
      <c r="D35" s="561"/>
      <c r="E35" s="561"/>
      <c r="F35" s="561"/>
      <c r="G35" s="562"/>
      <c r="H35" s="156"/>
      <c r="I35" s="156"/>
      <c r="J35" s="265" t="e">
        <f t="shared" ref="J35:J46" si="0">+H35/I35</f>
        <v>#DIV/0!</v>
      </c>
      <c r="K35" s="563"/>
      <c r="L35" s="538"/>
      <c r="M35" s="538"/>
      <c r="N35" s="538"/>
      <c r="O35" s="538"/>
      <c r="P35" s="538"/>
      <c r="Q35" s="538"/>
      <c r="R35" s="538"/>
      <c r="S35" s="538"/>
      <c r="T35" s="538"/>
      <c r="U35" s="538"/>
      <c r="V35" s="538"/>
      <c r="W35" s="538"/>
      <c r="X35" s="538"/>
      <c r="Y35" s="564"/>
      <c r="Z35" s="260"/>
    </row>
    <row r="36" spans="2:26" s="262" customFormat="1" x14ac:dyDescent="0.2">
      <c r="B36" s="263"/>
      <c r="C36" s="560" t="s">
        <v>95</v>
      </c>
      <c r="D36" s="561"/>
      <c r="E36" s="561"/>
      <c r="F36" s="561"/>
      <c r="G36" s="562"/>
      <c r="H36" s="156"/>
      <c r="I36" s="156"/>
      <c r="J36" s="265" t="e">
        <f t="shared" si="0"/>
        <v>#DIV/0!</v>
      </c>
      <c r="K36" s="563"/>
      <c r="L36" s="538"/>
      <c r="M36" s="538"/>
      <c r="N36" s="538"/>
      <c r="O36" s="538"/>
      <c r="P36" s="538"/>
      <c r="Q36" s="538"/>
      <c r="R36" s="538"/>
      <c r="S36" s="538"/>
      <c r="T36" s="538"/>
      <c r="U36" s="538"/>
      <c r="V36" s="538"/>
      <c r="W36" s="538"/>
      <c r="X36" s="538"/>
      <c r="Y36" s="564"/>
      <c r="Z36" s="260"/>
    </row>
    <row r="37" spans="2:26" s="262" customFormat="1" ht="15" thickBot="1" x14ac:dyDescent="0.25">
      <c r="B37" s="263"/>
      <c r="C37" s="560" t="s">
        <v>96</v>
      </c>
      <c r="D37" s="561"/>
      <c r="E37" s="561"/>
      <c r="F37" s="561"/>
      <c r="G37" s="562"/>
      <c r="H37" s="156"/>
      <c r="I37" s="156"/>
      <c r="J37" s="265" t="e">
        <f t="shared" si="0"/>
        <v>#DIV/0!</v>
      </c>
      <c r="K37" s="563"/>
      <c r="L37" s="538"/>
      <c r="M37" s="538"/>
      <c r="N37" s="538"/>
      <c r="O37" s="538"/>
      <c r="P37" s="538"/>
      <c r="Q37" s="538"/>
      <c r="R37" s="538"/>
      <c r="S37" s="538"/>
      <c r="T37" s="538"/>
      <c r="U37" s="538"/>
      <c r="V37" s="538"/>
      <c r="W37" s="538"/>
      <c r="X37" s="538"/>
      <c r="Y37" s="564"/>
      <c r="Z37" s="260"/>
    </row>
    <row r="38" spans="2:26" s="262" customFormat="1" ht="15" hidden="1" thickBot="1" x14ac:dyDescent="0.25">
      <c r="B38" s="263"/>
      <c r="C38" s="560"/>
      <c r="D38" s="561"/>
      <c r="E38" s="561"/>
      <c r="F38" s="561"/>
      <c r="G38" s="562"/>
      <c r="H38" s="156"/>
      <c r="I38" s="156"/>
      <c r="J38" s="265" t="e">
        <f t="shared" si="0"/>
        <v>#DIV/0!</v>
      </c>
      <c r="K38" s="563"/>
      <c r="L38" s="538"/>
      <c r="M38" s="538"/>
      <c r="N38" s="538"/>
      <c r="O38" s="538"/>
      <c r="P38" s="538"/>
      <c r="Q38" s="538"/>
      <c r="R38" s="538"/>
      <c r="S38" s="538"/>
      <c r="T38" s="538"/>
      <c r="U38" s="538"/>
      <c r="V38" s="538"/>
      <c r="W38" s="538"/>
      <c r="X38" s="538"/>
      <c r="Y38" s="564"/>
      <c r="Z38" s="260"/>
    </row>
    <row r="39" spans="2:26" s="262" customFormat="1" ht="15" hidden="1" thickBot="1" x14ac:dyDescent="0.25">
      <c r="B39" s="263"/>
      <c r="C39" s="560"/>
      <c r="D39" s="561"/>
      <c r="E39" s="561"/>
      <c r="F39" s="561"/>
      <c r="G39" s="562"/>
      <c r="H39" s="156"/>
      <c r="I39" s="156"/>
      <c r="J39" s="265" t="e">
        <f t="shared" si="0"/>
        <v>#DIV/0!</v>
      </c>
      <c r="K39" s="563"/>
      <c r="L39" s="538"/>
      <c r="M39" s="538"/>
      <c r="N39" s="538"/>
      <c r="O39" s="538"/>
      <c r="P39" s="538"/>
      <c r="Q39" s="538"/>
      <c r="R39" s="538"/>
      <c r="S39" s="538"/>
      <c r="T39" s="538"/>
      <c r="U39" s="538"/>
      <c r="V39" s="538"/>
      <c r="W39" s="538"/>
      <c r="X39" s="538"/>
      <c r="Y39" s="564"/>
      <c r="Z39" s="260"/>
    </row>
    <row r="40" spans="2:26" s="262" customFormat="1" ht="15" hidden="1" thickBot="1" x14ac:dyDescent="0.25">
      <c r="B40" s="263"/>
      <c r="C40" s="560"/>
      <c r="D40" s="561"/>
      <c r="E40" s="561"/>
      <c r="F40" s="561"/>
      <c r="G40" s="562"/>
      <c r="H40" s="156"/>
      <c r="I40" s="156"/>
      <c r="J40" s="265" t="e">
        <f t="shared" si="0"/>
        <v>#DIV/0!</v>
      </c>
      <c r="K40" s="563"/>
      <c r="L40" s="538"/>
      <c r="M40" s="538"/>
      <c r="N40" s="538"/>
      <c r="O40" s="538"/>
      <c r="P40" s="538"/>
      <c r="Q40" s="538"/>
      <c r="R40" s="538"/>
      <c r="S40" s="538"/>
      <c r="T40" s="538"/>
      <c r="U40" s="538"/>
      <c r="V40" s="538"/>
      <c r="W40" s="538"/>
      <c r="X40" s="538"/>
      <c r="Y40" s="564"/>
      <c r="Z40" s="260"/>
    </row>
    <row r="41" spans="2:26" s="262" customFormat="1" ht="15" hidden="1" thickBot="1" x14ac:dyDescent="0.25">
      <c r="B41" s="263"/>
      <c r="C41" s="560"/>
      <c r="D41" s="561"/>
      <c r="E41" s="561"/>
      <c r="F41" s="561"/>
      <c r="G41" s="562"/>
      <c r="H41" s="156"/>
      <c r="I41" s="156"/>
      <c r="J41" s="265" t="e">
        <f t="shared" si="0"/>
        <v>#DIV/0!</v>
      </c>
      <c r="K41" s="563"/>
      <c r="L41" s="538"/>
      <c r="M41" s="538"/>
      <c r="N41" s="538"/>
      <c r="O41" s="538"/>
      <c r="P41" s="538"/>
      <c r="Q41" s="538"/>
      <c r="R41" s="538"/>
      <c r="S41" s="538"/>
      <c r="T41" s="538"/>
      <c r="U41" s="538"/>
      <c r="V41" s="538"/>
      <c r="W41" s="538"/>
      <c r="X41" s="538"/>
      <c r="Y41" s="564"/>
      <c r="Z41" s="260"/>
    </row>
    <row r="42" spans="2:26" s="262" customFormat="1" ht="15" hidden="1" thickBot="1" x14ac:dyDescent="0.25">
      <c r="B42" s="263"/>
      <c r="C42" s="560"/>
      <c r="D42" s="561"/>
      <c r="E42" s="561"/>
      <c r="F42" s="561"/>
      <c r="G42" s="562"/>
      <c r="H42" s="156"/>
      <c r="I42" s="156"/>
      <c r="J42" s="265" t="e">
        <f t="shared" si="0"/>
        <v>#DIV/0!</v>
      </c>
      <c r="K42" s="563"/>
      <c r="L42" s="538"/>
      <c r="M42" s="538"/>
      <c r="N42" s="538"/>
      <c r="O42" s="538"/>
      <c r="P42" s="538"/>
      <c r="Q42" s="538"/>
      <c r="R42" s="538"/>
      <c r="S42" s="538"/>
      <c r="T42" s="538"/>
      <c r="U42" s="538"/>
      <c r="V42" s="538"/>
      <c r="W42" s="538"/>
      <c r="X42" s="538"/>
      <c r="Y42" s="564"/>
      <c r="Z42" s="260"/>
    </row>
    <row r="43" spans="2:26" s="262" customFormat="1" ht="15" hidden="1" thickBot="1" x14ac:dyDescent="0.25">
      <c r="B43" s="263"/>
      <c r="C43" s="560"/>
      <c r="D43" s="561"/>
      <c r="E43" s="561"/>
      <c r="F43" s="561"/>
      <c r="G43" s="562"/>
      <c r="H43" s="156"/>
      <c r="I43" s="156"/>
      <c r="J43" s="265" t="e">
        <f t="shared" si="0"/>
        <v>#DIV/0!</v>
      </c>
      <c r="K43" s="563"/>
      <c r="L43" s="538"/>
      <c r="M43" s="538"/>
      <c r="N43" s="538"/>
      <c r="O43" s="538"/>
      <c r="P43" s="538"/>
      <c r="Q43" s="538"/>
      <c r="R43" s="538"/>
      <c r="S43" s="538"/>
      <c r="T43" s="538"/>
      <c r="U43" s="538"/>
      <c r="V43" s="538"/>
      <c r="W43" s="538"/>
      <c r="X43" s="538"/>
      <c r="Y43" s="564"/>
      <c r="Z43" s="260"/>
    </row>
    <row r="44" spans="2:26" s="262" customFormat="1" ht="15" hidden="1" thickBot="1" x14ac:dyDescent="0.25">
      <c r="B44" s="263"/>
      <c r="C44" s="560"/>
      <c r="D44" s="561"/>
      <c r="E44" s="561"/>
      <c r="F44" s="561"/>
      <c r="G44" s="562"/>
      <c r="H44" s="156"/>
      <c r="I44" s="156"/>
      <c r="J44" s="265" t="e">
        <f t="shared" si="0"/>
        <v>#DIV/0!</v>
      </c>
      <c r="K44" s="563"/>
      <c r="L44" s="538"/>
      <c r="M44" s="538"/>
      <c r="N44" s="538"/>
      <c r="O44" s="538"/>
      <c r="P44" s="538"/>
      <c r="Q44" s="538"/>
      <c r="R44" s="538"/>
      <c r="S44" s="538"/>
      <c r="T44" s="538"/>
      <c r="U44" s="538"/>
      <c r="V44" s="538"/>
      <c r="W44" s="538"/>
      <c r="X44" s="538"/>
      <c r="Y44" s="564"/>
      <c r="Z44" s="260"/>
    </row>
    <row r="45" spans="2:26" s="262" customFormat="1" ht="15" hidden="1" thickBot="1" x14ac:dyDescent="0.25">
      <c r="B45" s="263"/>
      <c r="C45" s="560"/>
      <c r="D45" s="561"/>
      <c r="E45" s="561"/>
      <c r="F45" s="561"/>
      <c r="G45" s="562"/>
      <c r="H45" s="157"/>
      <c r="I45" s="157"/>
      <c r="J45" s="265" t="e">
        <f t="shared" si="0"/>
        <v>#DIV/0!</v>
      </c>
      <c r="K45" s="660"/>
      <c r="L45" s="661"/>
      <c r="M45" s="661"/>
      <c r="N45" s="661"/>
      <c r="O45" s="661"/>
      <c r="P45" s="661"/>
      <c r="Q45" s="661"/>
      <c r="R45" s="661"/>
      <c r="S45" s="661"/>
      <c r="T45" s="661"/>
      <c r="U45" s="661"/>
      <c r="V45" s="661"/>
      <c r="W45" s="661"/>
      <c r="X45" s="661"/>
      <c r="Y45" s="662"/>
      <c r="Z45" s="260"/>
    </row>
    <row r="46" spans="2:26" s="262" customFormat="1" ht="15.75" customHeight="1" thickBot="1" x14ac:dyDescent="0.3">
      <c r="B46" s="263"/>
      <c r="C46" s="565" t="s">
        <v>58</v>
      </c>
      <c r="D46" s="566"/>
      <c r="E46" s="566"/>
      <c r="F46" s="566"/>
      <c r="G46" s="567"/>
      <c r="H46" s="303">
        <f>SUM(H34:H45)</f>
        <v>1</v>
      </c>
      <c r="I46" s="303">
        <f>SUM(I34:I45)</f>
        <v>8</v>
      </c>
      <c r="J46" s="224">
        <f t="shared" si="0"/>
        <v>0.125</v>
      </c>
      <c r="K46" s="568"/>
      <c r="L46" s="569"/>
      <c r="M46" s="569"/>
      <c r="N46" s="569"/>
      <c r="O46" s="569"/>
      <c r="P46" s="569"/>
      <c r="Q46" s="569"/>
      <c r="R46" s="569"/>
      <c r="S46" s="569"/>
      <c r="T46" s="569"/>
      <c r="U46" s="569"/>
      <c r="V46" s="569"/>
      <c r="W46" s="569"/>
      <c r="X46" s="569"/>
      <c r="Y46" s="570"/>
      <c r="Z46" s="260"/>
    </row>
    <row r="47" spans="2:26" s="262" customFormat="1" ht="5.25" customHeigh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x14ac:dyDescent="0.2">
      <c r="B51" s="25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60"/>
    </row>
    <row r="52" spans="2: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2: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ht="15" thickBot="1" x14ac:dyDescent="0.25">
      <c r="B63" s="25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ht="57.75" customHeight="1" x14ac:dyDescent="0.2">
      <c r="B69" s="274"/>
      <c r="C69" s="1009" t="s">
        <v>306</v>
      </c>
      <c r="D69" s="1010"/>
      <c r="E69" s="1010"/>
      <c r="F69" s="1010"/>
      <c r="G69" s="1010"/>
      <c r="H69" s="1010" t="s">
        <v>307</v>
      </c>
      <c r="I69" s="1010"/>
      <c r="J69" s="1011">
        <f>+J34</f>
        <v>0.125</v>
      </c>
      <c r="K69" s="1010"/>
      <c r="L69" s="1010"/>
      <c r="M69" s="1010"/>
      <c r="N69" s="1012" t="s">
        <v>428</v>
      </c>
      <c r="O69" s="1012"/>
      <c r="P69" s="1012"/>
      <c r="Q69" s="1012"/>
      <c r="R69" s="1012"/>
      <c r="S69" s="1012"/>
      <c r="T69" s="1012"/>
      <c r="U69" s="1012"/>
      <c r="V69" s="1012"/>
      <c r="W69" s="1012"/>
      <c r="X69" s="1012"/>
      <c r="Y69" s="1013"/>
      <c r="Z69" s="277"/>
    </row>
    <row r="70" spans="1:26" x14ac:dyDescent="0.2">
      <c r="B70" s="274"/>
      <c r="C70" s="1014"/>
      <c r="D70" s="982"/>
      <c r="E70" s="982"/>
      <c r="F70" s="982"/>
      <c r="G70" s="982"/>
      <c r="H70" s="982"/>
      <c r="I70" s="982"/>
      <c r="J70" s="982"/>
      <c r="K70" s="982"/>
      <c r="L70" s="982"/>
      <c r="M70" s="982"/>
      <c r="N70" s="982"/>
      <c r="O70" s="982"/>
      <c r="P70" s="982"/>
      <c r="Q70" s="982"/>
      <c r="R70" s="982"/>
      <c r="S70" s="982"/>
      <c r="T70" s="982"/>
      <c r="U70" s="982"/>
      <c r="V70" s="982"/>
      <c r="W70" s="982"/>
      <c r="X70" s="982"/>
      <c r="Y70" s="1015"/>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5"/>
  <sheetViews>
    <sheetView workbookViewId="0">
      <selection sqref="A1:XFD1048576"/>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5.42578125" style="246" customWidth="1"/>
    <col min="9" max="9" width="13.425781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4" width="5" style="246" customWidth="1"/>
    <col min="25" max="25" width="4.140625" style="246" customWidth="1"/>
    <col min="26" max="26" width="2" style="246" customWidth="1"/>
    <col min="27" max="28" width="3.7109375" style="246"/>
    <col min="29" max="29" width="5" style="246" bestFit="1" customWidth="1"/>
    <col min="30"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429</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430</v>
      </c>
      <c r="J10" s="1016"/>
      <c r="K10" s="1016"/>
      <c r="L10" s="1016"/>
      <c r="M10" s="1016"/>
      <c r="N10" s="1016"/>
      <c r="O10" s="1016"/>
      <c r="P10" s="1016"/>
      <c r="Q10" s="1017"/>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1018"/>
      <c r="J11" s="1019"/>
      <c r="K11" s="1019"/>
      <c r="L11" s="1019"/>
      <c r="M11" s="1019"/>
      <c r="N11" s="1019"/>
      <c r="O11" s="1019"/>
      <c r="P11" s="1019"/>
      <c r="Q11" s="1020"/>
      <c r="R11" s="433" t="s">
        <v>431</v>
      </c>
      <c r="S11" s="434"/>
      <c r="T11" s="434"/>
      <c r="U11" s="435"/>
      <c r="V11" s="421" t="s">
        <v>432</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433</v>
      </c>
      <c r="J13" s="392"/>
      <c r="K13" s="392"/>
      <c r="L13" s="392"/>
      <c r="M13" s="392"/>
      <c r="N13" s="392"/>
      <c r="O13" s="392"/>
      <c r="P13" s="392"/>
      <c r="Q13" s="392"/>
      <c r="R13" s="392"/>
      <c r="S13" s="393"/>
      <c r="T13" s="385" t="s">
        <v>16</v>
      </c>
      <c r="U13" s="386"/>
      <c r="V13" s="386"/>
      <c r="W13" s="386"/>
      <c r="X13" s="386"/>
      <c r="Y13" s="387"/>
      <c r="Z13" s="260"/>
    </row>
    <row r="14" spans="1:26" ht="46.5" customHeight="1" thickBot="1" x14ac:dyDescent="0.25">
      <c r="B14" s="258"/>
      <c r="C14" s="388"/>
      <c r="D14" s="389"/>
      <c r="E14" s="389"/>
      <c r="F14" s="389"/>
      <c r="G14" s="389"/>
      <c r="H14" s="390"/>
      <c r="I14" s="394"/>
      <c r="J14" s="395"/>
      <c r="K14" s="395"/>
      <c r="L14" s="395"/>
      <c r="M14" s="395"/>
      <c r="N14" s="395"/>
      <c r="O14" s="395"/>
      <c r="P14" s="395"/>
      <c r="Q14" s="395"/>
      <c r="R14" s="395"/>
      <c r="S14" s="396"/>
      <c r="T14" s="1006" t="s">
        <v>295</v>
      </c>
      <c r="U14" s="1007"/>
      <c r="V14" s="1007"/>
      <c r="W14" s="1007"/>
      <c r="X14" s="1007"/>
      <c r="Y14" s="1008"/>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74" t="s">
        <v>434</v>
      </c>
      <c r="J16" s="837"/>
      <c r="K16" s="837"/>
      <c r="L16" s="837"/>
      <c r="M16" s="837"/>
      <c r="N16" s="837"/>
      <c r="O16" s="837"/>
      <c r="P16" s="837"/>
      <c r="Q16" s="837"/>
      <c r="R16" s="837"/>
      <c r="S16" s="837"/>
      <c r="T16" s="837"/>
      <c r="U16" s="837"/>
      <c r="V16" s="837"/>
      <c r="W16" s="837"/>
      <c r="X16" s="837"/>
      <c r="Y16" s="838"/>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52.5" customHeight="1" thickBot="1" x14ac:dyDescent="0.25">
      <c r="B18" s="258"/>
      <c r="C18" s="445" t="s">
        <v>19</v>
      </c>
      <c r="D18" s="446"/>
      <c r="E18" s="446"/>
      <c r="F18" s="446"/>
      <c r="G18" s="446"/>
      <c r="H18" s="447"/>
      <c r="I18" s="448" t="s">
        <v>435</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331</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171</v>
      </c>
      <c r="N21" s="552"/>
      <c r="O21" s="552"/>
      <c r="P21" s="552"/>
      <c r="Q21" s="552"/>
      <c r="R21" s="552"/>
      <c r="S21" s="553"/>
      <c r="T21" s="990" t="s">
        <v>249</v>
      </c>
      <c r="U21" s="991"/>
      <c r="V21" s="991"/>
      <c r="W21" s="991"/>
      <c r="X21" s="991"/>
      <c r="Y21" s="992"/>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5.75" customHeight="1" thickBot="1" x14ac:dyDescent="0.25">
      <c r="B24" s="258"/>
      <c r="C24" s="1021" t="s">
        <v>436</v>
      </c>
      <c r="D24" s="1022"/>
      <c r="E24" s="1022"/>
      <c r="F24" s="1022"/>
      <c r="G24" s="1022"/>
      <c r="H24" s="1022"/>
      <c r="I24" s="1023"/>
      <c r="J24" s="436" t="s">
        <v>437</v>
      </c>
      <c r="K24" s="437"/>
      <c r="L24" s="437"/>
      <c r="M24" s="437"/>
      <c r="N24" s="437"/>
      <c r="O24" s="437"/>
      <c r="P24" s="438"/>
      <c r="Q24" s="439" t="s">
        <v>438</v>
      </c>
      <c r="R24" s="440"/>
      <c r="S24" s="440"/>
      <c r="T24" s="440"/>
      <c r="U24" s="440"/>
      <c r="V24" s="440"/>
      <c r="W24" s="440"/>
      <c r="X24" s="440"/>
      <c r="Y24" s="441"/>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1000" t="s">
        <v>439</v>
      </c>
      <c r="J26" s="1032"/>
      <c r="K26" s="1032"/>
      <c r="L26" s="1032"/>
      <c r="M26" s="1032"/>
      <c r="N26" s="1032"/>
      <c r="O26" s="1032"/>
      <c r="P26" s="1032"/>
      <c r="Q26" s="1032"/>
      <c r="R26" s="1032"/>
      <c r="S26" s="1032"/>
      <c r="T26" s="1032"/>
      <c r="U26" s="1032"/>
      <c r="V26" s="1032"/>
      <c r="W26" s="1032"/>
      <c r="X26" s="1032"/>
      <c r="Y26" s="1033"/>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999" t="s">
        <v>302</v>
      </c>
      <c r="J28" s="1000"/>
      <c r="K28" s="445" t="s">
        <v>51</v>
      </c>
      <c r="L28" s="446"/>
      <c r="M28" s="446"/>
      <c r="N28" s="446"/>
      <c r="O28" s="446"/>
      <c r="P28" s="447"/>
      <c r="Q28" s="444" t="s">
        <v>52</v>
      </c>
      <c r="R28" s="442"/>
      <c r="S28" s="443"/>
      <c r="T28" s="281"/>
      <c r="U28" s="442" t="s">
        <v>54</v>
      </c>
      <c r="V28" s="442"/>
      <c r="W28" s="442"/>
      <c r="X28" s="443"/>
      <c r="Y28" s="52" t="s">
        <v>70</v>
      </c>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ht="14.25" customHeigh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customHeight="1"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1024" t="s">
        <v>56</v>
      </c>
      <c r="D32" s="1025"/>
      <c r="E32" s="1025"/>
      <c r="F32" s="1025"/>
      <c r="G32" s="1026"/>
      <c r="H32" s="619" t="s">
        <v>440</v>
      </c>
      <c r="I32" s="619" t="s">
        <v>441</v>
      </c>
      <c r="J32" s="619" t="s">
        <v>25</v>
      </c>
      <c r="K32" s="1030" t="s">
        <v>57</v>
      </c>
      <c r="L32" s="1025"/>
      <c r="M32" s="1025"/>
      <c r="N32" s="1025"/>
      <c r="O32" s="1025"/>
      <c r="P32" s="1025"/>
      <c r="Q32" s="1025"/>
      <c r="R32" s="1025"/>
      <c r="S32" s="1025"/>
      <c r="T32" s="1025"/>
      <c r="U32" s="1025"/>
      <c r="V32" s="1025"/>
      <c r="W32" s="1025"/>
      <c r="X32" s="1025"/>
      <c r="Y32" s="1026"/>
      <c r="Z32" s="260"/>
    </row>
    <row r="33" spans="2:26" s="262" customFormat="1" ht="57" customHeight="1" thickBot="1" x14ac:dyDescent="0.25">
      <c r="B33" s="263"/>
      <c r="C33" s="1027"/>
      <c r="D33" s="1028"/>
      <c r="E33" s="1028"/>
      <c r="F33" s="1028"/>
      <c r="G33" s="1029"/>
      <c r="H33" s="620"/>
      <c r="I33" s="620"/>
      <c r="J33" s="620"/>
      <c r="K33" s="1031"/>
      <c r="L33" s="1028"/>
      <c r="M33" s="1028"/>
      <c r="N33" s="1028"/>
      <c r="O33" s="1028"/>
      <c r="P33" s="1028"/>
      <c r="Q33" s="1028"/>
      <c r="R33" s="1028"/>
      <c r="S33" s="1028"/>
      <c r="T33" s="1028"/>
      <c r="U33" s="1028"/>
      <c r="V33" s="1028"/>
      <c r="W33" s="1028"/>
      <c r="X33" s="1028"/>
      <c r="Y33" s="1029"/>
      <c r="Z33" s="260"/>
    </row>
    <row r="34" spans="2:26" s="262" customFormat="1" ht="96" customHeight="1" x14ac:dyDescent="0.2">
      <c r="B34" s="263"/>
      <c r="C34" s="1034" t="s">
        <v>91</v>
      </c>
      <c r="D34" s="1035"/>
      <c r="E34" s="1035"/>
      <c r="F34" s="1035"/>
      <c r="G34" s="1036"/>
      <c r="H34" s="307">
        <v>1036.5</v>
      </c>
      <c r="I34" s="308">
        <v>691</v>
      </c>
      <c r="J34" s="309">
        <f>+H34/I34</f>
        <v>1.5</v>
      </c>
      <c r="K34" s="1037" t="s">
        <v>442</v>
      </c>
      <c r="L34" s="1038"/>
      <c r="M34" s="1038"/>
      <c r="N34" s="1038"/>
      <c r="O34" s="1038"/>
      <c r="P34" s="1038"/>
      <c r="Q34" s="1038"/>
      <c r="R34" s="1038"/>
      <c r="S34" s="1038"/>
      <c r="T34" s="1038"/>
      <c r="U34" s="1038"/>
      <c r="V34" s="1038"/>
      <c r="W34" s="1038"/>
      <c r="X34" s="1038"/>
      <c r="Y34" s="1039"/>
      <c r="Z34" s="260"/>
    </row>
    <row r="35" spans="2:26" s="262" customFormat="1" x14ac:dyDescent="0.2">
      <c r="B35" s="263"/>
      <c r="C35" s="1034" t="s">
        <v>94</v>
      </c>
      <c r="D35" s="1035"/>
      <c r="E35" s="1035"/>
      <c r="F35" s="1035"/>
      <c r="G35" s="1036"/>
      <c r="H35" s="124"/>
      <c r="I35" s="124"/>
      <c r="J35" s="309" t="e">
        <f t="shared" ref="J35:J40" si="0">+H35/I35</f>
        <v>#DIV/0!</v>
      </c>
      <c r="K35" s="563"/>
      <c r="L35" s="538"/>
      <c r="M35" s="538"/>
      <c r="N35" s="538"/>
      <c r="O35" s="538"/>
      <c r="P35" s="538"/>
      <c r="Q35" s="538"/>
      <c r="R35" s="538"/>
      <c r="S35" s="538"/>
      <c r="T35" s="538"/>
      <c r="U35" s="538"/>
      <c r="V35" s="538"/>
      <c r="W35" s="538"/>
      <c r="X35" s="538"/>
      <c r="Y35" s="564"/>
      <c r="Z35" s="260"/>
    </row>
    <row r="36" spans="2:26" s="262" customFormat="1" x14ac:dyDescent="0.2">
      <c r="B36" s="263"/>
      <c r="C36" s="1034" t="s">
        <v>95</v>
      </c>
      <c r="D36" s="1035"/>
      <c r="E36" s="1035"/>
      <c r="F36" s="1035"/>
      <c r="G36" s="1036"/>
      <c r="H36" s="124"/>
      <c r="I36" s="124"/>
      <c r="J36" s="309" t="e">
        <f t="shared" si="0"/>
        <v>#DIV/0!</v>
      </c>
      <c r="K36" s="563"/>
      <c r="L36" s="538"/>
      <c r="M36" s="538"/>
      <c r="N36" s="538"/>
      <c r="O36" s="538"/>
      <c r="P36" s="538"/>
      <c r="Q36" s="538"/>
      <c r="R36" s="538"/>
      <c r="S36" s="538"/>
      <c r="T36" s="538"/>
      <c r="U36" s="538"/>
      <c r="V36" s="538"/>
      <c r="W36" s="538"/>
      <c r="X36" s="538"/>
      <c r="Y36" s="564"/>
      <c r="Z36" s="260"/>
    </row>
    <row r="37" spans="2:26" s="262" customFormat="1" x14ac:dyDescent="0.2">
      <c r="B37" s="263"/>
      <c r="C37" s="1034" t="s">
        <v>96</v>
      </c>
      <c r="D37" s="1035"/>
      <c r="E37" s="1035"/>
      <c r="F37" s="1035"/>
      <c r="G37" s="1036"/>
      <c r="H37" s="124"/>
      <c r="I37" s="124"/>
      <c r="J37" s="309" t="e">
        <f t="shared" si="0"/>
        <v>#DIV/0!</v>
      </c>
      <c r="K37" s="563"/>
      <c r="L37" s="538"/>
      <c r="M37" s="538"/>
      <c r="N37" s="538"/>
      <c r="O37" s="538"/>
      <c r="P37" s="538"/>
      <c r="Q37" s="538"/>
      <c r="R37" s="538"/>
      <c r="S37" s="538"/>
      <c r="T37" s="538"/>
      <c r="U37" s="538"/>
      <c r="V37" s="538"/>
      <c r="W37" s="538"/>
      <c r="X37" s="538"/>
      <c r="Y37" s="564"/>
      <c r="Z37" s="260"/>
    </row>
    <row r="38" spans="2:26" s="262" customFormat="1" x14ac:dyDescent="0.2">
      <c r="B38" s="263"/>
      <c r="C38" s="1034"/>
      <c r="D38" s="1035"/>
      <c r="E38" s="1035"/>
      <c r="F38" s="1035"/>
      <c r="G38" s="1036"/>
      <c r="H38" s="124"/>
      <c r="I38" s="124"/>
      <c r="J38" s="310" t="e">
        <f t="shared" si="0"/>
        <v>#DIV/0!</v>
      </c>
      <c r="K38" s="563"/>
      <c r="L38" s="538"/>
      <c r="M38" s="538"/>
      <c r="N38" s="538"/>
      <c r="O38" s="538"/>
      <c r="P38" s="538"/>
      <c r="Q38" s="538"/>
      <c r="R38" s="538"/>
      <c r="S38" s="538"/>
      <c r="T38" s="538"/>
      <c r="U38" s="538"/>
      <c r="V38" s="538"/>
      <c r="W38" s="538"/>
      <c r="X38" s="538"/>
      <c r="Y38" s="564"/>
      <c r="Z38" s="260"/>
    </row>
    <row r="39" spans="2:26" s="262" customFormat="1" x14ac:dyDescent="0.2">
      <c r="B39" s="263"/>
      <c r="C39" s="1034"/>
      <c r="D39" s="1035"/>
      <c r="E39" s="1035"/>
      <c r="F39" s="1035"/>
      <c r="G39" s="1036"/>
      <c r="H39" s="124"/>
      <c r="I39" s="124"/>
      <c r="J39" s="310" t="e">
        <f t="shared" si="0"/>
        <v>#DIV/0!</v>
      </c>
      <c r="K39" s="563"/>
      <c r="L39" s="538"/>
      <c r="M39" s="538"/>
      <c r="N39" s="538"/>
      <c r="O39" s="538"/>
      <c r="P39" s="538"/>
      <c r="Q39" s="538"/>
      <c r="R39" s="538"/>
      <c r="S39" s="538"/>
      <c r="T39" s="538"/>
      <c r="U39" s="538"/>
      <c r="V39" s="538"/>
      <c r="W39" s="538"/>
      <c r="X39" s="538"/>
      <c r="Y39" s="564"/>
      <c r="Z39" s="260"/>
    </row>
    <row r="40" spans="2:26" s="262" customFormat="1" ht="15" thickBot="1" x14ac:dyDescent="0.25">
      <c r="B40" s="263"/>
      <c r="C40" s="1034"/>
      <c r="D40" s="1035"/>
      <c r="E40" s="1035"/>
      <c r="F40" s="1035"/>
      <c r="G40" s="1036"/>
      <c r="H40" s="311"/>
      <c r="I40" s="311"/>
      <c r="J40" s="310" t="e">
        <f t="shared" si="0"/>
        <v>#DIV/0!</v>
      </c>
      <c r="K40" s="660"/>
      <c r="L40" s="661"/>
      <c r="M40" s="661"/>
      <c r="N40" s="661"/>
      <c r="O40" s="661"/>
      <c r="P40" s="661"/>
      <c r="Q40" s="661"/>
      <c r="R40" s="661"/>
      <c r="S40" s="661"/>
      <c r="T40" s="661"/>
      <c r="U40" s="661"/>
      <c r="V40" s="661"/>
      <c r="W40" s="661"/>
      <c r="X40" s="661"/>
      <c r="Y40" s="662"/>
      <c r="Z40" s="260"/>
    </row>
    <row r="41" spans="2:26" s="262" customFormat="1" ht="15.75" customHeight="1" thickBot="1" x14ac:dyDescent="0.3">
      <c r="B41" s="263"/>
      <c r="C41" s="565" t="s">
        <v>58</v>
      </c>
      <c r="D41" s="566"/>
      <c r="E41" s="566"/>
      <c r="F41" s="566"/>
      <c r="G41" s="567"/>
      <c r="H41" s="266">
        <f>SUM(H34:H40)</f>
        <v>1036.5</v>
      </c>
      <c r="I41" s="266"/>
      <c r="J41" s="224" t="e">
        <f>SUM(J34:J37)</f>
        <v>#DIV/0!</v>
      </c>
      <c r="K41" s="568"/>
      <c r="L41" s="569"/>
      <c r="M41" s="569"/>
      <c r="N41" s="569"/>
      <c r="O41" s="569"/>
      <c r="P41" s="569"/>
      <c r="Q41" s="569"/>
      <c r="R41" s="569"/>
      <c r="S41" s="569"/>
      <c r="T41" s="569"/>
      <c r="U41" s="569"/>
      <c r="V41" s="569"/>
      <c r="W41" s="569"/>
      <c r="X41" s="569"/>
      <c r="Y41" s="570"/>
      <c r="Z41" s="260"/>
    </row>
    <row r="42" spans="2:26" s="262" customFormat="1" ht="5.25" customHeight="1" x14ac:dyDescent="0.2">
      <c r="B42" s="263"/>
      <c r="C42" s="259"/>
      <c r="D42" s="259"/>
      <c r="E42" s="259"/>
      <c r="F42" s="259"/>
      <c r="G42" s="259"/>
      <c r="H42" s="267"/>
      <c r="I42" s="267"/>
      <c r="J42" s="61"/>
      <c r="K42" s="259"/>
      <c r="L42" s="259"/>
      <c r="M42" s="259"/>
      <c r="N42" s="259"/>
      <c r="O42" s="259"/>
      <c r="P42" s="259"/>
      <c r="Q42" s="259"/>
      <c r="R42" s="259"/>
      <c r="S42" s="259"/>
      <c r="T42" s="259"/>
      <c r="U42" s="259"/>
      <c r="V42" s="259"/>
      <c r="W42" s="259"/>
      <c r="X42" s="259"/>
      <c r="Y42" s="259"/>
      <c r="Z42" s="260"/>
    </row>
    <row r="43" spans="2:26" s="262" customFormat="1" ht="15" thickBot="1" x14ac:dyDescent="0.25">
      <c r="B43" s="263"/>
      <c r="C43" s="259"/>
      <c r="D43" s="259"/>
      <c r="E43" s="259"/>
      <c r="F43" s="259"/>
      <c r="G43" s="259"/>
      <c r="H43" s="267"/>
      <c r="I43" s="267"/>
      <c r="J43" s="61"/>
      <c r="K43" s="259"/>
      <c r="L43" s="259"/>
      <c r="M43" s="259"/>
      <c r="N43" s="259"/>
      <c r="O43" s="259"/>
      <c r="P43" s="259"/>
      <c r="Q43" s="259"/>
      <c r="R43" s="259"/>
      <c r="S43" s="259"/>
      <c r="T43" s="259"/>
      <c r="U43" s="259"/>
      <c r="V43" s="259"/>
      <c r="W43" s="259"/>
      <c r="X43" s="259"/>
      <c r="Y43" s="259"/>
      <c r="Z43" s="260"/>
    </row>
    <row r="44" spans="2:26" s="262" customFormat="1" x14ac:dyDescent="0.2">
      <c r="B44" s="263"/>
      <c r="C44" s="571" t="s">
        <v>59</v>
      </c>
      <c r="D44" s="572"/>
      <c r="E44" s="572"/>
      <c r="F44" s="572"/>
      <c r="G44" s="572"/>
      <c r="H44" s="572"/>
      <c r="I44" s="572"/>
      <c r="J44" s="572"/>
      <c r="K44" s="572"/>
      <c r="L44" s="572"/>
      <c r="M44" s="572"/>
      <c r="N44" s="572"/>
      <c r="O44" s="572"/>
      <c r="P44" s="572"/>
      <c r="Q44" s="572"/>
      <c r="R44" s="572"/>
      <c r="S44" s="572"/>
      <c r="T44" s="572"/>
      <c r="U44" s="572"/>
      <c r="V44" s="572"/>
      <c r="W44" s="572"/>
      <c r="X44" s="572"/>
      <c r="Y44" s="573"/>
      <c r="Z44" s="260"/>
    </row>
    <row r="45" spans="2:26" ht="15" thickBot="1" x14ac:dyDescent="0.25">
      <c r="B45" s="258"/>
      <c r="C45" s="574"/>
      <c r="D45" s="575"/>
      <c r="E45" s="575"/>
      <c r="F45" s="575"/>
      <c r="G45" s="575"/>
      <c r="H45" s="575"/>
      <c r="I45" s="575"/>
      <c r="J45" s="575"/>
      <c r="K45" s="575"/>
      <c r="L45" s="575"/>
      <c r="M45" s="575"/>
      <c r="N45" s="575"/>
      <c r="O45" s="575"/>
      <c r="P45" s="575"/>
      <c r="Q45" s="575"/>
      <c r="R45" s="575"/>
      <c r="S45" s="575"/>
      <c r="T45" s="575"/>
      <c r="U45" s="575"/>
      <c r="V45" s="575"/>
      <c r="W45" s="575"/>
      <c r="X45" s="575"/>
      <c r="Y45" s="576"/>
      <c r="Z45" s="260"/>
    </row>
    <row r="46" spans="2:26" x14ac:dyDescent="0.2">
      <c r="B46" s="258"/>
      <c r="C46" s="427" t="s">
        <v>60</v>
      </c>
      <c r="D46" s="577"/>
      <c r="E46" s="577"/>
      <c r="F46" s="577"/>
      <c r="G46" s="577"/>
      <c r="H46" s="577"/>
      <c r="I46" s="577"/>
      <c r="J46" s="577"/>
      <c r="K46" s="577"/>
      <c r="L46" s="577"/>
      <c r="M46" s="577"/>
      <c r="N46" s="577"/>
      <c r="O46" s="577"/>
      <c r="P46" s="577"/>
      <c r="Q46" s="577"/>
      <c r="R46" s="577"/>
      <c r="S46" s="577"/>
      <c r="T46" s="577"/>
      <c r="U46" s="577"/>
      <c r="V46" s="577"/>
      <c r="W46" s="577"/>
      <c r="X46" s="577"/>
      <c r="Y46" s="578"/>
      <c r="Z46" s="260"/>
    </row>
    <row r="47" spans="2:26" x14ac:dyDescent="0.2">
      <c r="B47" s="25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0"/>
    </row>
    <row r="48" spans="2:26" x14ac:dyDescent="0.2">
      <c r="B48" s="25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0"/>
    </row>
    <row r="49" spans="1:26" x14ac:dyDescent="0.2">
      <c r="B49" s="25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0"/>
    </row>
    <row r="50" spans="1:26" x14ac:dyDescent="0.2">
      <c r="B50" s="25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0"/>
    </row>
    <row r="51" spans="1:26" x14ac:dyDescent="0.2">
      <c r="B51" s="25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0"/>
    </row>
    <row r="52" spans="1: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1: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1: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1: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1: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1: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1:26" ht="15" thickBot="1" x14ac:dyDescent="0.25">
      <c r="B58" s="258"/>
      <c r="C58" s="582"/>
      <c r="D58" s="583"/>
      <c r="E58" s="583"/>
      <c r="F58" s="583"/>
      <c r="G58" s="583"/>
      <c r="H58" s="583"/>
      <c r="I58" s="583"/>
      <c r="J58" s="583"/>
      <c r="K58" s="583"/>
      <c r="L58" s="583"/>
      <c r="M58" s="583"/>
      <c r="N58" s="583"/>
      <c r="O58" s="583"/>
      <c r="P58" s="583"/>
      <c r="Q58" s="583"/>
      <c r="R58" s="583"/>
      <c r="S58" s="583"/>
      <c r="T58" s="583"/>
      <c r="U58" s="583"/>
      <c r="V58" s="583"/>
      <c r="W58" s="583"/>
      <c r="X58" s="583"/>
      <c r="Y58" s="584"/>
      <c r="Z58" s="260"/>
    </row>
    <row r="59" spans="1:26" x14ac:dyDescent="0.2">
      <c r="B59" s="268"/>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70"/>
    </row>
    <row r="60" spans="1:26" ht="15" thickBot="1" x14ac:dyDescent="0.25">
      <c r="B60" s="271"/>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3"/>
    </row>
    <row r="61" spans="1:26" ht="14.25" customHeight="1" x14ac:dyDescent="0.2">
      <c r="B61" s="274"/>
      <c r="C61" s="513" t="s">
        <v>56</v>
      </c>
      <c r="D61" s="514"/>
      <c r="E61" s="514"/>
      <c r="F61" s="514"/>
      <c r="G61" s="515"/>
      <c r="H61" s="513" t="s">
        <v>61</v>
      </c>
      <c r="I61" s="515"/>
      <c r="J61" s="513" t="s">
        <v>62</v>
      </c>
      <c r="K61" s="514"/>
      <c r="L61" s="514"/>
      <c r="M61" s="515"/>
      <c r="N61" s="514" t="s">
        <v>63</v>
      </c>
      <c r="O61" s="514"/>
      <c r="P61" s="514"/>
      <c r="Q61" s="514"/>
      <c r="R61" s="514"/>
      <c r="S61" s="514"/>
      <c r="T61" s="514"/>
      <c r="U61" s="514"/>
      <c r="V61" s="514"/>
      <c r="W61" s="514"/>
      <c r="X61" s="514"/>
      <c r="Y61" s="515"/>
      <c r="Z61" s="275"/>
    </row>
    <row r="62" spans="1:26" ht="14.25" customHeight="1" x14ac:dyDescent="0.2">
      <c r="A62" s="244"/>
      <c r="B62" s="276"/>
      <c r="C62" s="516"/>
      <c r="D62" s="517"/>
      <c r="E62" s="517"/>
      <c r="F62" s="517"/>
      <c r="G62" s="518"/>
      <c r="H62" s="516"/>
      <c r="I62" s="518"/>
      <c r="J62" s="516"/>
      <c r="K62" s="517"/>
      <c r="L62" s="517"/>
      <c r="M62" s="518"/>
      <c r="N62" s="517"/>
      <c r="O62" s="517"/>
      <c r="P62" s="517"/>
      <c r="Q62" s="517"/>
      <c r="R62" s="517"/>
      <c r="S62" s="517"/>
      <c r="T62" s="517"/>
      <c r="U62" s="517"/>
      <c r="V62" s="517"/>
      <c r="W62" s="517"/>
      <c r="X62" s="517"/>
      <c r="Y62" s="518"/>
      <c r="Z62" s="275"/>
    </row>
    <row r="63" spans="1:26" ht="15" customHeight="1" thickBot="1" x14ac:dyDescent="0.25">
      <c r="A63" s="244"/>
      <c r="B63" s="276"/>
      <c r="C63" s="516"/>
      <c r="D63" s="517"/>
      <c r="E63" s="517"/>
      <c r="F63" s="517"/>
      <c r="G63" s="518"/>
      <c r="H63" s="516"/>
      <c r="I63" s="518"/>
      <c r="J63" s="516"/>
      <c r="K63" s="517"/>
      <c r="L63" s="517"/>
      <c r="M63" s="518"/>
      <c r="N63" s="517"/>
      <c r="O63" s="517"/>
      <c r="P63" s="517"/>
      <c r="Q63" s="517"/>
      <c r="R63" s="517"/>
      <c r="S63" s="517"/>
      <c r="T63" s="517"/>
      <c r="U63" s="517"/>
      <c r="V63" s="517"/>
      <c r="W63" s="517"/>
      <c r="X63" s="517"/>
      <c r="Y63" s="518"/>
      <c r="Z63" s="275"/>
    </row>
    <row r="64" spans="1:26" x14ac:dyDescent="0.2">
      <c r="B64" s="274"/>
      <c r="C64" s="1040" t="s">
        <v>415</v>
      </c>
      <c r="D64" s="1040"/>
      <c r="E64" s="1040"/>
      <c r="F64" s="1040"/>
      <c r="G64" s="1040"/>
      <c r="H64" s="1041">
        <v>0</v>
      </c>
      <c r="I64" s="1041"/>
      <c r="J64" s="1041">
        <v>1.5</v>
      </c>
      <c r="K64" s="1041"/>
      <c r="L64" s="1041"/>
      <c r="M64" s="1041"/>
      <c r="N64" s="531"/>
      <c r="O64" s="401"/>
      <c r="P64" s="401"/>
      <c r="Q64" s="401"/>
      <c r="R64" s="401"/>
      <c r="S64" s="401"/>
      <c r="T64" s="401"/>
      <c r="U64" s="401"/>
      <c r="V64" s="401"/>
      <c r="W64" s="401"/>
      <c r="X64" s="401"/>
      <c r="Y64" s="559"/>
      <c r="Z64" s="277"/>
    </row>
    <row r="65" spans="2:26" x14ac:dyDescent="0.2">
      <c r="B65" s="274"/>
      <c r="C65" s="1042"/>
      <c r="D65" s="1042"/>
      <c r="E65" s="1042"/>
      <c r="F65" s="1042"/>
      <c r="G65" s="1042"/>
      <c r="H65" s="1042"/>
      <c r="I65" s="1042"/>
      <c r="J65" s="1042"/>
      <c r="K65" s="1042"/>
      <c r="L65" s="1042"/>
      <c r="M65" s="1042"/>
      <c r="N65" s="524"/>
      <c r="O65" s="403"/>
      <c r="P65" s="403"/>
      <c r="Q65" s="403"/>
      <c r="R65" s="403"/>
      <c r="S65" s="403"/>
      <c r="T65" s="403"/>
      <c r="U65" s="403"/>
      <c r="V65" s="403"/>
      <c r="W65" s="403"/>
      <c r="X65" s="403"/>
      <c r="Y65" s="558"/>
      <c r="Z65" s="277"/>
    </row>
    <row r="66" spans="2:26" x14ac:dyDescent="0.2">
      <c r="B66" s="274"/>
      <c r="C66" s="1042"/>
      <c r="D66" s="1042"/>
      <c r="E66" s="1042"/>
      <c r="F66" s="1042"/>
      <c r="G66" s="1042"/>
      <c r="H66" s="1042"/>
      <c r="I66" s="1042"/>
      <c r="J66" s="1042"/>
      <c r="K66" s="1042"/>
      <c r="L66" s="1042"/>
      <c r="M66" s="1042"/>
      <c r="N66" s="524"/>
      <c r="O66" s="403"/>
      <c r="P66" s="403"/>
      <c r="Q66" s="403"/>
      <c r="R66" s="403"/>
      <c r="S66" s="403"/>
      <c r="T66" s="403"/>
      <c r="U66" s="403"/>
      <c r="V66" s="403"/>
      <c r="W66" s="403"/>
      <c r="X66" s="403"/>
      <c r="Y66" s="558"/>
      <c r="Z66" s="277"/>
    </row>
    <row r="67" spans="2:26" x14ac:dyDescent="0.2">
      <c r="B67" s="274"/>
      <c r="C67" s="1042"/>
      <c r="D67" s="1042"/>
      <c r="E67" s="1042"/>
      <c r="F67" s="1042"/>
      <c r="G67" s="1042"/>
      <c r="H67" s="1042"/>
      <c r="I67" s="1042"/>
      <c r="J67" s="1042"/>
      <c r="K67" s="1042"/>
      <c r="L67" s="1042"/>
      <c r="M67" s="1042"/>
      <c r="N67" s="524"/>
      <c r="O67" s="403"/>
      <c r="P67" s="403"/>
      <c r="Q67" s="403"/>
      <c r="R67" s="403"/>
      <c r="S67" s="403"/>
      <c r="T67" s="403"/>
      <c r="U67" s="403"/>
      <c r="V67" s="403"/>
      <c r="W67" s="403"/>
      <c r="X67" s="403"/>
      <c r="Y67" s="558"/>
      <c r="Z67" s="277"/>
    </row>
    <row r="68" spans="2:26" x14ac:dyDescent="0.2">
      <c r="B68" s="274"/>
      <c r="C68" s="1042"/>
      <c r="D68" s="1042"/>
      <c r="E68" s="1042"/>
      <c r="F68" s="1042"/>
      <c r="G68" s="1042"/>
      <c r="H68" s="1042"/>
      <c r="I68" s="1042"/>
      <c r="J68" s="1042"/>
      <c r="K68" s="1042"/>
      <c r="L68" s="1042"/>
      <c r="M68" s="1042"/>
      <c r="N68" s="524"/>
      <c r="O68" s="403"/>
      <c r="P68" s="403"/>
      <c r="Q68" s="403"/>
      <c r="R68" s="403"/>
      <c r="S68" s="403"/>
      <c r="T68" s="403"/>
      <c r="U68" s="403"/>
      <c r="V68" s="403"/>
      <c r="W68" s="403"/>
      <c r="X68" s="403"/>
      <c r="Y68" s="558"/>
      <c r="Z68" s="277"/>
    </row>
    <row r="69" spans="2:26" x14ac:dyDescent="0.2">
      <c r="B69" s="274"/>
      <c r="C69" s="1042"/>
      <c r="D69" s="1042"/>
      <c r="E69" s="1042"/>
      <c r="F69" s="1042"/>
      <c r="G69" s="1042"/>
      <c r="H69" s="1042"/>
      <c r="I69" s="1042"/>
      <c r="J69" s="1042"/>
      <c r="K69" s="1042"/>
      <c r="L69" s="1042"/>
      <c r="M69" s="1042"/>
      <c r="N69" s="524"/>
      <c r="O69" s="403"/>
      <c r="P69" s="403"/>
      <c r="Q69" s="403"/>
      <c r="R69" s="403"/>
      <c r="S69" s="403"/>
      <c r="T69" s="403"/>
      <c r="U69" s="403"/>
      <c r="V69" s="403"/>
      <c r="W69" s="403"/>
      <c r="X69" s="403"/>
      <c r="Y69" s="558"/>
      <c r="Z69" s="277"/>
    </row>
    <row r="70" spans="2:26" x14ac:dyDescent="0.2">
      <c r="B70" s="274"/>
      <c r="C70" s="1042"/>
      <c r="D70" s="1042"/>
      <c r="E70" s="1042"/>
      <c r="F70" s="1042"/>
      <c r="G70" s="1042"/>
      <c r="H70" s="1042"/>
      <c r="I70" s="1042"/>
      <c r="J70" s="1042"/>
      <c r="K70" s="1042"/>
      <c r="L70" s="1042"/>
      <c r="M70" s="1042"/>
      <c r="N70" s="524"/>
      <c r="O70" s="403"/>
      <c r="P70" s="403"/>
      <c r="Q70" s="403"/>
      <c r="R70" s="403"/>
      <c r="S70" s="403"/>
      <c r="T70" s="403"/>
      <c r="U70" s="403"/>
      <c r="V70" s="403"/>
      <c r="W70" s="403"/>
      <c r="X70" s="403"/>
      <c r="Y70" s="558"/>
      <c r="Z70" s="277"/>
    </row>
    <row r="71" spans="2:26" x14ac:dyDescent="0.2">
      <c r="B71" s="274"/>
      <c r="C71" s="1042"/>
      <c r="D71" s="1042"/>
      <c r="E71" s="1042"/>
      <c r="F71" s="1042"/>
      <c r="G71" s="1042"/>
      <c r="H71" s="1042"/>
      <c r="I71" s="1042"/>
      <c r="J71" s="1042"/>
      <c r="K71" s="1042"/>
      <c r="L71" s="1042"/>
      <c r="M71" s="1042"/>
      <c r="N71" s="524"/>
      <c r="O71" s="403"/>
      <c r="P71" s="403"/>
      <c r="Q71" s="403"/>
      <c r="R71" s="403"/>
      <c r="S71" s="403"/>
      <c r="T71" s="403"/>
      <c r="U71" s="403"/>
      <c r="V71" s="403"/>
      <c r="W71" s="403"/>
      <c r="X71" s="403"/>
      <c r="Y71" s="558"/>
      <c r="Z71" s="277"/>
    </row>
    <row r="72" spans="2:26" x14ac:dyDescent="0.2">
      <c r="B72" s="274"/>
      <c r="C72" s="1042"/>
      <c r="D72" s="1042"/>
      <c r="E72" s="1042"/>
      <c r="F72" s="1042"/>
      <c r="G72" s="1042"/>
      <c r="H72" s="1042"/>
      <c r="I72" s="1042"/>
      <c r="J72" s="1042"/>
      <c r="K72" s="1042"/>
      <c r="L72" s="1042"/>
      <c r="M72" s="1042"/>
      <c r="N72" s="524"/>
      <c r="O72" s="403"/>
      <c r="P72" s="403"/>
      <c r="Q72" s="403"/>
      <c r="R72" s="403"/>
      <c r="S72" s="403"/>
      <c r="T72" s="403"/>
      <c r="U72" s="403"/>
      <c r="V72" s="403"/>
      <c r="W72" s="403"/>
      <c r="X72" s="403"/>
      <c r="Y72" s="558"/>
      <c r="Z72" s="277"/>
    </row>
    <row r="73" spans="2:26" x14ac:dyDescent="0.2">
      <c r="B73" s="274"/>
      <c r="C73" s="1042"/>
      <c r="D73" s="1042"/>
      <c r="E73" s="1042"/>
      <c r="F73" s="1042"/>
      <c r="G73" s="1042"/>
      <c r="H73" s="1042"/>
      <c r="I73" s="1042"/>
      <c r="J73" s="1042"/>
      <c r="K73" s="1042"/>
      <c r="L73" s="1042"/>
      <c r="M73" s="1042"/>
      <c r="N73" s="524"/>
      <c r="O73" s="403"/>
      <c r="P73" s="403"/>
      <c r="Q73" s="403"/>
      <c r="R73" s="403"/>
      <c r="S73" s="403"/>
      <c r="T73" s="403"/>
      <c r="U73" s="403"/>
      <c r="V73" s="403"/>
      <c r="W73" s="403"/>
      <c r="X73" s="403"/>
      <c r="Y73" s="558"/>
      <c r="Z73" s="277"/>
    </row>
    <row r="74" spans="2:26" x14ac:dyDescent="0.2">
      <c r="B74" s="274"/>
      <c r="C74" s="1042"/>
      <c r="D74" s="1042"/>
      <c r="E74" s="1042"/>
      <c r="F74" s="1042"/>
      <c r="G74" s="1042"/>
      <c r="H74" s="1042"/>
      <c r="I74" s="1042"/>
      <c r="J74" s="1042"/>
      <c r="K74" s="1042"/>
      <c r="L74" s="1042"/>
      <c r="M74" s="1042"/>
      <c r="N74" s="524"/>
      <c r="O74" s="403"/>
      <c r="P74" s="403"/>
      <c r="Q74" s="403"/>
      <c r="R74" s="403"/>
      <c r="S74" s="403"/>
      <c r="T74" s="403"/>
      <c r="U74" s="403"/>
      <c r="V74" s="403"/>
      <c r="W74" s="403"/>
      <c r="X74" s="403"/>
      <c r="Y74" s="558"/>
      <c r="Z74" s="277"/>
    </row>
    <row r="75" spans="2:26" ht="15" thickBot="1" x14ac:dyDescent="0.25">
      <c r="B75" s="274"/>
      <c r="C75" s="1043"/>
      <c r="D75" s="1043"/>
      <c r="E75" s="1043"/>
      <c r="F75" s="1043"/>
      <c r="G75" s="1043"/>
      <c r="H75" s="1043"/>
      <c r="I75" s="1043"/>
      <c r="J75" s="1043"/>
      <c r="K75" s="1043"/>
      <c r="L75" s="1043"/>
      <c r="M75" s="1043"/>
      <c r="N75" s="534"/>
      <c r="O75" s="405"/>
      <c r="P75" s="405"/>
      <c r="Q75" s="405"/>
      <c r="R75" s="405"/>
      <c r="S75" s="405"/>
      <c r="T75" s="405"/>
      <c r="U75" s="405"/>
      <c r="V75" s="405"/>
      <c r="W75" s="405"/>
      <c r="X75" s="405"/>
      <c r="Y75" s="557"/>
      <c r="Z75" s="277"/>
    </row>
    <row r="76" spans="2:26" x14ac:dyDescent="0.2">
      <c r="B76" s="278"/>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79"/>
    </row>
    <row r="115" ht="6" customHeight="1" x14ac:dyDescent="0.2"/>
  </sheetData>
  <mergeCells count="116">
    <mergeCell ref="C75:G75"/>
    <mergeCell ref="H75:I75"/>
    <mergeCell ref="J75:M75"/>
    <mergeCell ref="N75:Y75"/>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1:G63"/>
    <mergeCell ref="H61:I63"/>
    <mergeCell ref="J61:M63"/>
    <mergeCell ref="N61:Y63"/>
    <mergeCell ref="C64:G64"/>
    <mergeCell ref="H64:I64"/>
    <mergeCell ref="J64:M64"/>
    <mergeCell ref="N64:Y64"/>
    <mergeCell ref="C40:G40"/>
    <mergeCell ref="K40:Y40"/>
    <mergeCell ref="C41:G41"/>
    <mergeCell ref="K41:Y41"/>
    <mergeCell ref="C44:Y45"/>
    <mergeCell ref="C46:Y58"/>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R15" sqref="R15"/>
    </sheetView>
  </sheetViews>
  <sheetFormatPr baseColWidth="10" defaultColWidth="3.7109375" defaultRowHeight="14.25" x14ac:dyDescent="0.2"/>
  <cols>
    <col min="1" max="1" width="3.7109375" style="246"/>
    <col min="2" max="2" width="2.85546875" style="246" customWidth="1"/>
    <col min="3" max="6" width="2.7109375" style="246" customWidth="1"/>
    <col min="7" max="7" width="5.28515625" style="246" customWidth="1"/>
    <col min="8" max="8" width="16" style="246" customWidth="1"/>
    <col min="9" max="9" width="18.710937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139</v>
      </c>
      <c r="I3" s="408"/>
      <c r="J3" s="408"/>
      <c r="K3" s="408"/>
      <c r="L3" s="408"/>
      <c r="M3" s="408"/>
      <c r="N3" s="408"/>
      <c r="O3" s="408"/>
      <c r="P3" s="408" t="s">
        <v>444</v>
      </c>
      <c r="Q3" s="408"/>
      <c r="R3" s="408"/>
      <c r="S3" s="408"/>
      <c r="T3" s="408"/>
      <c r="U3" s="408"/>
      <c r="V3" s="408"/>
      <c r="W3" s="408"/>
      <c r="X3" s="408"/>
      <c r="Y3" s="408"/>
      <c r="Z3" s="409"/>
    </row>
    <row r="4" spans="1:26" ht="15.75"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412" t="s">
        <v>445</v>
      </c>
      <c r="J7" s="413"/>
      <c r="K7" s="413"/>
      <c r="L7" s="413"/>
      <c r="M7" s="413"/>
      <c r="N7" s="413"/>
      <c r="O7" s="413"/>
      <c r="P7" s="413"/>
      <c r="Q7" s="413"/>
      <c r="R7" s="413"/>
      <c r="S7" s="413"/>
      <c r="T7" s="413"/>
      <c r="U7" s="413"/>
      <c r="V7" s="413"/>
      <c r="W7" s="413"/>
      <c r="X7" s="413"/>
      <c r="Y7" s="414"/>
      <c r="Z7" s="254"/>
    </row>
    <row r="8" spans="1:26" ht="15.75" thickBot="1" x14ac:dyDescent="0.25">
      <c r="B8" s="253"/>
      <c r="C8" s="388"/>
      <c r="D8" s="389"/>
      <c r="E8" s="389"/>
      <c r="F8" s="389"/>
      <c r="G8" s="389"/>
      <c r="H8" s="390"/>
      <c r="I8" s="415"/>
      <c r="J8" s="416"/>
      <c r="K8" s="416"/>
      <c r="L8" s="416"/>
      <c r="M8" s="416"/>
      <c r="N8" s="416"/>
      <c r="O8" s="416"/>
      <c r="P8" s="416"/>
      <c r="Q8" s="416"/>
      <c r="R8" s="416"/>
      <c r="S8" s="416"/>
      <c r="T8" s="416"/>
      <c r="U8" s="416"/>
      <c r="V8" s="416"/>
      <c r="W8" s="416"/>
      <c r="X8" s="416"/>
      <c r="Y8" s="417"/>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446</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447</v>
      </c>
      <c r="S11" s="434"/>
      <c r="T11" s="434"/>
      <c r="U11" s="435"/>
      <c r="V11" s="421">
        <v>3</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1044" t="s">
        <v>448</v>
      </c>
      <c r="J13" s="1045"/>
      <c r="K13" s="1045"/>
      <c r="L13" s="1045"/>
      <c r="M13" s="1045"/>
      <c r="N13" s="1045"/>
      <c r="O13" s="1045"/>
      <c r="P13" s="1045"/>
      <c r="Q13" s="1045"/>
      <c r="R13" s="1045"/>
      <c r="S13" s="1046"/>
      <c r="T13" s="385" t="s">
        <v>16</v>
      </c>
      <c r="U13" s="386"/>
      <c r="V13" s="386"/>
      <c r="W13" s="386"/>
      <c r="X13" s="386"/>
      <c r="Y13" s="387"/>
      <c r="Z13" s="260"/>
    </row>
    <row r="14" spans="1:26" ht="35.25" customHeight="1" thickBot="1" x14ac:dyDescent="0.25">
      <c r="B14" s="258"/>
      <c r="C14" s="388"/>
      <c r="D14" s="389"/>
      <c r="E14" s="389"/>
      <c r="F14" s="389"/>
      <c r="G14" s="389"/>
      <c r="H14" s="390"/>
      <c r="I14" s="1047"/>
      <c r="J14" s="1048"/>
      <c r="K14" s="1048"/>
      <c r="L14" s="1048"/>
      <c r="M14" s="1048"/>
      <c r="N14" s="1048"/>
      <c r="O14" s="1048"/>
      <c r="P14" s="1048"/>
      <c r="Q14" s="1048"/>
      <c r="R14" s="1048"/>
      <c r="S14" s="1049"/>
      <c r="T14" s="397" t="s">
        <v>0</v>
      </c>
      <c r="U14" s="398"/>
      <c r="V14" s="398"/>
      <c r="W14" s="398"/>
      <c r="X14" s="398"/>
      <c r="Y14" s="399"/>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449</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156" customHeight="1" thickBot="1" x14ac:dyDescent="0.25">
      <c r="B18" s="258"/>
      <c r="C18" s="445" t="s">
        <v>19</v>
      </c>
      <c r="D18" s="446"/>
      <c r="E18" s="446"/>
      <c r="F18" s="446"/>
      <c r="G18" s="446"/>
      <c r="H18" s="447"/>
      <c r="I18" s="448" t="s">
        <v>450</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thickBot="1" x14ac:dyDescent="0.25">
      <c r="B20" s="258"/>
      <c r="C20" s="451" t="s">
        <v>64</v>
      </c>
      <c r="D20" s="452"/>
      <c r="E20" s="452"/>
      <c r="F20" s="452"/>
      <c r="G20" s="452"/>
      <c r="H20" s="453"/>
      <c r="I20" s="457" t="s">
        <v>451</v>
      </c>
      <c r="J20" s="458"/>
      <c r="K20" s="458"/>
      <c r="L20" s="459"/>
      <c r="M20" s="418" t="s">
        <v>21</v>
      </c>
      <c r="N20" s="419"/>
      <c r="O20" s="419"/>
      <c r="P20" s="419"/>
      <c r="Q20" s="419"/>
      <c r="R20" s="419"/>
      <c r="S20" s="420"/>
      <c r="T20" s="571" t="s">
        <v>22</v>
      </c>
      <c r="U20" s="572"/>
      <c r="V20" s="572"/>
      <c r="W20" s="572"/>
      <c r="X20" s="572"/>
      <c r="Y20" s="573"/>
      <c r="Z20" s="260"/>
    </row>
    <row r="21" spans="2:26" s="244" customFormat="1" ht="30.75" customHeight="1" thickBot="1" x14ac:dyDescent="0.25">
      <c r="B21" s="258"/>
      <c r="C21" s="454"/>
      <c r="D21" s="455"/>
      <c r="E21" s="455"/>
      <c r="F21" s="455"/>
      <c r="G21" s="455"/>
      <c r="H21" s="456"/>
      <c r="I21" s="460"/>
      <c r="J21" s="461"/>
      <c r="K21" s="461"/>
      <c r="L21" s="462"/>
      <c r="M21" s="551" t="s">
        <v>1</v>
      </c>
      <c r="N21" s="552"/>
      <c r="O21" s="552"/>
      <c r="P21" s="552"/>
      <c r="Q21" s="552"/>
      <c r="R21" s="552"/>
      <c r="S21" s="553"/>
      <c r="T21" s="878" t="s">
        <v>2</v>
      </c>
      <c r="U21" s="879"/>
      <c r="V21" s="879"/>
      <c r="W21" s="879"/>
      <c r="X21" s="879"/>
      <c r="Y21" s="880"/>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36" customHeight="1" thickBot="1" x14ac:dyDescent="0.25">
      <c r="B24" s="258"/>
      <c r="C24" s="436" t="s">
        <v>452</v>
      </c>
      <c r="D24" s="437"/>
      <c r="E24" s="437"/>
      <c r="F24" s="437"/>
      <c r="G24" s="437"/>
      <c r="H24" s="437"/>
      <c r="I24" s="438"/>
      <c r="J24" s="436" t="s">
        <v>453</v>
      </c>
      <c r="K24" s="437"/>
      <c r="L24" s="437"/>
      <c r="M24" s="437"/>
      <c r="N24" s="437"/>
      <c r="O24" s="437"/>
      <c r="P24" s="438"/>
      <c r="Q24" s="977" t="s">
        <v>411</v>
      </c>
      <c r="R24" s="978"/>
      <c r="S24" s="978"/>
      <c r="T24" s="978"/>
      <c r="U24" s="978"/>
      <c r="V24" s="978"/>
      <c r="W24" s="978"/>
      <c r="X24" s="978"/>
      <c r="Y24" s="833"/>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454</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999" t="s">
        <v>302</v>
      </c>
      <c r="J28" s="1000"/>
      <c r="K28" s="445" t="s">
        <v>51</v>
      </c>
      <c r="L28" s="446"/>
      <c r="M28" s="446"/>
      <c r="N28" s="446"/>
      <c r="O28" s="446"/>
      <c r="P28" s="447"/>
      <c r="Q28" s="444" t="s">
        <v>52</v>
      </c>
      <c r="R28" s="442"/>
      <c r="S28" s="443"/>
      <c r="T28" s="281"/>
      <c r="U28" s="442" t="s">
        <v>54</v>
      </c>
      <c r="V28" s="442"/>
      <c r="W28" s="442"/>
      <c r="X28" s="443"/>
      <c r="Y28" s="52" t="s">
        <v>70</v>
      </c>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588" t="s">
        <v>56</v>
      </c>
      <c r="D32" s="589"/>
      <c r="E32" s="589"/>
      <c r="F32" s="589"/>
      <c r="G32" s="590"/>
      <c r="H32" s="1058" t="s">
        <v>455</v>
      </c>
      <c r="I32" s="1060" t="s">
        <v>456</v>
      </c>
      <c r="J32" s="594" t="s">
        <v>25</v>
      </c>
      <c r="K32" s="596" t="s">
        <v>57</v>
      </c>
      <c r="L32" s="589"/>
      <c r="M32" s="589"/>
      <c r="N32" s="589"/>
      <c r="O32" s="589"/>
      <c r="P32" s="589"/>
      <c r="Q32" s="589"/>
      <c r="R32" s="589"/>
      <c r="S32" s="589"/>
      <c r="T32" s="589"/>
      <c r="U32" s="589"/>
      <c r="V32" s="589"/>
      <c r="W32" s="589"/>
      <c r="X32" s="589"/>
      <c r="Y32" s="590"/>
      <c r="Z32" s="260"/>
    </row>
    <row r="33" spans="2:26" s="262" customFormat="1" ht="59.25" customHeight="1" thickBot="1" x14ac:dyDescent="0.25">
      <c r="B33" s="263"/>
      <c r="C33" s="591"/>
      <c r="D33" s="592"/>
      <c r="E33" s="592"/>
      <c r="F33" s="592"/>
      <c r="G33" s="593"/>
      <c r="H33" s="1059"/>
      <c r="I33" s="1061"/>
      <c r="J33" s="595"/>
      <c r="K33" s="597"/>
      <c r="L33" s="592"/>
      <c r="M33" s="592"/>
      <c r="N33" s="592"/>
      <c r="O33" s="592"/>
      <c r="P33" s="592"/>
      <c r="Q33" s="592"/>
      <c r="R33" s="592"/>
      <c r="S33" s="592"/>
      <c r="T33" s="592"/>
      <c r="U33" s="592"/>
      <c r="V33" s="592"/>
      <c r="W33" s="592"/>
      <c r="X33" s="592"/>
      <c r="Y33" s="593"/>
      <c r="Z33" s="260"/>
    </row>
    <row r="34" spans="2:26" s="262" customFormat="1" ht="96.75" customHeight="1" x14ac:dyDescent="0.2">
      <c r="B34" s="263"/>
      <c r="C34" s="560" t="s">
        <v>91</v>
      </c>
      <c r="D34" s="1050"/>
      <c r="E34" s="1050"/>
      <c r="F34" s="1050"/>
      <c r="G34" s="1051"/>
      <c r="H34" s="313">
        <v>19</v>
      </c>
      <c r="I34" s="313">
        <v>30</v>
      </c>
      <c r="J34" s="265">
        <f>100%-(H34/I34)</f>
        <v>0.3666666666666667</v>
      </c>
      <c r="K34" s="1052" t="s">
        <v>457</v>
      </c>
      <c r="L34" s="1053"/>
      <c r="M34" s="1053"/>
      <c r="N34" s="1053"/>
      <c r="O34" s="1053"/>
      <c r="P34" s="1053"/>
      <c r="Q34" s="1053"/>
      <c r="R34" s="1053"/>
      <c r="S34" s="1053"/>
      <c r="T34" s="1053"/>
      <c r="U34" s="1053"/>
      <c r="V34" s="1053"/>
      <c r="W34" s="1053"/>
      <c r="X34" s="1053"/>
      <c r="Y34" s="1054"/>
      <c r="Z34" s="260"/>
    </row>
    <row r="35" spans="2:26" s="262" customFormat="1" x14ac:dyDescent="0.2">
      <c r="B35" s="263"/>
      <c r="C35" s="560" t="s">
        <v>94</v>
      </c>
      <c r="D35" s="1050"/>
      <c r="E35" s="1050"/>
      <c r="F35" s="1050"/>
      <c r="G35" s="1051"/>
      <c r="H35" s="156"/>
      <c r="I35" s="156"/>
      <c r="J35" s="265" t="e">
        <f>100%-(H35/I35)</f>
        <v>#DIV/0!</v>
      </c>
      <c r="K35" s="1052"/>
      <c r="L35" s="1053"/>
      <c r="M35" s="1053"/>
      <c r="N35" s="1053"/>
      <c r="O35" s="1053"/>
      <c r="P35" s="1053"/>
      <c r="Q35" s="1053"/>
      <c r="R35" s="1053"/>
      <c r="S35" s="1053"/>
      <c r="T35" s="1053"/>
      <c r="U35" s="1053"/>
      <c r="V35" s="1053"/>
      <c r="W35" s="1053"/>
      <c r="X35" s="1053"/>
      <c r="Y35" s="1054"/>
      <c r="Z35" s="260"/>
    </row>
    <row r="36" spans="2:26" s="262" customFormat="1" x14ac:dyDescent="0.2">
      <c r="B36" s="263"/>
      <c r="C36" s="560" t="s">
        <v>95</v>
      </c>
      <c r="D36" s="1050"/>
      <c r="E36" s="1050"/>
      <c r="F36" s="1050"/>
      <c r="G36" s="1051"/>
      <c r="H36" s="156"/>
      <c r="I36" s="156"/>
      <c r="J36" s="265" t="e">
        <f>100%-(H36/I36)</f>
        <v>#DIV/0!</v>
      </c>
      <c r="K36" s="1055"/>
      <c r="L36" s="1056"/>
      <c r="M36" s="1056"/>
      <c r="N36" s="1056"/>
      <c r="O36" s="1056"/>
      <c r="P36" s="1056"/>
      <c r="Q36" s="1056"/>
      <c r="R36" s="1056"/>
      <c r="S36" s="1056"/>
      <c r="T36" s="1056"/>
      <c r="U36" s="1056"/>
      <c r="V36" s="1056"/>
      <c r="W36" s="1056"/>
      <c r="X36" s="1056"/>
      <c r="Y36" s="1057"/>
      <c r="Z36" s="260"/>
    </row>
    <row r="37" spans="2:26" s="262" customFormat="1" ht="15" thickBot="1" x14ac:dyDescent="0.25">
      <c r="B37" s="263"/>
      <c r="C37" s="560" t="s">
        <v>96</v>
      </c>
      <c r="D37" s="1050"/>
      <c r="E37" s="1050"/>
      <c r="F37" s="1050"/>
      <c r="G37" s="1051"/>
      <c r="H37" s="156"/>
      <c r="I37" s="156"/>
      <c r="J37" s="265" t="e">
        <f>100%-(H37/I37)</f>
        <v>#DIV/0!</v>
      </c>
      <c r="K37" s="563"/>
      <c r="L37" s="538"/>
      <c r="M37" s="538"/>
      <c r="N37" s="538"/>
      <c r="O37" s="538"/>
      <c r="P37" s="538"/>
      <c r="Q37" s="538"/>
      <c r="R37" s="538"/>
      <c r="S37" s="538"/>
      <c r="T37" s="538"/>
      <c r="U37" s="538"/>
      <c r="V37" s="538"/>
      <c r="W37" s="538"/>
      <c r="X37" s="538"/>
      <c r="Y37" s="564"/>
      <c r="Z37" s="260"/>
    </row>
    <row r="38" spans="2:26" s="262" customFormat="1" ht="15" hidden="1" thickBot="1" x14ac:dyDescent="0.25">
      <c r="B38" s="263"/>
      <c r="C38" s="1062"/>
      <c r="D38" s="1063"/>
      <c r="E38" s="1063"/>
      <c r="F38" s="1063"/>
      <c r="G38" s="1064"/>
      <c r="H38" s="156"/>
      <c r="I38" s="156"/>
      <c r="J38" s="265" t="e">
        <f t="shared" ref="J38:J45" si="0">100%-(H38/I38)</f>
        <v>#DIV/0!</v>
      </c>
      <c r="K38" s="1065"/>
      <c r="L38" s="1066"/>
      <c r="M38" s="1066"/>
      <c r="N38" s="1066"/>
      <c r="O38" s="1066"/>
      <c r="P38" s="1066"/>
      <c r="Q38" s="1066"/>
      <c r="R38" s="1066"/>
      <c r="S38" s="1066"/>
      <c r="T38" s="1066"/>
      <c r="U38" s="1066"/>
      <c r="V38" s="1066"/>
      <c r="W38" s="1066"/>
      <c r="X38" s="1066"/>
      <c r="Y38" s="1067"/>
      <c r="Z38" s="260"/>
    </row>
    <row r="39" spans="2:26" s="262" customFormat="1" ht="15" hidden="1" thickBot="1" x14ac:dyDescent="0.25">
      <c r="B39" s="263"/>
      <c r="C39" s="1062"/>
      <c r="D39" s="1063"/>
      <c r="E39" s="1063"/>
      <c r="F39" s="1063"/>
      <c r="G39" s="1064"/>
      <c r="H39" s="156"/>
      <c r="I39" s="156"/>
      <c r="J39" s="265" t="e">
        <f t="shared" si="0"/>
        <v>#DIV/0!</v>
      </c>
      <c r="K39" s="1065"/>
      <c r="L39" s="1066"/>
      <c r="M39" s="1066"/>
      <c r="N39" s="1066"/>
      <c r="O39" s="1066"/>
      <c r="P39" s="1066"/>
      <c r="Q39" s="1066"/>
      <c r="R39" s="1066"/>
      <c r="S39" s="1066"/>
      <c r="T39" s="1066"/>
      <c r="U39" s="1066"/>
      <c r="V39" s="1066"/>
      <c r="W39" s="1066"/>
      <c r="X39" s="1066"/>
      <c r="Y39" s="1067"/>
      <c r="Z39" s="260"/>
    </row>
    <row r="40" spans="2:26" s="262" customFormat="1" ht="15" hidden="1" thickBot="1" x14ac:dyDescent="0.25">
      <c r="B40" s="263"/>
      <c r="C40" s="1062"/>
      <c r="D40" s="1063"/>
      <c r="E40" s="1063"/>
      <c r="F40" s="1063"/>
      <c r="G40" s="1064"/>
      <c r="H40" s="156"/>
      <c r="I40" s="156"/>
      <c r="J40" s="265" t="e">
        <f t="shared" si="0"/>
        <v>#DIV/0!</v>
      </c>
      <c r="K40" s="1065"/>
      <c r="L40" s="1066"/>
      <c r="M40" s="1066"/>
      <c r="N40" s="1066"/>
      <c r="O40" s="1066"/>
      <c r="P40" s="1066"/>
      <c r="Q40" s="1066"/>
      <c r="R40" s="1066"/>
      <c r="S40" s="1066"/>
      <c r="T40" s="1066"/>
      <c r="U40" s="1066"/>
      <c r="V40" s="1066"/>
      <c r="W40" s="1066"/>
      <c r="X40" s="1066"/>
      <c r="Y40" s="1067"/>
      <c r="Z40" s="260"/>
    </row>
    <row r="41" spans="2:26" s="262" customFormat="1" ht="15" hidden="1" thickBot="1" x14ac:dyDescent="0.25">
      <c r="B41" s="263"/>
      <c r="C41" s="1062"/>
      <c r="D41" s="1063"/>
      <c r="E41" s="1063"/>
      <c r="F41" s="1063"/>
      <c r="G41" s="1064"/>
      <c r="H41" s="156"/>
      <c r="I41" s="156"/>
      <c r="J41" s="265" t="e">
        <f t="shared" si="0"/>
        <v>#DIV/0!</v>
      </c>
      <c r="K41" s="1065"/>
      <c r="L41" s="1066"/>
      <c r="M41" s="1066"/>
      <c r="N41" s="1066"/>
      <c r="O41" s="1066"/>
      <c r="P41" s="1066"/>
      <c r="Q41" s="1066"/>
      <c r="R41" s="1066"/>
      <c r="S41" s="1066"/>
      <c r="T41" s="1066"/>
      <c r="U41" s="1066"/>
      <c r="V41" s="1066"/>
      <c r="W41" s="1066"/>
      <c r="X41" s="1066"/>
      <c r="Y41" s="1067"/>
      <c r="Z41" s="260"/>
    </row>
    <row r="42" spans="2:26" s="262" customFormat="1" ht="15" hidden="1" thickBot="1" x14ac:dyDescent="0.25">
      <c r="B42" s="263"/>
      <c r="C42" s="1062"/>
      <c r="D42" s="1063"/>
      <c r="E42" s="1063"/>
      <c r="F42" s="1063"/>
      <c r="G42" s="1064"/>
      <c r="H42" s="156"/>
      <c r="I42" s="156"/>
      <c r="J42" s="265" t="e">
        <f t="shared" si="0"/>
        <v>#DIV/0!</v>
      </c>
      <c r="K42" s="1065"/>
      <c r="L42" s="1066"/>
      <c r="M42" s="1066"/>
      <c r="N42" s="1066"/>
      <c r="O42" s="1066"/>
      <c r="P42" s="1066"/>
      <c r="Q42" s="1066"/>
      <c r="R42" s="1066"/>
      <c r="S42" s="1066"/>
      <c r="T42" s="1066"/>
      <c r="U42" s="1066"/>
      <c r="V42" s="1066"/>
      <c r="W42" s="1066"/>
      <c r="X42" s="1066"/>
      <c r="Y42" s="1067"/>
      <c r="Z42" s="260"/>
    </row>
    <row r="43" spans="2:26" s="262" customFormat="1" ht="15" hidden="1" thickBot="1" x14ac:dyDescent="0.25">
      <c r="B43" s="263"/>
      <c r="C43" s="1062"/>
      <c r="D43" s="1063"/>
      <c r="E43" s="1063"/>
      <c r="F43" s="1063"/>
      <c r="G43" s="1064"/>
      <c r="H43" s="156"/>
      <c r="I43" s="156"/>
      <c r="J43" s="265" t="e">
        <f t="shared" si="0"/>
        <v>#DIV/0!</v>
      </c>
      <c r="K43" s="1065"/>
      <c r="L43" s="1066"/>
      <c r="M43" s="1066"/>
      <c r="N43" s="1066"/>
      <c r="O43" s="1066"/>
      <c r="P43" s="1066"/>
      <c r="Q43" s="1066"/>
      <c r="R43" s="1066"/>
      <c r="S43" s="1066"/>
      <c r="T43" s="1066"/>
      <c r="U43" s="1066"/>
      <c r="V43" s="1066"/>
      <c r="W43" s="1066"/>
      <c r="X43" s="1066"/>
      <c r="Y43" s="1067"/>
      <c r="Z43" s="260"/>
    </row>
    <row r="44" spans="2:26" s="262" customFormat="1" ht="15" hidden="1" thickBot="1" x14ac:dyDescent="0.25">
      <c r="B44" s="263"/>
      <c r="C44" s="1062"/>
      <c r="D44" s="1063"/>
      <c r="E44" s="1063"/>
      <c r="F44" s="1063"/>
      <c r="G44" s="1064"/>
      <c r="H44" s="156"/>
      <c r="I44" s="156"/>
      <c r="J44" s="265" t="e">
        <f t="shared" si="0"/>
        <v>#DIV/0!</v>
      </c>
      <c r="K44" s="1065"/>
      <c r="L44" s="1066"/>
      <c r="M44" s="1066"/>
      <c r="N44" s="1066"/>
      <c r="O44" s="1066"/>
      <c r="P44" s="1066"/>
      <c r="Q44" s="1066"/>
      <c r="R44" s="1066"/>
      <c r="S44" s="1066"/>
      <c r="T44" s="1066"/>
      <c r="U44" s="1066"/>
      <c r="V44" s="1066"/>
      <c r="W44" s="1066"/>
      <c r="X44" s="1066"/>
      <c r="Y44" s="1067"/>
      <c r="Z44" s="260"/>
    </row>
    <row r="45" spans="2:26" s="262" customFormat="1" ht="15" hidden="1" thickBot="1" x14ac:dyDescent="0.25">
      <c r="B45" s="263"/>
      <c r="C45" s="1071"/>
      <c r="D45" s="1072"/>
      <c r="E45" s="1072"/>
      <c r="F45" s="1072"/>
      <c r="G45" s="1073"/>
      <c r="H45" s="157"/>
      <c r="I45" s="157"/>
      <c r="J45" s="265" t="e">
        <f t="shared" si="0"/>
        <v>#DIV/0!</v>
      </c>
      <c r="K45" s="1074"/>
      <c r="L45" s="1075"/>
      <c r="M45" s="1075"/>
      <c r="N45" s="1075"/>
      <c r="O45" s="1075"/>
      <c r="P45" s="1075"/>
      <c r="Q45" s="1075"/>
      <c r="R45" s="1075"/>
      <c r="S45" s="1075"/>
      <c r="T45" s="1075"/>
      <c r="U45" s="1075"/>
      <c r="V45" s="1075"/>
      <c r="W45" s="1075"/>
      <c r="X45" s="1075"/>
      <c r="Y45" s="1076"/>
      <c r="Z45" s="260"/>
    </row>
    <row r="46" spans="2:26" s="262" customFormat="1" ht="15.75" customHeight="1" thickBot="1" x14ac:dyDescent="0.3">
      <c r="B46" s="263"/>
      <c r="C46" s="565" t="s">
        <v>58</v>
      </c>
      <c r="D46" s="566"/>
      <c r="E46" s="566"/>
      <c r="F46" s="566"/>
      <c r="G46" s="567"/>
      <c r="H46" s="314">
        <f>SUM(H34:H45)</f>
        <v>19</v>
      </c>
      <c r="I46" s="314">
        <f>SUM(I34:I45)</f>
        <v>30</v>
      </c>
      <c r="J46" s="315">
        <f>100%-(H46/I46)</f>
        <v>0.3666666666666667</v>
      </c>
      <c r="K46" s="1068"/>
      <c r="L46" s="1069"/>
      <c r="M46" s="1069"/>
      <c r="N46" s="1069"/>
      <c r="O46" s="1069"/>
      <c r="P46" s="1069"/>
      <c r="Q46" s="1069"/>
      <c r="R46" s="1069"/>
      <c r="S46" s="1069"/>
      <c r="T46" s="1069"/>
      <c r="U46" s="1069"/>
      <c r="V46" s="1069"/>
      <c r="W46" s="1069"/>
      <c r="X46" s="1069"/>
      <c r="Y46" s="1070"/>
      <c r="Z46" s="260"/>
    </row>
    <row r="47" spans="2:26" s="262" customFormat="1" ht="5.25" customHeigh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x14ac:dyDescent="0.2">
      <c r="B51" s="25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60"/>
    </row>
    <row r="52" spans="2: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2: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ht="15" thickBot="1" x14ac:dyDescent="0.25">
      <c r="B63" s="25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ht="78.75" customHeight="1" x14ac:dyDescent="0.2">
      <c r="B69" s="274"/>
      <c r="C69" s="1079" t="s">
        <v>458</v>
      </c>
      <c r="D69" s="1080"/>
      <c r="E69" s="1080"/>
      <c r="F69" s="1080"/>
      <c r="G69" s="1080"/>
      <c r="H69" s="682" t="s">
        <v>302</v>
      </c>
      <c r="I69" s="681"/>
      <c r="J69" s="682">
        <v>0.37</v>
      </c>
      <c r="K69" s="681"/>
      <c r="L69" s="681"/>
      <c r="M69" s="681"/>
      <c r="N69" s="680" t="s">
        <v>459</v>
      </c>
      <c r="O69" s="680"/>
      <c r="P69" s="680"/>
      <c r="Q69" s="680"/>
      <c r="R69" s="680"/>
      <c r="S69" s="680"/>
      <c r="T69" s="680"/>
      <c r="U69" s="680"/>
      <c r="V69" s="680"/>
      <c r="W69" s="680"/>
      <c r="X69" s="680"/>
      <c r="Y69" s="690"/>
      <c r="Z69" s="277"/>
    </row>
    <row r="70" spans="1:26" x14ac:dyDescent="0.2">
      <c r="B70" s="274"/>
      <c r="C70" s="1077"/>
      <c r="D70" s="1078"/>
      <c r="E70" s="1078"/>
      <c r="F70" s="1078"/>
      <c r="G70" s="1078"/>
      <c r="H70" s="811"/>
      <c r="I70" s="403"/>
      <c r="J70" s="811"/>
      <c r="K70" s="403"/>
      <c r="L70" s="403"/>
      <c r="M70" s="403"/>
      <c r="N70" s="403"/>
      <c r="O70" s="403"/>
      <c r="P70" s="403"/>
      <c r="Q70" s="403"/>
      <c r="R70" s="403"/>
      <c r="S70" s="403"/>
      <c r="T70" s="403"/>
      <c r="U70" s="403"/>
      <c r="V70" s="403"/>
      <c r="W70" s="403"/>
      <c r="X70" s="403"/>
      <c r="Y70" s="558"/>
      <c r="Z70" s="277"/>
    </row>
    <row r="71" spans="1:26" x14ac:dyDescent="0.2">
      <c r="B71" s="274"/>
      <c r="C71" s="1077"/>
      <c r="D71" s="1078"/>
      <c r="E71" s="1078"/>
      <c r="F71" s="1078"/>
      <c r="G71" s="1078"/>
      <c r="H71" s="811"/>
      <c r="I71" s="403"/>
      <c r="J71" s="811"/>
      <c r="K71" s="403"/>
      <c r="L71" s="403"/>
      <c r="M71" s="403"/>
      <c r="N71" s="403"/>
      <c r="O71" s="403"/>
      <c r="P71" s="403"/>
      <c r="Q71" s="403"/>
      <c r="R71" s="403"/>
      <c r="S71" s="403"/>
      <c r="T71" s="403"/>
      <c r="U71" s="403"/>
      <c r="V71" s="403"/>
      <c r="W71" s="403"/>
      <c r="X71" s="403"/>
      <c r="Y71" s="558"/>
      <c r="Z71" s="277"/>
    </row>
    <row r="72" spans="1:26" x14ac:dyDescent="0.2">
      <c r="B72" s="274"/>
      <c r="C72" s="1077"/>
      <c r="D72" s="1078"/>
      <c r="E72" s="1078"/>
      <c r="F72" s="1078"/>
      <c r="G72" s="1078"/>
      <c r="H72" s="811"/>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4"/>
  <sheetViews>
    <sheetView topLeftCell="A31" workbookViewId="0">
      <selection activeCell="A31" sqref="A1:XFD1048576"/>
    </sheetView>
  </sheetViews>
  <sheetFormatPr baseColWidth="10" defaultColWidth="3.7109375" defaultRowHeight="14.25" x14ac:dyDescent="0.2"/>
  <cols>
    <col min="1" max="1" width="3.7109375" style="136"/>
    <col min="2" max="2" width="2.85546875" style="136" customWidth="1"/>
    <col min="3" max="7" width="7.5703125" style="136" customWidth="1"/>
    <col min="8" max="8" width="14.28515625" style="136" customWidth="1"/>
    <col min="9" max="9" width="13.42578125" style="136" customWidth="1"/>
    <col min="10" max="10" width="15" style="136" customWidth="1"/>
    <col min="11" max="15" width="7.140625" style="136" bestFit="1" customWidth="1"/>
    <col min="16" max="16" width="7.7109375" style="136" customWidth="1"/>
    <col min="17" max="17" width="9"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412" t="s">
        <v>150</v>
      </c>
      <c r="J7" s="413"/>
      <c r="K7" s="413"/>
      <c r="L7" s="413"/>
      <c r="M7" s="413"/>
      <c r="N7" s="413"/>
      <c r="O7" s="413"/>
      <c r="P7" s="413"/>
      <c r="Q7" s="413"/>
      <c r="R7" s="413"/>
      <c r="S7" s="413"/>
      <c r="T7" s="413"/>
      <c r="U7" s="413"/>
      <c r="V7" s="413"/>
      <c r="W7" s="413"/>
      <c r="X7" s="413"/>
      <c r="Y7" s="414"/>
      <c r="Z7" s="144"/>
    </row>
    <row r="8" spans="1:26" ht="15.75" thickBot="1" x14ac:dyDescent="0.25">
      <c r="B8" s="143"/>
      <c r="C8" s="388"/>
      <c r="D8" s="389"/>
      <c r="E8" s="389"/>
      <c r="F8" s="389"/>
      <c r="G8" s="389"/>
      <c r="H8" s="390"/>
      <c r="I8" s="415"/>
      <c r="J8" s="416"/>
      <c r="K8" s="416"/>
      <c r="L8" s="416"/>
      <c r="M8" s="416"/>
      <c r="N8" s="416"/>
      <c r="O8" s="416"/>
      <c r="P8" s="416"/>
      <c r="Q8" s="416"/>
      <c r="R8" s="416"/>
      <c r="S8" s="416"/>
      <c r="T8" s="416"/>
      <c r="U8" s="416"/>
      <c r="V8" s="416"/>
      <c r="W8" s="416"/>
      <c r="X8" s="416"/>
      <c r="Y8" s="417"/>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427" t="s">
        <v>151</v>
      </c>
      <c r="J10" s="428"/>
      <c r="K10" s="428"/>
      <c r="L10" s="428"/>
      <c r="M10" s="428"/>
      <c r="N10" s="428"/>
      <c r="O10" s="428"/>
      <c r="P10" s="428"/>
      <c r="Q10" s="429"/>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430"/>
      <c r="J11" s="431"/>
      <c r="K11" s="431"/>
      <c r="L11" s="431"/>
      <c r="M11" s="431"/>
      <c r="N11" s="431"/>
      <c r="O11" s="431"/>
      <c r="P11" s="431"/>
      <c r="Q11" s="432"/>
      <c r="R11" s="433" t="s">
        <v>152</v>
      </c>
      <c r="S11" s="434"/>
      <c r="T11" s="434"/>
      <c r="U11" s="435"/>
      <c r="V11" s="421">
        <v>6</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153</v>
      </c>
      <c r="J13" s="392"/>
      <c r="K13" s="392"/>
      <c r="L13" s="392"/>
      <c r="M13" s="392"/>
      <c r="N13" s="392"/>
      <c r="O13" s="392"/>
      <c r="P13" s="392"/>
      <c r="Q13" s="392"/>
      <c r="R13" s="392"/>
      <c r="S13" s="393"/>
      <c r="T13" s="385" t="s">
        <v>16</v>
      </c>
      <c r="U13" s="386"/>
      <c r="V13" s="386"/>
      <c r="W13" s="386"/>
      <c r="X13" s="386"/>
      <c r="Y13" s="387"/>
      <c r="Z13" s="150"/>
    </row>
    <row r="14" spans="1:26" ht="30" customHeight="1" thickBot="1" x14ac:dyDescent="0.25">
      <c r="B14" s="14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154</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2.5" customHeight="1" thickBot="1" x14ac:dyDescent="0.25">
      <c r="B18" s="148"/>
      <c r="C18" s="445" t="s">
        <v>19</v>
      </c>
      <c r="D18" s="446"/>
      <c r="E18" s="446"/>
      <c r="F18" s="446"/>
      <c r="G18" s="446"/>
      <c r="H18" s="447"/>
      <c r="I18" s="448" t="s">
        <v>155</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144</v>
      </c>
      <c r="J20" s="458"/>
      <c r="K20" s="458"/>
      <c r="L20" s="459"/>
      <c r="M20" s="418" t="s">
        <v>21</v>
      </c>
      <c r="N20" s="419"/>
      <c r="O20" s="419"/>
      <c r="P20" s="419"/>
      <c r="Q20" s="419"/>
      <c r="R20" s="419"/>
      <c r="S20" s="420"/>
      <c r="T20" s="418" t="s">
        <v>22</v>
      </c>
      <c r="U20" s="419"/>
      <c r="V20" s="419"/>
      <c r="W20" s="419"/>
      <c r="X20" s="419"/>
      <c r="Y20" s="420"/>
      <c r="Z20" s="150"/>
    </row>
    <row r="21" spans="2:26" s="134" customFormat="1" ht="30.75" customHeight="1" thickBot="1" x14ac:dyDescent="0.25">
      <c r="B21" s="148"/>
      <c r="C21" s="454"/>
      <c r="D21" s="455"/>
      <c r="E21" s="455"/>
      <c r="F21" s="455"/>
      <c r="G21" s="455"/>
      <c r="H21" s="456"/>
      <c r="I21" s="460"/>
      <c r="J21" s="461"/>
      <c r="K21" s="461"/>
      <c r="L21" s="462"/>
      <c r="M21" s="463" t="s">
        <v>156</v>
      </c>
      <c r="N21" s="464"/>
      <c r="O21" s="464"/>
      <c r="P21" s="464"/>
      <c r="Q21" s="464"/>
      <c r="R21" s="464"/>
      <c r="S21" s="465"/>
      <c r="T21" s="466" t="s">
        <v>157</v>
      </c>
      <c r="U21" s="467"/>
      <c r="V21" s="467"/>
      <c r="W21" s="467"/>
      <c r="X21" s="467"/>
      <c r="Y21" s="468"/>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37.5" customHeight="1" thickBot="1" x14ac:dyDescent="0.25">
      <c r="B24" s="148"/>
      <c r="C24" s="436" t="s">
        <v>188</v>
      </c>
      <c r="D24" s="437"/>
      <c r="E24" s="437"/>
      <c r="F24" s="437"/>
      <c r="G24" s="437"/>
      <c r="H24" s="437"/>
      <c r="I24" s="438"/>
      <c r="J24" s="436" t="s">
        <v>189</v>
      </c>
      <c r="K24" s="437"/>
      <c r="L24" s="437"/>
      <c r="M24" s="437"/>
      <c r="N24" s="437"/>
      <c r="O24" s="437"/>
      <c r="P24" s="438"/>
      <c r="Q24" s="439" t="s">
        <v>190</v>
      </c>
      <c r="R24" s="440"/>
      <c r="S24" s="440"/>
      <c r="T24" s="440"/>
      <c r="U24" s="440"/>
      <c r="V24" s="440"/>
      <c r="W24" s="440"/>
      <c r="X24" s="440"/>
      <c r="Y24" s="441"/>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5" t="s">
        <v>20</v>
      </c>
      <c r="D26" s="446"/>
      <c r="E26" s="446"/>
      <c r="F26" s="446"/>
      <c r="G26" s="446"/>
      <c r="H26" s="447"/>
      <c r="I26" s="448" t="s">
        <v>191</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74"/>
      <c r="J28" s="448"/>
      <c r="K28" s="445" t="s">
        <v>51</v>
      </c>
      <c r="L28" s="446"/>
      <c r="M28" s="446"/>
      <c r="N28" s="446"/>
      <c r="O28" s="446"/>
      <c r="P28" s="447"/>
      <c r="Q28" s="444" t="s">
        <v>52</v>
      </c>
      <c r="R28" s="442"/>
      <c r="S28" s="443"/>
      <c r="T28" s="174" t="s">
        <v>53</v>
      </c>
      <c r="U28" s="442" t="s">
        <v>54</v>
      </c>
      <c r="V28" s="442"/>
      <c r="W28" s="442"/>
      <c r="X28" s="443"/>
      <c r="Y28" s="172"/>
      <c r="Z28" s="150"/>
    </row>
    <row r="29" spans="2:26" ht="11.25" customHeight="1" thickBot="1" x14ac:dyDescent="0.25">
      <c r="Z29" s="150"/>
    </row>
    <row r="30" spans="2:26" ht="15.75" thickBot="1" x14ac:dyDescent="0.25">
      <c r="B30" s="148"/>
      <c r="C30" s="475" t="s">
        <v>55</v>
      </c>
      <c r="D30" s="476"/>
      <c r="E30" s="476"/>
      <c r="F30" s="476"/>
      <c r="G30" s="476"/>
      <c r="H30" s="476"/>
      <c r="I30" s="476"/>
      <c r="J30" s="476"/>
      <c r="K30" s="476"/>
      <c r="L30" s="476"/>
      <c r="M30" s="476"/>
      <c r="N30" s="476"/>
      <c r="O30" s="476"/>
      <c r="P30" s="476"/>
      <c r="Q30" s="476"/>
      <c r="R30" s="476"/>
      <c r="S30" s="476"/>
      <c r="T30" s="476"/>
      <c r="U30" s="476"/>
      <c r="V30" s="476"/>
      <c r="W30" s="476"/>
      <c r="X30" s="476"/>
      <c r="Y30" s="477"/>
      <c r="Z30" s="150"/>
    </row>
    <row r="31" spans="2:26" x14ac:dyDescent="0.2">
      <c r="B31" s="148"/>
      <c r="C31" s="478" t="s">
        <v>192</v>
      </c>
      <c r="D31" s="479"/>
      <c r="E31" s="479"/>
      <c r="F31" s="479"/>
      <c r="G31" s="480"/>
      <c r="H31" s="484" t="s">
        <v>91</v>
      </c>
      <c r="I31" s="485"/>
      <c r="J31" s="484" t="s">
        <v>94</v>
      </c>
      <c r="K31" s="485"/>
      <c r="L31" s="484" t="s">
        <v>95</v>
      </c>
      <c r="M31" s="485"/>
      <c r="N31" s="484" t="s">
        <v>96</v>
      </c>
      <c r="O31" s="485"/>
      <c r="P31" s="484" t="s">
        <v>193</v>
      </c>
      <c r="Q31" s="485"/>
      <c r="R31" s="486" t="s">
        <v>146</v>
      </c>
      <c r="S31" s="487"/>
      <c r="T31" s="487"/>
      <c r="U31" s="487"/>
      <c r="V31" s="487"/>
      <c r="W31" s="487"/>
      <c r="X31" s="487"/>
      <c r="Y31" s="488"/>
      <c r="Z31" s="150"/>
    </row>
    <row r="32" spans="2:26" ht="23.25" thickBot="1" x14ac:dyDescent="0.25">
      <c r="B32" s="148"/>
      <c r="C32" s="481"/>
      <c r="D32" s="482"/>
      <c r="E32" s="482"/>
      <c r="F32" s="482"/>
      <c r="G32" s="483"/>
      <c r="H32" s="175" t="s">
        <v>194</v>
      </c>
      <c r="I32" s="176" t="s">
        <v>195</v>
      </c>
      <c r="J32" s="177" t="s">
        <v>194</v>
      </c>
      <c r="K32" s="178" t="s">
        <v>195</v>
      </c>
      <c r="L32" s="175" t="s">
        <v>194</v>
      </c>
      <c r="M32" s="176" t="s">
        <v>195</v>
      </c>
      <c r="N32" s="177" t="s">
        <v>194</v>
      </c>
      <c r="O32" s="178" t="s">
        <v>195</v>
      </c>
      <c r="P32" s="177" t="s">
        <v>194</v>
      </c>
      <c r="Q32" s="178" t="s">
        <v>195</v>
      </c>
      <c r="R32" s="489"/>
      <c r="S32" s="490"/>
      <c r="T32" s="490"/>
      <c r="U32" s="490"/>
      <c r="V32" s="490"/>
      <c r="W32" s="490"/>
      <c r="X32" s="490"/>
      <c r="Y32" s="491"/>
      <c r="Z32" s="150"/>
    </row>
    <row r="33" spans="2:26" ht="21.75" customHeight="1" x14ac:dyDescent="0.2">
      <c r="B33" s="148"/>
      <c r="C33" s="1233" t="s">
        <v>774</v>
      </c>
      <c r="D33" s="1234"/>
      <c r="E33" s="1234"/>
      <c r="F33" s="1234"/>
      <c r="G33" s="1235"/>
      <c r="H33" s="1231">
        <v>9.7500000000000003E-2</v>
      </c>
      <c r="I33" s="1231">
        <v>9.7500000000000003E-2</v>
      </c>
      <c r="J33" s="1231"/>
      <c r="K33" s="1231"/>
      <c r="L33" s="1231"/>
      <c r="M33" s="1231"/>
      <c r="N33" s="1231"/>
      <c r="O33" s="1231"/>
      <c r="P33" s="1231">
        <v>1</v>
      </c>
      <c r="Q33" s="1231">
        <v>1</v>
      </c>
      <c r="R33" s="492"/>
      <c r="S33" s="493"/>
      <c r="T33" s="493"/>
      <c r="U33" s="493"/>
      <c r="V33" s="493"/>
      <c r="W33" s="493"/>
      <c r="X33" s="493"/>
      <c r="Y33" s="494"/>
      <c r="Z33" s="150"/>
    </row>
    <row r="34" spans="2:26" ht="21.75" customHeight="1" x14ac:dyDescent="0.2">
      <c r="B34" s="148"/>
      <c r="C34" s="469" t="s">
        <v>775</v>
      </c>
      <c r="D34" s="470"/>
      <c r="E34" s="470"/>
      <c r="F34" s="470"/>
      <c r="G34" s="1232"/>
      <c r="H34" s="1231">
        <v>0.19994999999999999</v>
      </c>
      <c r="I34" s="1231">
        <v>0.22964999999999999</v>
      </c>
      <c r="J34" s="1231"/>
      <c r="K34" s="1231"/>
      <c r="L34" s="1231"/>
      <c r="M34" s="1231"/>
      <c r="N34" s="1231"/>
      <c r="O34" s="1231"/>
      <c r="P34" s="1231">
        <v>1</v>
      </c>
      <c r="Q34" s="1231">
        <v>0.85599999999999998</v>
      </c>
      <c r="R34" s="471"/>
      <c r="S34" s="472"/>
      <c r="T34" s="472"/>
      <c r="U34" s="472"/>
      <c r="V34" s="472"/>
      <c r="W34" s="472"/>
      <c r="X34" s="472"/>
      <c r="Y34" s="473"/>
      <c r="Z34" s="150"/>
    </row>
    <row r="35" spans="2:26" ht="14.25" customHeight="1" x14ac:dyDescent="0.2">
      <c r="B35" s="148"/>
      <c r="C35" s="469" t="s">
        <v>776</v>
      </c>
      <c r="D35" s="470"/>
      <c r="E35" s="470"/>
      <c r="F35" s="470"/>
      <c r="G35" s="1232"/>
      <c r="H35" s="1231">
        <v>0.15</v>
      </c>
      <c r="I35" s="1231">
        <v>0.3</v>
      </c>
      <c r="J35" s="1231"/>
      <c r="K35" s="1231"/>
      <c r="L35" s="1231"/>
      <c r="M35" s="1231"/>
      <c r="N35" s="1231"/>
      <c r="O35" s="1231"/>
      <c r="P35" s="1231">
        <v>1</v>
      </c>
      <c r="Q35" s="1231">
        <v>1</v>
      </c>
      <c r="R35" s="471"/>
      <c r="S35" s="472"/>
      <c r="T35" s="472"/>
      <c r="U35" s="472"/>
      <c r="V35" s="472"/>
      <c r="W35" s="472"/>
      <c r="X35" s="472"/>
      <c r="Y35" s="473"/>
      <c r="Z35" s="150"/>
    </row>
    <row r="36" spans="2:26" s="152" customFormat="1" ht="14.25" customHeight="1" x14ac:dyDescent="0.2">
      <c r="B36" s="153"/>
      <c r="C36" s="469" t="s">
        <v>777</v>
      </c>
      <c r="D36" s="470"/>
      <c r="E36" s="470"/>
      <c r="F36" s="470"/>
      <c r="G36" s="1232"/>
      <c r="H36" s="1231">
        <v>8.2500000000000004E-2</v>
      </c>
      <c r="I36" s="1231">
        <v>0.34460000000000002</v>
      </c>
      <c r="J36" s="1231"/>
      <c r="K36" s="1231"/>
      <c r="L36" s="1231"/>
      <c r="M36" s="1231"/>
      <c r="N36" s="1231"/>
      <c r="O36" s="1231"/>
      <c r="P36" s="1231">
        <v>1</v>
      </c>
      <c r="Q36" s="1231">
        <v>1</v>
      </c>
      <c r="R36" s="471"/>
      <c r="S36" s="472"/>
      <c r="T36" s="472"/>
      <c r="U36" s="472"/>
      <c r="V36" s="472"/>
      <c r="W36" s="472"/>
      <c r="X36" s="472"/>
      <c r="Y36" s="473"/>
      <c r="Z36" s="150"/>
    </row>
    <row r="37" spans="2:26" s="152" customFormat="1" ht="15" customHeight="1" x14ac:dyDescent="0.2">
      <c r="B37" s="153"/>
      <c r="C37" s="469" t="s">
        <v>778</v>
      </c>
      <c r="D37" s="470"/>
      <c r="E37" s="470"/>
      <c r="F37" s="470"/>
      <c r="G37" s="1232"/>
      <c r="H37" s="1231">
        <v>0</v>
      </c>
      <c r="I37" s="1231">
        <v>0</v>
      </c>
      <c r="J37" s="1231"/>
      <c r="K37" s="1231"/>
      <c r="L37" s="1231"/>
      <c r="M37" s="1231"/>
      <c r="N37" s="1231"/>
      <c r="O37" s="1231"/>
      <c r="P37" s="1231">
        <v>1</v>
      </c>
      <c r="Q37" s="1231">
        <v>0.73099999999999998</v>
      </c>
      <c r="R37" s="471"/>
      <c r="S37" s="472"/>
      <c r="T37" s="472"/>
      <c r="U37" s="472"/>
      <c r="V37" s="472"/>
      <c r="W37" s="472"/>
      <c r="X37" s="472"/>
      <c r="Y37" s="473"/>
      <c r="Z37" s="150"/>
    </row>
    <row r="38" spans="2:26" s="152" customFormat="1" ht="14.25" customHeight="1" x14ac:dyDescent="0.2">
      <c r="B38" s="153"/>
      <c r="C38" s="469" t="s">
        <v>779</v>
      </c>
      <c r="D38" s="470"/>
      <c r="E38" s="470"/>
      <c r="F38" s="470"/>
      <c r="G38" s="1232"/>
      <c r="H38" s="1231">
        <v>0</v>
      </c>
      <c r="I38" s="1231">
        <v>0</v>
      </c>
      <c r="J38" s="1231"/>
      <c r="K38" s="1231"/>
      <c r="L38" s="1231"/>
      <c r="M38" s="1231"/>
      <c r="N38" s="1231"/>
      <c r="O38" s="1231"/>
      <c r="P38" s="1231">
        <v>1</v>
      </c>
      <c r="Q38" s="1231">
        <v>1</v>
      </c>
      <c r="R38" s="471"/>
      <c r="S38" s="472"/>
      <c r="T38" s="472"/>
      <c r="U38" s="472"/>
      <c r="V38" s="472"/>
      <c r="W38" s="472"/>
      <c r="X38" s="472"/>
      <c r="Y38" s="473"/>
      <c r="Z38" s="150"/>
    </row>
    <row r="39" spans="2:26" s="152" customFormat="1" ht="17.25" customHeight="1" x14ac:dyDescent="0.2">
      <c r="B39" s="153"/>
      <c r="C39" s="469" t="s">
        <v>780</v>
      </c>
      <c r="D39" s="470"/>
      <c r="E39" s="470"/>
      <c r="F39" s="470"/>
      <c r="G39" s="1232"/>
      <c r="H39" s="1231">
        <v>0</v>
      </c>
      <c r="I39" s="1231">
        <v>0</v>
      </c>
      <c r="J39" s="1231"/>
      <c r="K39" s="1231"/>
      <c r="L39" s="1231"/>
      <c r="M39" s="1231"/>
      <c r="N39" s="1231"/>
      <c r="O39" s="1231"/>
      <c r="P39" s="1231">
        <v>1</v>
      </c>
      <c r="Q39" s="1231">
        <v>0.95499999999999996</v>
      </c>
      <c r="R39" s="471"/>
      <c r="S39" s="472"/>
      <c r="T39" s="472"/>
      <c r="U39" s="472"/>
      <c r="V39" s="472"/>
      <c r="W39" s="472"/>
      <c r="X39" s="472"/>
      <c r="Y39" s="473"/>
      <c r="Z39" s="150"/>
    </row>
    <row r="40" spans="2:26" s="152" customFormat="1" ht="14.25" customHeight="1" x14ac:dyDescent="0.2">
      <c r="B40" s="153"/>
      <c r="C40" s="469" t="s">
        <v>781</v>
      </c>
      <c r="D40" s="470"/>
      <c r="E40" s="470"/>
      <c r="F40" s="470"/>
      <c r="G40" s="1232"/>
      <c r="H40" s="1231">
        <v>0.192</v>
      </c>
      <c r="I40" s="1231">
        <v>0.34799999999999998</v>
      </c>
      <c r="J40" s="1231"/>
      <c r="K40" s="1231"/>
      <c r="L40" s="1231"/>
      <c r="M40" s="1231"/>
      <c r="N40" s="1231"/>
      <c r="O40" s="1231"/>
      <c r="P40" s="1231">
        <v>1</v>
      </c>
      <c r="Q40" s="1231">
        <v>1</v>
      </c>
      <c r="R40" s="179"/>
      <c r="S40" s="180"/>
      <c r="T40" s="180"/>
      <c r="U40" s="180"/>
      <c r="V40" s="180"/>
      <c r="W40" s="180"/>
      <c r="X40" s="180"/>
      <c r="Y40" s="181"/>
      <c r="Z40" s="150"/>
    </row>
    <row r="41" spans="2:26" s="152" customFormat="1" ht="14.25" customHeight="1" x14ac:dyDescent="0.2">
      <c r="B41" s="153"/>
      <c r="C41" s="469" t="s">
        <v>782</v>
      </c>
      <c r="D41" s="470"/>
      <c r="E41" s="470"/>
      <c r="F41" s="470"/>
      <c r="G41" s="1232"/>
      <c r="H41" s="1231">
        <v>0.32</v>
      </c>
      <c r="I41" s="1231">
        <v>0.32</v>
      </c>
      <c r="J41" s="1231"/>
      <c r="K41" s="1231"/>
      <c r="L41" s="1231"/>
      <c r="M41" s="1231"/>
      <c r="N41" s="1231"/>
      <c r="O41" s="1231"/>
      <c r="P41" s="1231">
        <v>1</v>
      </c>
      <c r="Q41" s="1231">
        <v>0.96</v>
      </c>
      <c r="R41" s="471"/>
      <c r="S41" s="472"/>
      <c r="T41" s="472"/>
      <c r="U41" s="472"/>
      <c r="V41" s="472"/>
      <c r="W41" s="472"/>
      <c r="X41" s="472"/>
      <c r="Y41" s="473"/>
      <c r="Z41" s="150"/>
    </row>
    <row r="42" spans="2:26" s="152" customFormat="1" ht="14.25" customHeight="1" x14ac:dyDescent="0.2">
      <c r="B42" s="153"/>
      <c r="C42" s="469" t="s">
        <v>783</v>
      </c>
      <c r="D42" s="470"/>
      <c r="E42" s="470"/>
      <c r="F42" s="470"/>
      <c r="G42" s="1232"/>
      <c r="H42" s="1231">
        <v>0.24</v>
      </c>
      <c r="I42" s="1231">
        <v>0.24</v>
      </c>
      <c r="J42" s="1231"/>
      <c r="K42" s="1231"/>
      <c r="L42" s="1231"/>
      <c r="M42" s="1231"/>
      <c r="N42" s="1231"/>
      <c r="O42" s="1231"/>
      <c r="P42" s="1231">
        <v>1</v>
      </c>
      <c r="Q42" s="1231">
        <v>1</v>
      </c>
      <c r="R42" s="471"/>
      <c r="S42" s="472"/>
      <c r="T42" s="472"/>
      <c r="U42" s="472"/>
      <c r="V42" s="472"/>
      <c r="W42" s="472"/>
      <c r="X42" s="472"/>
      <c r="Y42" s="473"/>
      <c r="Z42" s="150"/>
    </row>
    <row r="43" spans="2:26" s="152" customFormat="1" ht="14.25" customHeight="1" x14ac:dyDescent="0.2">
      <c r="B43" s="153"/>
      <c r="C43" s="469" t="s">
        <v>784</v>
      </c>
      <c r="D43" s="470"/>
      <c r="E43" s="470"/>
      <c r="F43" s="470"/>
      <c r="G43" s="1232"/>
      <c r="H43" s="1231">
        <v>0.13395000000000001</v>
      </c>
      <c r="I43" s="1231">
        <v>0.13395000000000001</v>
      </c>
      <c r="J43" s="1231"/>
      <c r="K43" s="1231"/>
      <c r="L43" s="1231"/>
      <c r="M43" s="1231"/>
      <c r="N43" s="1231"/>
      <c r="O43" s="1231"/>
      <c r="P43" s="1231">
        <v>1</v>
      </c>
      <c r="Q43" s="1231">
        <v>1</v>
      </c>
      <c r="R43" s="179"/>
      <c r="S43" s="180"/>
      <c r="T43" s="180"/>
      <c r="U43" s="180"/>
      <c r="V43" s="180"/>
      <c r="W43" s="180"/>
      <c r="X43" s="180"/>
      <c r="Y43" s="181"/>
      <c r="Z43" s="150"/>
    </row>
    <row r="44" spans="2:26" s="152" customFormat="1" ht="14.25" customHeight="1" x14ac:dyDescent="0.2">
      <c r="B44" s="153"/>
      <c r="C44" s="469" t="s">
        <v>785</v>
      </c>
      <c r="D44" s="470"/>
      <c r="E44" s="470"/>
      <c r="F44" s="470"/>
      <c r="G44" s="1232"/>
      <c r="H44" s="1231">
        <v>0</v>
      </c>
      <c r="I44" s="1231">
        <v>0</v>
      </c>
      <c r="J44" s="1231"/>
      <c r="K44" s="1231"/>
      <c r="L44" s="1231"/>
      <c r="M44" s="1231"/>
      <c r="N44" s="1231"/>
      <c r="O44" s="1231"/>
      <c r="P44" s="1231">
        <v>1</v>
      </c>
      <c r="Q44" s="1231">
        <v>1</v>
      </c>
      <c r="R44" s="471"/>
      <c r="S44" s="472"/>
      <c r="T44" s="472"/>
      <c r="U44" s="472"/>
      <c r="V44" s="472"/>
      <c r="W44" s="472"/>
      <c r="X44" s="472"/>
      <c r="Y44" s="473"/>
      <c r="Z44" s="150"/>
    </row>
    <row r="45" spans="2:26" s="152" customFormat="1" ht="14.25" customHeight="1" x14ac:dyDescent="0.2">
      <c r="B45" s="153"/>
      <c r="C45" s="469" t="s">
        <v>786</v>
      </c>
      <c r="D45" s="470"/>
      <c r="E45" s="470"/>
      <c r="F45" s="470"/>
      <c r="G45" s="1232"/>
      <c r="H45" s="1231">
        <v>0.35499999999999998</v>
      </c>
      <c r="I45" s="1231">
        <v>0.35499999999999998</v>
      </c>
      <c r="J45" s="1231"/>
      <c r="K45" s="1231"/>
      <c r="L45" s="1231"/>
      <c r="M45" s="1231"/>
      <c r="N45" s="1231"/>
      <c r="O45" s="1231"/>
      <c r="P45" s="1231">
        <v>1</v>
      </c>
      <c r="Q45" s="1231">
        <v>1</v>
      </c>
      <c r="R45" s="471"/>
      <c r="S45" s="472"/>
      <c r="T45" s="472"/>
      <c r="U45" s="472"/>
      <c r="V45" s="472"/>
      <c r="W45" s="472"/>
      <c r="X45" s="472"/>
      <c r="Y45" s="473"/>
      <c r="Z45" s="150"/>
    </row>
    <row r="46" spans="2:26" s="152" customFormat="1" ht="14.25" customHeight="1" x14ac:dyDescent="0.2">
      <c r="B46" s="153"/>
      <c r="C46" s="469" t="s">
        <v>787</v>
      </c>
      <c r="D46" s="470"/>
      <c r="E46" s="470"/>
      <c r="F46" s="470"/>
      <c r="G46" s="1232"/>
      <c r="H46" s="1231">
        <v>0.13600000000000001</v>
      </c>
      <c r="I46" s="1231">
        <v>0.13600000000000001</v>
      </c>
      <c r="J46" s="1231"/>
      <c r="K46" s="1231"/>
      <c r="L46" s="1231"/>
      <c r="M46" s="1231"/>
      <c r="N46" s="1231"/>
      <c r="O46" s="1231"/>
      <c r="P46" s="1231">
        <v>1</v>
      </c>
      <c r="Q46" s="1231">
        <v>1</v>
      </c>
      <c r="R46" s="471"/>
      <c r="S46" s="472"/>
      <c r="T46" s="472"/>
      <c r="U46" s="472"/>
      <c r="V46" s="472"/>
      <c r="W46" s="472"/>
      <c r="X46" s="472"/>
      <c r="Y46" s="473"/>
      <c r="Z46" s="150"/>
    </row>
    <row r="47" spans="2:26" s="152" customFormat="1" ht="14.25" customHeight="1" x14ac:dyDescent="0.2">
      <c r="B47" s="153"/>
      <c r="C47" s="469" t="s">
        <v>788</v>
      </c>
      <c r="D47" s="470"/>
      <c r="E47" s="470"/>
      <c r="F47" s="470"/>
      <c r="G47" s="1232"/>
      <c r="H47" s="1231">
        <v>0.30499999999999999</v>
      </c>
      <c r="I47" s="1231">
        <v>0.30499999999999999</v>
      </c>
      <c r="J47" s="1231"/>
      <c r="K47" s="1231"/>
      <c r="L47" s="1231"/>
      <c r="M47" s="1231"/>
      <c r="N47" s="1231"/>
      <c r="O47" s="1231"/>
      <c r="P47" s="1231">
        <v>1</v>
      </c>
      <c r="Q47" s="1231">
        <v>1</v>
      </c>
      <c r="R47" s="179"/>
      <c r="S47" s="180"/>
      <c r="T47" s="180"/>
      <c r="U47" s="180"/>
      <c r="V47" s="180"/>
      <c r="W47" s="180"/>
      <c r="X47" s="180"/>
      <c r="Y47" s="181"/>
      <c r="Z47" s="150"/>
    </row>
    <row r="48" spans="2:26" s="152" customFormat="1" ht="14.25" customHeight="1" x14ac:dyDescent="0.2">
      <c r="B48" s="153"/>
      <c r="C48" s="469" t="s">
        <v>789</v>
      </c>
      <c r="D48" s="470"/>
      <c r="E48" s="470"/>
      <c r="F48" s="470"/>
      <c r="G48" s="1232"/>
      <c r="H48" s="1231">
        <v>3.5000000000000003E-2</v>
      </c>
      <c r="I48" s="1231">
        <v>0.33250000000000002</v>
      </c>
      <c r="J48" s="1231"/>
      <c r="K48" s="1231"/>
      <c r="L48" s="1231"/>
      <c r="M48" s="1231"/>
      <c r="N48" s="1231"/>
      <c r="O48" s="1231"/>
      <c r="P48" s="1231">
        <v>1</v>
      </c>
      <c r="Q48" s="1231">
        <v>1</v>
      </c>
      <c r="R48" s="471"/>
      <c r="S48" s="472"/>
      <c r="T48" s="472"/>
      <c r="U48" s="472"/>
      <c r="V48" s="472"/>
      <c r="W48" s="472"/>
      <c r="X48" s="472"/>
      <c r="Y48" s="473"/>
      <c r="Z48" s="150"/>
    </row>
    <row r="49" spans="2:26" s="152" customFormat="1" ht="21" customHeight="1" x14ac:dyDescent="0.2">
      <c r="B49" s="153"/>
      <c r="C49" s="469" t="s">
        <v>790</v>
      </c>
      <c r="D49" s="470"/>
      <c r="E49" s="470"/>
      <c r="F49" s="470"/>
      <c r="G49" s="1232"/>
      <c r="H49" s="1231">
        <v>0</v>
      </c>
      <c r="I49" s="1231">
        <v>0</v>
      </c>
      <c r="J49" s="1231"/>
      <c r="K49" s="1231"/>
      <c r="L49" s="1231"/>
      <c r="M49" s="1231"/>
      <c r="N49" s="1231"/>
      <c r="O49" s="1231"/>
      <c r="P49" s="1231">
        <v>1</v>
      </c>
      <c r="Q49" s="1231">
        <v>1</v>
      </c>
      <c r="R49" s="179"/>
      <c r="S49" s="180"/>
      <c r="T49" s="180"/>
      <c r="U49" s="180"/>
      <c r="V49" s="180"/>
      <c r="W49" s="180"/>
      <c r="X49" s="180"/>
      <c r="Y49" s="181"/>
      <c r="Z49" s="150"/>
    </row>
    <row r="50" spans="2:26" s="152" customFormat="1" ht="15.75" customHeight="1" thickBot="1" x14ac:dyDescent="0.35">
      <c r="B50" s="153"/>
      <c r="C50" s="495" t="s">
        <v>58</v>
      </c>
      <c r="D50" s="496"/>
      <c r="E50" s="496"/>
      <c r="F50" s="496"/>
      <c r="G50" s="497"/>
      <c r="H50" s="182">
        <f>AVERAGE(H33:H49)</f>
        <v>0.13217058823529415</v>
      </c>
      <c r="I50" s="182">
        <f>AVERAGE(I33:I49)</f>
        <v>0.18483529411764707</v>
      </c>
      <c r="J50" s="182" t="e">
        <f>AVERAGE(J33:J49)</f>
        <v>#DIV/0!</v>
      </c>
      <c r="K50" s="182" t="e">
        <f>AVERAGE(K33:K49)</f>
        <v>#DIV/0!</v>
      </c>
      <c r="L50" s="182" t="e">
        <f>AVERAGE(L33:L49)</f>
        <v>#DIV/0!</v>
      </c>
      <c r="M50" s="182" t="e">
        <f>AVERAGE(M33:M49)</f>
        <v>#DIV/0!</v>
      </c>
      <c r="N50" s="182" t="e">
        <f>AVERAGE(N33:N49)</f>
        <v>#DIV/0!</v>
      </c>
      <c r="O50" s="182" t="e">
        <f>AVERAGE(O33:O49)</f>
        <v>#DIV/0!</v>
      </c>
      <c r="P50" s="182">
        <f>AVERAGE(P33:P49)</f>
        <v>1</v>
      </c>
      <c r="Q50" s="182">
        <f>AVERAGE(Q33:Q49)</f>
        <v>0.97070588235294109</v>
      </c>
      <c r="R50" s="183"/>
      <c r="S50" s="183"/>
      <c r="T50" s="183"/>
      <c r="U50" s="183"/>
      <c r="V50" s="183"/>
      <c r="W50" s="183"/>
      <c r="X50" s="183"/>
      <c r="Y50" s="184"/>
      <c r="Z50" s="150"/>
    </row>
    <row r="51" spans="2:26" s="152" customFormat="1" ht="5.25" customHeight="1" x14ac:dyDescent="0.2">
      <c r="B51" s="153"/>
      <c r="C51" s="149"/>
      <c r="D51" s="149"/>
      <c r="E51" s="149"/>
      <c r="F51" s="149"/>
      <c r="G51" s="149"/>
      <c r="H51" s="159"/>
      <c r="I51" s="159"/>
      <c r="J51" s="61"/>
      <c r="K51" s="149"/>
      <c r="L51" s="149"/>
      <c r="M51" s="149"/>
      <c r="N51" s="149"/>
      <c r="O51" s="149"/>
      <c r="P51" s="149"/>
      <c r="Q51" s="149"/>
      <c r="R51" s="149"/>
      <c r="S51" s="149"/>
      <c r="T51" s="149"/>
      <c r="U51" s="149"/>
      <c r="V51" s="149"/>
      <c r="W51" s="149"/>
      <c r="X51" s="149"/>
      <c r="Y51" s="149"/>
      <c r="Z51" s="150"/>
    </row>
    <row r="52" spans="2:26" s="152" customFormat="1" ht="15" thickBot="1" x14ac:dyDescent="0.25">
      <c r="B52" s="153"/>
      <c r="C52" s="149"/>
      <c r="D52" s="149"/>
      <c r="E52" s="149"/>
      <c r="F52" s="149"/>
      <c r="G52" s="149"/>
      <c r="H52" s="159"/>
      <c r="I52" s="159"/>
      <c r="J52" s="61"/>
      <c r="K52" s="149"/>
      <c r="L52" s="149"/>
      <c r="M52" s="149"/>
      <c r="N52" s="149"/>
      <c r="O52" s="149"/>
      <c r="P52" s="149"/>
      <c r="Q52" s="149"/>
      <c r="R52" s="149"/>
      <c r="S52" s="149"/>
      <c r="T52" s="149"/>
      <c r="U52" s="149"/>
      <c r="V52" s="149"/>
      <c r="W52" s="149"/>
      <c r="X52" s="149"/>
      <c r="Y52" s="149"/>
      <c r="Z52" s="150"/>
    </row>
    <row r="53" spans="2:26" s="152" customFormat="1" ht="14.25" customHeight="1" x14ac:dyDescent="0.2">
      <c r="B53" s="153"/>
      <c r="C53" s="498" t="s">
        <v>59</v>
      </c>
      <c r="D53" s="499"/>
      <c r="E53" s="499"/>
      <c r="F53" s="499"/>
      <c r="G53" s="499"/>
      <c r="H53" s="499"/>
      <c r="I53" s="499"/>
      <c r="J53" s="499"/>
      <c r="K53" s="499"/>
      <c r="L53" s="499"/>
      <c r="M53" s="499"/>
      <c r="N53" s="499"/>
      <c r="O53" s="499"/>
      <c r="P53" s="499"/>
      <c r="Q53" s="499"/>
      <c r="R53" s="499"/>
      <c r="S53" s="499"/>
      <c r="T53" s="499"/>
      <c r="U53" s="499"/>
      <c r="V53" s="499"/>
      <c r="W53" s="499"/>
      <c r="X53" s="499"/>
      <c r="Y53" s="500"/>
      <c r="Z53" s="150"/>
    </row>
    <row r="54" spans="2:26" ht="15" customHeight="1" thickBot="1" x14ac:dyDescent="0.25">
      <c r="B54" s="148"/>
      <c r="C54" s="501"/>
      <c r="D54" s="502"/>
      <c r="E54" s="502"/>
      <c r="F54" s="502"/>
      <c r="G54" s="502"/>
      <c r="H54" s="502"/>
      <c r="I54" s="502"/>
      <c r="J54" s="502"/>
      <c r="K54" s="502"/>
      <c r="L54" s="502"/>
      <c r="M54" s="502"/>
      <c r="N54" s="502"/>
      <c r="O54" s="502"/>
      <c r="P54" s="502"/>
      <c r="Q54" s="502"/>
      <c r="R54" s="502"/>
      <c r="S54" s="502"/>
      <c r="T54" s="502"/>
      <c r="U54" s="502"/>
      <c r="V54" s="502"/>
      <c r="W54" s="502"/>
      <c r="X54" s="502"/>
      <c r="Y54" s="503"/>
      <c r="Z54" s="150"/>
    </row>
    <row r="55" spans="2:26" ht="14.25" customHeight="1" x14ac:dyDescent="0.2">
      <c r="B55" s="148"/>
      <c r="C55" s="504" t="s">
        <v>60</v>
      </c>
      <c r="D55" s="505"/>
      <c r="E55" s="505"/>
      <c r="F55" s="505"/>
      <c r="G55" s="505"/>
      <c r="H55" s="505"/>
      <c r="I55" s="505"/>
      <c r="J55" s="505"/>
      <c r="K55" s="505"/>
      <c r="L55" s="505"/>
      <c r="M55" s="505"/>
      <c r="N55" s="505"/>
      <c r="O55" s="505"/>
      <c r="P55" s="505"/>
      <c r="Q55" s="505"/>
      <c r="R55" s="505"/>
      <c r="S55" s="505"/>
      <c r="T55" s="505"/>
      <c r="U55" s="505"/>
      <c r="V55" s="505"/>
      <c r="W55" s="505"/>
      <c r="X55" s="505"/>
      <c r="Y55" s="506"/>
      <c r="Z55" s="150"/>
    </row>
    <row r="56" spans="2:26" x14ac:dyDescent="0.2">
      <c r="B56" s="148"/>
      <c r="C56" s="507"/>
      <c r="D56" s="508"/>
      <c r="E56" s="508"/>
      <c r="F56" s="508"/>
      <c r="G56" s="508"/>
      <c r="H56" s="508"/>
      <c r="I56" s="508"/>
      <c r="J56" s="508"/>
      <c r="K56" s="508"/>
      <c r="L56" s="508"/>
      <c r="M56" s="508"/>
      <c r="N56" s="508"/>
      <c r="O56" s="508"/>
      <c r="P56" s="508"/>
      <c r="Q56" s="508"/>
      <c r="R56" s="508"/>
      <c r="S56" s="508"/>
      <c r="T56" s="508"/>
      <c r="U56" s="508"/>
      <c r="V56" s="508"/>
      <c r="W56" s="508"/>
      <c r="X56" s="508"/>
      <c r="Y56" s="509"/>
      <c r="Z56" s="150"/>
    </row>
    <row r="57" spans="2:26" x14ac:dyDescent="0.2">
      <c r="B57" s="148"/>
      <c r="C57" s="507"/>
      <c r="D57" s="508"/>
      <c r="E57" s="508"/>
      <c r="F57" s="508"/>
      <c r="G57" s="508"/>
      <c r="H57" s="508"/>
      <c r="I57" s="508"/>
      <c r="J57" s="508"/>
      <c r="K57" s="508"/>
      <c r="L57" s="508"/>
      <c r="M57" s="508"/>
      <c r="N57" s="508"/>
      <c r="O57" s="508"/>
      <c r="P57" s="508"/>
      <c r="Q57" s="508"/>
      <c r="R57" s="508"/>
      <c r="S57" s="508"/>
      <c r="T57" s="508"/>
      <c r="U57" s="508"/>
      <c r="V57" s="508"/>
      <c r="W57" s="508"/>
      <c r="X57" s="508"/>
      <c r="Y57" s="509"/>
      <c r="Z57" s="150"/>
    </row>
    <row r="58" spans="2:26" x14ac:dyDescent="0.2">
      <c r="B58" s="148"/>
      <c r="C58" s="507"/>
      <c r="D58" s="508"/>
      <c r="E58" s="508"/>
      <c r="F58" s="508"/>
      <c r="G58" s="508"/>
      <c r="H58" s="508"/>
      <c r="I58" s="508"/>
      <c r="J58" s="508"/>
      <c r="K58" s="508"/>
      <c r="L58" s="508"/>
      <c r="M58" s="508"/>
      <c r="N58" s="508"/>
      <c r="O58" s="508"/>
      <c r="P58" s="508"/>
      <c r="Q58" s="508"/>
      <c r="R58" s="508"/>
      <c r="S58" s="508"/>
      <c r="T58" s="508"/>
      <c r="U58" s="508"/>
      <c r="V58" s="508"/>
      <c r="W58" s="508"/>
      <c r="X58" s="508"/>
      <c r="Y58" s="509"/>
      <c r="Z58" s="150"/>
    </row>
    <row r="59" spans="2:26" x14ac:dyDescent="0.2">
      <c r="B59" s="148"/>
      <c r="C59" s="507"/>
      <c r="D59" s="508"/>
      <c r="E59" s="508"/>
      <c r="F59" s="508"/>
      <c r="G59" s="508"/>
      <c r="H59" s="508"/>
      <c r="I59" s="508"/>
      <c r="J59" s="508"/>
      <c r="K59" s="508"/>
      <c r="L59" s="508"/>
      <c r="M59" s="508"/>
      <c r="N59" s="508"/>
      <c r="O59" s="508"/>
      <c r="P59" s="508"/>
      <c r="Q59" s="508"/>
      <c r="R59" s="508"/>
      <c r="S59" s="508"/>
      <c r="T59" s="508"/>
      <c r="U59" s="508"/>
      <c r="V59" s="508"/>
      <c r="W59" s="508"/>
      <c r="X59" s="508"/>
      <c r="Y59" s="509"/>
      <c r="Z59" s="150"/>
    </row>
    <row r="60" spans="2:26" x14ac:dyDescent="0.2">
      <c r="B60" s="148"/>
      <c r="C60" s="507"/>
      <c r="D60" s="508"/>
      <c r="E60" s="508"/>
      <c r="F60" s="508"/>
      <c r="G60" s="508"/>
      <c r="H60" s="508"/>
      <c r="I60" s="508"/>
      <c r="J60" s="508"/>
      <c r="K60" s="508"/>
      <c r="L60" s="508"/>
      <c r="M60" s="508"/>
      <c r="N60" s="508"/>
      <c r="O60" s="508"/>
      <c r="P60" s="508"/>
      <c r="Q60" s="508"/>
      <c r="R60" s="508"/>
      <c r="S60" s="508"/>
      <c r="T60" s="508"/>
      <c r="U60" s="508"/>
      <c r="V60" s="508"/>
      <c r="W60" s="508"/>
      <c r="X60" s="508"/>
      <c r="Y60" s="509"/>
      <c r="Z60" s="150"/>
    </row>
    <row r="61" spans="2:26" x14ac:dyDescent="0.2">
      <c r="B61" s="148"/>
      <c r="C61" s="507"/>
      <c r="D61" s="508"/>
      <c r="E61" s="508"/>
      <c r="F61" s="508"/>
      <c r="G61" s="508"/>
      <c r="H61" s="508"/>
      <c r="I61" s="508"/>
      <c r="J61" s="508"/>
      <c r="K61" s="508"/>
      <c r="L61" s="508"/>
      <c r="M61" s="508"/>
      <c r="N61" s="508"/>
      <c r="O61" s="508"/>
      <c r="P61" s="508"/>
      <c r="Q61" s="508"/>
      <c r="R61" s="508"/>
      <c r="S61" s="508"/>
      <c r="T61" s="508"/>
      <c r="U61" s="508"/>
      <c r="V61" s="508"/>
      <c r="W61" s="508"/>
      <c r="X61" s="508"/>
      <c r="Y61" s="509"/>
      <c r="Z61" s="150"/>
    </row>
    <row r="62" spans="2:26" x14ac:dyDescent="0.2">
      <c r="B62" s="148"/>
      <c r="C62" s="507"/>
      <c r="D62" s="508"/>
      <c r="E62" s="508"/>
      <c r="F62" s="508"/>
      <c r="G62" s="508"/>
      <c r="H62" s="508"/>
      <c r="I62" s="508"/>
      <c r="J62" s="508"/>
      <c r="K62" s="508"/>
      <c r="L62" s="508"/>
      <c r="M62" s="508"/>
      <c r="N62" s="508"/>
      <c r="O62" s="508"/>
      <c r="P62" s="508"/>
      <c r="Q62" s="508"/>
      <c r="R62" s="508"/>
      <c r="S62" s="508"/>
      <c r="T62" s="508"/>
      <c r="U62" s="508"/>
      <c r="V62" s="508"/>
      <c r="W62" s="508"/>
      <c r="X62" s="508"/>
      <c r="Y62" s="509"/>
      <c r="Z62" s="150"/>
    </row>
    <row r="63" spans="2:26" x14ac:dyDescent="0.2">
      <c r="B63" s="148"/>
      <c r="C63" s="507"/>
      <c r="D63" s="508"/>
      <c r="E63" s="508"/>
      <c r="F63" s="508"/>
      <c r="G63" s="508"/>
      <c r="H63" s="508"/>
      <c r="I63" s="508"/>
      <c r="J63" s="508"/>
      <c r="K63" s="508"/>
      <c r="L63" s="508"/>
      <c r="M63" s="508"/>
      <c r="N63" s="508"/>
      <c r="O63" s="508"/>
      <c r="P63" s="508"/>
      <c r="Q63" s="508"/>
      <c r="R63" s="508"/>
      <c r="S63" s="508"/>
      <c r="T63" s="508"/>
      <c r="U63" s="508"/>
      <c r="V63" s="508"/>
      <c r="W63" s="508"/>
      <c r="X63" s="508"/>
      <c r="Y63" s="509"/>
      <c r="Z63" s="150"/>
    </row>
    <row r="64" spans="2:26" x14ac:dyDescent="0.2">
      <c r="B64" s="148"/>
      <c r="C64" s="507"/>
      <c r="D64" s="508"/>
      <c r="E64" s="508"/>
      <c r="F64" s="508"/>
      <c r="G64" s="508"/>
      <c r="H64" s="508"/>
      <c r="I64" s="508"/>
      <c r="J64" s="508"/>
      <c r="K64" s="508"/>
      <c r="L64" s="508"/>
      <c r="M64" s="508"/>
      <c r="N64" s="508"/>
      <c r="O64" s="508"/>
      <c r="P64" s="508"/>
      <c r="Q64" s="508"/>
      <c r="R64" s="508"/>
      <c r="S64" s="508"/>
      <c r="T64" s="508"/>
      <c r="U64" s="508"/>
      <c r="V64" s="508"/>
      <c r="W64" s="508"/>
      <c r="X64" s="508"/>
      <c r="Y64" s="509"/>
      <c r="Z64" s="150"/>
    </row>
    <row r="65" spans="1:26" x14ac:dyDescent="0.2">
      <c r="B65" s="148"/>
      <c r="C65" s="507"/>
      <c r="D65" s="508"/>
      <c r="E65" s="508"/>
      <c r="F65" s="508"/>
      <c r="G65" s="508"/>
      <c r="H65" s="508"/>
      <c r="I65" s="508"/>
      <c r="J65" s="508"/>
      <c r="K65" s="508"/>
      <c r="L65" s="508"/>
      <c r="M65" s="508"/>
      <c r="N65" s="508"/>
      <c r="O65" s="508"/>
      <c r="P65" s="508"/>
      <c r="Q65" s="508"/>
      <c r="R65" s="508"/>
      <c r="S65" s="508"/>
      <c r="T65" s="508"/>
      <c r="U65" s="508"/>
      <c r="V65" s="508"/>
      <c r="W65" s="508"/>
      <c r="X65" s="508"/>
      <c r="Y65" s="509"/>
      <c r="Z65" s="150"/>
    </row>
    <row r="66" spans="1:26" x14ac:dyDescent="0.2">
      <c r="B66" s="148"/>
      <c r="C66" s="507"/>
      <c r="D66" s="508"/>
      <c r="E66" s="508"/>
      <c r="F66" s="508"/>
      <c r="G66" s="508"/>
      <c r="H66" s="508"/>
      <c r="I66" s="508"/>
      <c r="J66" s="508"/>
      <c r="K66" s="508"/>
      <c r="L66" s="508"/>
      <c r="M66" s="508"/>
      <c r="N66" s="508"/>
      <c r="O66" s="508"/>
      <c r="P66" s="508"/>
      <c r="Q66" s="508"/>
      <c r="R66" s="508"/>
      <c r="S66" s="508"/>
      <c r="T66" s="508"/>
      <c r="U66" s="508"/>
      <c r="V66" s="508"/>
      <c r="W66" s="508"/>
      <c r="X66" s="508"/>
      <c r="Y66" s="509"/>
      <c r="Z66" s="150"/>
    </row>
    <row r="67" spans="1:26" ht="15" thickBot="1" x14ac:dyDescent="0.25">
      <c r="B67" s="148"/>
      <c r="C67" s="510"/>
      <c r="D67" s="511"/>
      <c r="E67" s="511"/>
      <c r="F67" s="511"/>
      <c r="G67" s="511"/>
      <c r="H67" s="511"/>
      <c r="I67" s="511"/>
      <c r="J67" s="511"/>
      <c r="K67" s="511"/>
      <c r="L67" s="511"/>
      <c r="M67" s="511"/>
      <c r="N67" s="511"/>
      <c r="O67" s="511"/>
      <c r="P67" s="511"/>
      <c r="Q67" s="511"/>
      <c r="R67" s="511"/>
      <c r="S67" s="511"/>
      <c r="T67" s="511"/>
      <c r="U67" s="511"/>
      <c r="V67" s="511"/>
      <c r="W67" s="511"/>
      <c r="X67" s="511"/>
      <c r="Y67" s="512"/>
      <c r="Z67" s="150"/>
    </row>
    <row r="68" spans="1:26" x14ac:dyDescent="0.2">
      <c r="B68" s="160"/>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2"/>
    </row>
    <row r="69" spans="1:26" ht="15" thickBot="1" x14ac:dyDescent="0.25">
      <c r="B69" s="163"/>
      <c r="C69" s="164"/>
      <c r="D69" s="164"/>
      <c r="E69" s="164"/>
      <c r="F69" s="164"/>
      <c r="G69" s="164"/>
      <c r="H69" s="164"/>
      <c r="I69" s="164"/>
      <c r="J69" s="164"/>
      <c r="K69" s="164"/>
      <c r="L69" s="164"/>
      <c r="M69" s="164"/>
      <c r="N69" s="164"/>
      <c r="O69" s="164"/>
      <c r="P69" s="164"/>
      <c r="Q69" s="164"/>
      <c r="R69" s="164"/>
      <c r="S69" s="164"/>
      <c r="T69" s="164"/>
      <c r="U69" s="164"/>
      <c r="V69" s="164"/>
      <c r="W69" s="164"/>
      <c r="X69" s="164"/>
      <c r="Y69" s="164"/>
      <c r="Z69" s="165"/>
    </row>
    <row r="70" spans="1:26" ht="14.25" customHeight="1" x14ac:dyDescent="0.2">
      <c r="B70" s="166"/>
      <c r="C70" s="513" t="s">
        <v>56</v>
      </c>
      <c r="D70" s="514"/>
      <c r="E70" s="514"/>
      <c r="F70" s="514"/>
      <c r="G70" s="515"/>
      <c r="H70" s="513" t="s">
        <v>61</v>
      </c>
      <c r="I70" s="514"/>
      <c r="J70" s="515"/>
      <c r="K70" s="513" t="s">
        <v>62</v>
      </c>
      <c r="L70" s="514"/>
      <c r="M70" s="514"/>
      <c r="N70" s="515"/>
      <c r="O70" s="513" t="s">
        <v>63</v>
      </c>
      <c r="P70" s="514"/>
      <c r="Q70" s="514"/>
      <c r="R70" s="514"/>
      <c r="S70" s="514"/>
      <c r="T70" s="514"/>
      <c r="U70" s="514"/>
      <c r="V70" s="514"/>
      <c r="W70" s="514"/>
      <c r="X70" s="514"/>
      <c r="Y70" s="515"/>
      <c r="Z70" s="167"/>
    </row>
    <row r="71" spans="1:26" ht="14.25" customHeight="1" x14ac:dyDescent="0.2">
      <c r="A71" s="134"/>
      <c r="B71" s="168"/>
      <c r="C71" s="516"/>
      <c r="D71" s="517"/>
      <c r="E71" s="517"/>
      <c r="F71" s="517"/>
      <c r="G71" s="518"/>
      <c r="H71" s="516"/>
      <c r="I71" s="517"/>
      <c r="J71" s="518"/>
      <c r="K71" s="516"/>
      <c r="L71" s="517"/>
      <c r="M71" s="517"/>
      <c r="N71" s="518"/>
      <c r="O71" s="516"/>
      <c r="P71" s="517"/>
      <c r="Q71" s="517"/>
      <c r="R71" s="517"/>
      <c r="S71" s="517"/>
      <c r="T71" s="517"/>
      <c r="U71" s="517"/>
      <c r="V71" s="517"/>
      <c r="W71" s="517"/>
      <c r="X71" s="517"/>
      <c r="Y71" s="518"/>
      <c r="Z71" s="167"/>
    </row>
    <row r="72" spans="1:26" ht="15" customHeight="1" thickBot="1" x14ac:dyDescent="0.25">
      <c r="A72" s="134"/>
      <c r="B72" s="168"/>
      <c r="C72" s="516"/>
      <c r="D72" s="517"/>
      <c r="E72" s="517"/>
      <c r="F72" s="517"/>
      <c r="G72" s="518"/>
      <c r="H72" s="516"/>
      <c r="I72" s="517"/>
      <c r="J72" s="518"/>
      <c r="K72" s="516"/>
      <c r="L72" s="517"/>
      <c r="M72" s="517"/>
      <c r="N72" s="518"/>
      <c r="O72" s="519"/>
      <c r="P72" s="520"/>
      <c r="Q72" s="520"/>
      <c r="R72" s="520"/>
      <c r="S72" s="520"/>
      <c r="T72" s="520"/>
      <c r="U72" s="520"/>
      <c r="V72" s="520"/>
      <c r="W72" s="520"/>
      <c r="X72" s="520"/>
      <c r="Y72" s="521"/>
      <c r="Z72" s="167"/>
    </row>
    <row r="73" spans="1:26" x14ac:dyDescent="0.2">
      <c r="B73" s="166"/>
      <c r="C73" s="525"/>
      <c r="D73" s="526"/>
      <c r="E73" s="526"/>
      <c r="F73" s="526"/>
      <c r="G73" s="526"/>
      <c r="H73" s="392"/>
      <c r="I73" s="392"/>
      <c r="J73" s="392"/>
      <c r="K73" s="392"/>
      <c r="L73" s="392"/>
      <c r="M73" s="392"/>
      <c r="N73" s="392"/>
      <c r="O73" s="529"/>
      <c r="P73" s="530"/>
      <c r="Q73" s="530"/>
      <c r="R73" s="530"/>
      <c r="S73" s="530"/>
      <c r="T73" s="530"/>
      <c r="U73" s="530"/>
      <c r="V73" s="530"/>
      <c r="W73" s="530"/>
      <c r="X73" s="530"/>
      <c r="Y73" s="531"/>
      <c r="Z73" s="169"/>
    </row>
    <row r="74" spans="1:26" x14ac:dyDescent="0.2">
      <c r="B74" s="166"/>
      <c r="C74" s="527"/>
      <c r="D74" s="528"/>
      <c r="E74" s="528"/>
      <c r="F74" s="528"/>
      <c r="G74" s="528"/>
      <c r="H74" s="403"/>
      <c r="I74" s="403"/>
      <c r="J74" s="403"/>
      <c r="K74" s="403"/>
      <c r="L74" s="403"/>
      <c r="M74" s="403"/>
      <c r="N74" s="403"/>
      <c r="O74" s="522"/>
      <c r="P74" s="523"/>
      <c r="Q74" s="523"/>
      <c r="R74" s="523"/>
      <c r="S74" s="523"/>
      <c r="T74" s="523"/>
      <c r="U74" s="523"/>
      <c r="V74" s="523"/>
      <c r="W74" s="523"/>
      <c r="X74" s="523"/>
      <c r="Y74" s="524"/>
      <c r="Z74" s="169"/>
    </row>
    <row r="75" spans="1:26" x14ac:dyDescent="0.2">
      <c r="B75" s="166"/>
      <c r="C75" s="402"/>
      <c r="D75" s="403"/>
      <c r="E75" s="403"/>
      <c r="F75" s="403"/>
      <c r="G75" s="403"/>
      <c r="H75" s="403"/>
      <c r="I75" s="403"/>
      <c r="J75" s="403"/>
      <c r="K75" s="403"/>
      <c r="L75" s="403"/>
      <c r="M75" s="403"/>
      <c r="N75" s="403"/>
      <c r="O75" s="522"/>
      <c r="P75" s="523"/>
      <c r="Q75" s="523"/>
      <c r="R75" s="523"/>
      <c r="S75" s="523"/>
      <c r="T75" s="523"/>
      <c r="U75" s="523"/>
      <c r="V75" s="523"/>
      <c r="W75" s="523"/>
      <c r="X75" s="523"/>
      <c r="Y75" s="524"/>
      <c r="Z75" s="169"/>
    </row>
    <row r="76" spans="1:26" x14ac:dyDescent="0.2">
      <c r="B76" s="166"/>
      <c r="C76" s="402"/>
      <c r="D76" s="403"/>
      <c r="E76" s="403"/>
      <c r="F76" s="403"/>
      <c r="G76" s="403"/>
      <c r="H76" s="403"/>
      <c r="I76" s="403"/>
      <c r="J76" s="403"/>
      <c r="K76" s="403"/>
      <c r="L76" s="403"/>
      <c r="M76" s="403"/>
      <c r="N76" s="403"/>
      <c r="O76" s="522"/>
      <c r="P76" s="523"/>
      <c r="Q76" s="523"/>
      <c r="R76" s="523"/>
      <c r="S76" s="523"/>
      <c r="T76" s="523"/>
      <c r="U76" s="523"/>
      <c r="V76" s="523"/>
      <c r="W76" s="523"/>
      <c r="X76" s="523"/>
      <c r="Y76" s="524"/>
      <c r="Z76" s="169"/>
    </row>
    <row r="77" spans="1:26" x14ac:dyDescent="0.2">
      <c r="B77" s="166"/>
      <c r="C77" s="402"/>
      <c r="D77" s="403"/>
      <c r="E77" s="403"/>
      <c r="F77" s="403"/>
      <c r="G77" s="403"/>
      <c r="H77" s="403"/>
      <c r="I77" s="403"/>
      <c r="J77" s="403"/>
      <c r="K77" s="403"/>
      <c r="L77" s="403"/>
      <c r="M77" s="403"/>
      <c r="N77" s="403"/>
      <c r="O77" s="522"/>
      <c r="P77" s="523"/>
      <c r="Q77" s="523"/>
      <c r="R77" s="523"/>
      <c r="S77" s="523"/>
      <c r="T77" s="523"/>
      <c r="U77" s="523"/>
      <c r="V77" s="523"/>
      <c r="W77" s="523"/>
      <c r="X77" s="523"/>
      <c r="Y77" s="524"/>
      <c r="Z77" s="169"/>
    </row>
    <row r="78" spans="1:26" x14ac:dyDescent="0.2">
      <c r="B78" s="166"/>
      <c r="C78" s="402"/>
      <c r="D78" s="403"/>
      <c r="E78" s="403"/>
      <c r="F78" s="403"/>
      <c r="G78" s="403"/>
      <c r="H78" s="403"/>
      <c r="I78" s="403"/>
      <c r="J78" s="403"/>
      <c r="K78" s="403"/>
      <c r="L78" s="403"/>
      <c r="M78" s="403"/>
      <c r="N78" s="403"/>
      <c r="O78" s="522"/>
      <c r="P78" s="523"/>
      <c r="Q78" s="523"/>
      <c r="R78" s="523"/>
      <c r="S78" s="523"/>
      <c r="T78" s="523"/>
      <c r="U78" s="523"/>
      <c r="V78" s="523"/>
      <c r="W78" s="523"/>
      <c r="X78" s="523"/>
      <c r="Y78" s="524"/>
      <c r="Z78" s="169"/>
    </row>
    <row r="79" spans="1:26" x14ac:dyDescent="0.2">
      <c r="B79" s="166"/>
      <c r="C79" s="402"/>
      <c r="D79" s="403"/>
      <c r="E79" s="403"/>
      <c r="F79" s="403"/>
      <c r="G79" s="403"/>
      <c r="H79" s="403"/>
      <c r="I79" s="403"/>
      <c r="J79" s="403"/>
      <c r="K79" s="403"/>
      <c r="L79" s="403"/>
      <c r="M79" s="403"/>
      <c r="N79" s="403"/>
      <c r="O79" s="522"/>
      <c r="P79" s="523"/>
      <c r="Q79" s="523"/>
      <c r="R79" s="523"/>
      <c r="S79" s="523"/>
      <c r="T79" s="523"/>
      <c r="U79" s="523"/>
      <c r="V79" s="523"/>
      <c r="W79" s="523"/>
      <c r="X79" s="523"/>
      <c r="Y79" s="524"/>
      <c r="Z79" s="169"/>
    </row>
    <row r="80" spans="1:26" x14ac:dyDescent="0.2">
      <c r="B80" s="166"/>
      <c r="C80" s="402"/>
      <c r="D80" s="403"/>
      <c r="E80" s="403"/>
      <c r="F80" s="403"/>
      <c r="G80" s="403"/>
      <c r="H80" s="403"/>
      <c r="I80" s="403"/>
      <c r="J80" s="403"/>
      <c r="K80" s="403"/>
      <c r="L80" s="403"/>
      <c r="M80" s="403"/>
      <c r="N80" s="403"/>
      <c r="O80" s="522"/>
      <c r="P80" s="523"/>
      <c r="Q80" s="523"/>
      <c r="R80" s="523"/>
      <c r="S80" s="523"/>
      <c r="T80" s="523"/>
      <c r="U80" s="523"/>
      <c r="V80" s="523"/>
      <c r="W80" s="523"/>
      <c r="X80" s="523"/>
      <c r="Y80" s="524"/>
      <c r="Z80" s="169"/>
    </row>
    <row r="81" spans="2:26" x14ac:dyDescent="0.2">
      <c r="B81" s="166"/>
      <c r="C81" s="402"/>
      <c r="D81" s="403"/>
      <c r="E81" s="403"/>
      <c r="F81" s="403"/>
      <c r="G81" s="403"/>
      <c r="H81" s="403"/>
      <c r="I81" s="403"/>
      <c r="J81" s="403"/>
      <c r="K81" s="403"/>
      <c r="L81" s="403"/>
      <c r="M81" s="403"/>
      <c r="N81" s="403"/>
      <c r="O81" s="522"/>
      <c r="P81" s="523"/>
      <c r="Q81" s="523"/>
      <c r="R81" s="523"/>
      <c r="S81" s="523"/>
      <c r="T81" s="523"/>
      <c r="U81" s="523"/>
      <c r="V81" s="523"/>
      <c r="W81" s="523"/>
      <c r="X81" s="523"/>
      <c r="Y81" s="524"/>
      <c r="Z81" s="169"/>
    </row>
    <row r="82" spans="2:26" x14ac:dyDescent="0.2">
      <c r="B82" s="166"/>
      <c r="C82" s="402"/>
      <c r="D82" s="403"/>
      <c r="E82" s="403"/>
      <c r="F82" s="403"/>
      <c r="G82" s="403"/>
      <c r="H82" s="403"/>
      <c r="I82" s="403"/>
      <c r="J82" s="403"/>
      <c r="K82" s="403"/>
      <c r="L82" s="403"/>
      <c r="M82" s="403"/>
      <c r="N82" s="403"/>
      <c r="O82" s="522"/>
      <c r="P82" s="523"/>
      <c r="Q82" s="523"/>
      <c r="R82" s="523"/>
      <c r="S82" s="523"/>
      <c r="T82" s="523"/>
      <c r="U82" s="523"/>
      <c r="V82" s="523"/>
      <c r="W82" s="523"/>
      <c r="X82" s="523"/>
      <c r="Y82" s="524"/>
      <c r="Z82" s="169"/>
    </row>
    <row r="83" spans="2:26" x14ac:dyDescent="0.2">
      <c r="B83" s="166"/>
      <c r="C83" s="402"/>
      <c r="D83" s="403"/>
      <c r="E83" s="403"/>
      <c r="F83" s="403"/>
      <c r="G83" s="403"/>
      <c r="H83" s="403"/>
      <c r="I83" s="403"/>
      <c r="J83" s="403"/>
      <c r="K83" s="403"/>
      <c r="L83" s="403"/>
      <c r="M83" s="403"/>
      <c r="N83" s="403"/>
      <c r="O83" s="522"/>
      <c r="P83" s="523"/>
      <c r="Q83" s="523"/>
      <c r="R83" s="523"/>
      <c r="S83" s="523"/>
      <c r="T83" s="523"/>
      <c r="U83" s="523"/>
      <c r="V83" s="523"/>
      <c r="W83" s="523"/>
      <c r="X83" s="523"/>
      <c r="Y83" s="524"/>
      <c r="Z83" s="169"/>
    </row>
    <row r="84" spans="2:26" ht="15" thickBot="1" x14ac:dyDescent="0.25">
      <c r="B84" s="166"/>
      <c r="C84" s="404"/>
      <c r="D84" s="405"/>
      <c r="E84" s="405"/>
      <c r="F84" s="405"/>
      <c r="G84" s="405"/>
      <c r="H84" s="405"/>
      <c r="I84" s="405"/>
      <c r="J84" s="405"/>
      <c r="K84" s="405"/>
      <c r="L84" s="405"/>
      <c r="M84" s="405"/>
      <c r="N84" s="405"/>
      <c r="O84" s="532"/>
      <c r="P84" s="533"/>
      <c r="Q84" s="533"/>
      <c r="R84" s="533"/>
      <c r="S84" s="533"/>
      <c r="T84" s="533"/>
      <c r="U84" s="533"/>
      <c r="V84" s="533"/>
      <c r="W84" s="533"/>
      <c r="X84" s="533"/>
      <c r="Y84" s="534"/>
      <c r="Z84" s="169"/>
    </row>
    <row r="85" spans="2:26" x14ac:dyDescent="0.2">
      <c r="B85" s="170"/>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71"/>
    </row>
    <row r="124" ht="6" customHeight="1" x14ac:dyDescent="0.2"/>
  </sheetData>
  <mergeCells count="133">
    <mergeCell ref="C35:G35"/>
    <mergeCell ref="R35:Y35"/>
    <mergeCell ref="C36:G36"/>
    <mergeCell ref="R36:Y36"/>
    <mergeCell ref="C37:G37"/>
    <mergeCell ref="R37:Y37"/>
    <mergeCell ref="C38:G38"/>
    <mergeCell ref="R38:Y38"/>
    <mergeCell ref="O83:Y83"/>
    <mergeCell ref="O75:Y75"/>
    <mergeCell ref="H76:J76"/>
    <mergeCell ref="K76:N76"/>
    <mergeCell ref="O76:Y76"/>
    <mergeCell ref="H77:J77"/>
    <mergeCell ref="K77:N77"/>
    <mergeCell ref="O77:Y77"/>
    <mergeCell ref="H78:J78"/>
    <mergeCell ref="K78:N78"/>
    <mergeCell ref="O78:Y78"/>
    <mergeCell ref="C83:G83"/>
    <mergeCell ref="C77:G77"/>
    <mergeCell ref="C78:G78"/>
    <mergeCell ref="C79:G79"/>
    <mergeCell ref="C80:G80"/>
    <mergeCell ref="C84:G84"/>
    <mergeCell ref="C81:G81"/>
    <mergeCell ref="C82:G82"/>
    <mergeCell ref="H81:J81"/>
    <mergeCell ref="K81:N81"/>
    <mergeCell ref="O81:Y81"/>
    <mergeCell ref="H82:J82"/>
    <mergeCell ref="K82:N82"/>
    <mergeCell ref="O82:Y82"/>
    <mergeCell ref="H83:J83"/>
    <mergeCell ref="K83:N83"/>
    <mergeCell ref="H84:J84"/>
    <mergeCell ref="K84:N84"/>
    <mergeCell ref="O84:Y84"/>
    <mergeCell ref="H79:J79"/>
    <mergeCell ref="K79:N79"/>
    <mergeCell ref="O79:Y79"/>
    <mergeCell ref="H80:J80"/>
    <mergeCell ref="K80:N80"/>
    <mergeCell ref="O80:Y80"/>
    <mergeCell ref="C75:G75"/>
    <mergeCell ref="C76:G76"/>
    <mergeCell ref="C73:G73"/>
    <mergeCell ref="C74:G74"/>
    <mergeCell ref="H73:J73"/>
    <mergeCell ref="K73:N73"/>
    <mergeCell ref="O73:Y73"/>
    <mergeCell ref="H74:J74"/>
    <mergeCell ref="K74:N74"/>
    <mergeCell ref="O74:Y74"/>
    <mergeCell ref="H75:J75"/>
    <mergeCell ref="K75:N75"/>
    <mergeCell ref="C50:G50"/>
    <mergeCell ref="C53:Y54"/>
    <mergeCell ref="C55:Y67"/>
    <mergeCell ref="C70:G72"/>
    <mergeCell ref="C49:G49"/>
    <mergeCell ref="H70:J72"/>
    <mergeCell ref="K70:N72"/>
    <mergeCell ref="O70:Y72"/>
    <mergeCell ref="C46:G46"/>
    <mergeCell ref="C47:G47"/>
    <mergeCell ref="C48:G48"/>
    <mergeCell ref="C43:G43"/>
    <mergeCell ref="C44:G44"/>
    <mergeCell ref="C45:G45"/>
    <mergeCell ref="R44:Y44"/>
    <mergeCell ref="R45:Y45"/>
    <mergeCell ref="R46:Y46"/>
    <mergeCell ref="R48:Y48"/>
    <mergeCell ref="C40:G40"/>
    <mergeCell ref="C41:G41"/>
    <mergeCell ref="C42:G42"/>
    <mergeCell ref="C39:G39"/>
    <mergeCell ref="R39:Y39"/>
    <mergeCell ref="R41:Y41"/>
    <mergeCell ref="R42:Y42"/>
    <mergeCell ref="C26:H26"/>
    <mergeCell ref="I26:Y26"/>
    <mergeCell ref="C28:H28"/>
    <mergeCell ref="I28:J28"/>
    <mergeCell ref="K28:P28"/>
    <mergeCell ref="C30:Y30"/>
    <mergeCell ref="C31:G32"/>
    <mergeCell ref="H31:I31"/>
    <mergeCell ref="J31:K31"/>
    <mergeCell ref="L31:M31"/>
    <mergeCell ref="N31:O31"/>
    <mergeCell ref="P31:Q31"/>
    <mergeCell ref="R31:Y32"/>
    <mergeCell ref="C33:G33"/>
    <mergeCell ref="R33:Y33"/>
    <mergeCell ref="C34:G34"/>
    <mergeCell ref="R34:Y34"/>
    <mergeCell ref="C23:I23"/>
    <mergeCell ref="J23:P23"/>
    <mergeCell ref="Q23:Y23"/>
    <mergeCell ref="C24:I24"/>
    <mergeCell ref="J24:P24"/>
    <mergeCell ref="Q24:Y24"/>
    <mergeCell ref="U28:X28"/>
    <mergeCell ref="Q28:S28"/>
    <mergeCell ref="C16:H16"/>
    <mergeCell ref="I16:Y16"/>
    <mergeCell ref="C18:H18"/>
    <mergeCell ref="I18:Y18"/>
    <mergeCell ref="C20:H21"/>
    <mergeCell ref="I20:L21"/>
    <mergeCell ref="M20:S20"/>
    <mergeCell ref="T20:Y20"/>
    <mergeCell ref="M21:S21"/>
    <mergeCell ref="T21:Y21"/>
    <mergeCell ref="C10:H11"/>
    <mergeCell ref="C13:H14"/>
    <mergeCell ref="I13:S14"/>
    <mergeCell ref="T13:Y13"/>
    <mergeCell ref="T14:Y14"/>
    <mergeCell ref="B2:G4"/>
    <mergeCell ref="H2:Z2"/>
    <mergeCell ref="H3:O3"/>
    <mergeCell ref="P3:Z3"/>
    <mergeCell ref="H4:Z4"/>
    <mergeCell ref="C7:H8"/>
    <mergeCell ref="I7:Y8"/>
    <mergeCell ref="V10:Y10"/>
    <mergeCell ref="V11:Y11"/>
    <mergeCell ref="R10:U10"/>
    <mergeCell ref="I10:Q11"/>
    <mergeCell ref="R11:U11"/>
  </mergeCell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AE14" sqref="AE14"/>
    </sheetView>
  </sheetViews>
  <sheetFormatPr baseColWidth="10" defaultColWidth="3.7109375" defaultRowHeight="14.25" x14ac:dyDescent="0.2"/>
  <cols>
    <col min="1" max="1" width="3.7109375" style="246"/>
    <col min="2" max="2" width="2.85546875" style="246" customWidth="1"/>
    <col min="3" max="7" width="4.140625" style="246" customWidth="1"/>
    <col min="8" max="9" width="20"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461</v>
      </c>
      <c r="I3" s="408"/>
      <c r="J3" s="408"/>
      <c r="K3" s="408"/>
      <c r="L3" s="408"/>
      <c r="M3" s="408"/>
      <c r="N3" s="408"/>
      <c r="O3" s="408"/>
      <c r="P3" s="408" t="s">
        <v>42</v>
      </c>
      <c r="Q3" s="408"/>
      <c r="R3" s="408"/>
      <c r="S3" s="408"/>
      <c r="T3" s="408"/>
      <c r="U3" s="408"/>
      <c r="V3" s="408"/>
      <c r="W3" s="408"/>
      <c r="X3" s="408"/>
      <c r="Y3" s="408"/>
      <c r="Z3" s="409"/>
    </row>
    <row r="4" spans="1:26" ht="15.75" thickBot="1" x14ac:dyDescent="0.25">
      <c r="A4" s="244"/>
      <c r="B4" s="404"/>
      <c r="C4" s="405"/>
      <c r="D4" s="405"/>
      <c r="E4" s="405"/>
      <c r="F4" s="405"/>
      <c r="G4" s="405"/>
      <c r="H4" s="410" t="s">
        <v>462</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463</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464</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465</v>
      </c>
      <c r="S11" s="434"/>
      <c r="T11" s="434"/>
      <c r="U11" s="435"/>
      <c r="V11" s="421" t="s">
        <v>466</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1044" t="s">
        <v>467</v>
      </c>
      <c r="J13" s="1045"/>
      <c r="K13" s="1045"/>
      <c r="L13" s="1045"/>
      <c r="M13" s="1045"/>
      <c r="N13" s="1045"/>
      <c r="O13" s="1045"/>
      <c r="P13" s="1045"/>
      <c r="Q13" s="1045"/>
      <c r="R13" s="1045"/>
      <c r="S13" s="1046"/>
      <c r="T13" s="385" t="s">
        <v>16</v>
      </c>
      <c r="U13" s="386"/>
      <c r="V13" s="386"/>
      <c r="W13" s="386"/>
      <c r="X13" s="386"/>
      <c r="Y13" s="387"/>
      <c r="Z13" s="260"/>
    </row>
    <row r="14" spans="1:26" ht="30" customHeight="1" thickBot="1" x14ac:dyDescent="0.25">
      <c r="B14" s="258"/>
      <c r="C14" s="388"/>
      <c r="D14" s="389"/>
      <c r="E14" s="389"/>
      <c r="F14" s="389"/>
      <c r="G14" s="389"/>
      <c r="H14" s="390"/>
      <c r="I14" s="1047"/>
      <c r="J14" s="1048"/>
      <c r="K14" s="1048"/>
      <c r="L14" s="1048"/>
      <c r="M14" s="1048"/>
      <c r="N14" s="1048"/>
      <c r="O14" s="1048"/>
      <c r="P14" s="1048"/>
      <c r="Q14" s="1048"/>
      <c r="R14" s="1048"/>
      <c r="S14" s="1049"/>
      <c r="T14" s="1006" t="s">
        <v>295</v>
      </c>
      <c r="U14" s="1007"/>
      <c r="V14" s="1007"/>
      <c r="W14" s="1007"/>
      <c r="X14" s="1007"/>
      <c r="Y14" s="1008"/>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468</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68.25" customHeight="1" thickBot="1" x14ac:dyDescent="0.25">
      <c r="B18" s="258"/>
      <c r="C18" s="445" t="s">
        <v>19</v>
      </c>
      <c r="D18" s="446"/>
      <c r="E18" s="446"/>
      <c r="F18" s="446"/>
      <c r="G18" s="446"/>
      <c r="H18" s="447"/>
      <c r="I18" s="448" t="s">
        <v>469</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408</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171</v>
      </c>
      <c r="N21" s="552"/>
      <c r="O21" s="552"/>
      <c r="P21" s="552"/>
      <c r="Q21" s="552"/>
      <c r="R21" s="552"/>
      <c r="S21" s="553"/>
      <c r="T21" s="990" t="s">
        <v>46</v>
      </c>
      <c r="U21" s="991"/>
      <c r="V21" s="991"/>
      <c r="W21" s="991"/>
      <c r="X21" s="991"/>
      <c r="Y21" s="992"/>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5.75" customHeight="1" thickBot="1" x14ac:dyDescent="0.25">
      <c r="B24" s="258"/>
      <c r="C24" s="436" t="s">
        <v>470</v>
      </c>
      <c r="D24" s="437"/>
      <c r="E24" s="437"/>
      <c r="F24" s="437"/>
      <c r="G24" s="437"/>
      <c r="H24" s="437"/>
      <c r="I24" s="438"/>
      <c r="J24" s="436" t="s">
        <v>463</v>
      </c>
      <c r="K24" s="437"/>
      <c r="L24" s="437"/>
      <c r="M24" s="437"/>
      <c r="N24" s="437"/>
      <c r="O24" s="437"/>
      <c r="P24" s="438"/>
      <c r="Q24" s="548" t="s">
        <v>252</v>
      </c>
      <c r="R24" s="549"/>
      <c r="S24" s="549"/>
      <c r="T24" s="549"/>
      <c r="U24" s="549"/>
      <c r="V24" s="549"/>
      <c r="W24" s="549"/>
      <c r="X24" s="549"/>
      <c r="Y24" s="550"/>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471</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1081">
        <v>0.89</v>
      </c>
      <c r="J28" s="1000"/>
      <c r="K28" s="445" t="s">
        <v>51</v>
      </c>
      <c r="L28" s="446"/>
      <c r="M28" s="446"/>
      <c r="N28" s="446"/>
      <c r="O28" s="446"/>
      <c r="P28" s="447"/>
      <c r="Q28" s="444" t="s">
        <v>52</v>
      </c>
      <c r="R28" s="442"/>
      <c r="S28" s="443"/>
      <c r="T28" s="281" t="s">
        <v>53</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x14ac:dyDescent="0.2">
      <c r="B32" s="263"/>
      <c r="C32" s="588" t="s">
        <v>56</v>
      </c>
      <c r="D32" s="589"/>
      <c r="E32" s="589"/>
      <c r="F32" s="589"/>
      <c r="G32" s="590"/>
      <c r="H32" s="594" t="s">
        <v>472</v>
      </c>
      <c r="I32" s="594" t="s">
        <v>473</v>
      </c>
      <c r="J32" s="594" t="s">
        <v>25</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41.25" customHeight="1" x14ac:dyDescent="0.2">
      <c r="B34" s="263"/>
      <c r="C34" s="560" t="s">
        <v>91</v>
      </c>
      <c r="D34" s="561"/>
      <c r="E34" s="561"/>
      <c r="F34" s="561"/>
      <c r="G34" s="562"/>
      <c r="H34" s="316">
        <v>52995980619</v>
      </c>
      <c r="I34" s="316">
        <v>158050004000</v>
      </c>
      <c r="J34" s="284">
        <f>+H34/I34</f>
        <v>0.33531147913795689</v>
      </c>
      <c r="K34" s="654" t="s">
        <v>474</v>
      </c>
      <c r="L34" s="539"/>
      <c r="M34" s="539"/>
      <c r="N34" s="539"/>
      <c r="O34" s="539"/>
      <c r="P34" s="539"/>
      <c r="Q34" s="539"/>
      <c r="R34" s="539"/>
      <c r="S34" s="539"/>
      <c r="T34" s="539"/>
      <c r="U34" s="539"/>
      <c r="V34" s="539"/>
      <c r="W34" s="539"/>
      <c r="X34" s="539"/>
      <c r="Y34" s="540"/>
      <c r="Z34" s="260"/>
    </row>
    <row r="35" spans="2:26" s="262" customFormat="1" x14ac:dyDescent="0.2">
      <c r="B35" s="263"/>
      <c r="C35" s="560" t="s">
        <v>94</v>
      </c>
      <c r="D35" s="561"/>
      <c r="E35" s="561"/>
      <c r="F35" s="561"/>
      <c r="G35" s="562"/>
      <c r="H35" s="317"/>
      <c r="I35" s="317"/>
      <c r="J35" s="265" t="e">
        <f t="shared" ref="J35:J45" si="0">+H35/I35</f>
        <v>#DIV/0!</v>
      </c>
      <c r="K35" s="563"/>
      <c r="L35" s="538"/>
      <c r="M35" s="538"/>
      <c r="N35" s="538"/>
      <c r="O35" s="538"/>
      <c r="P35" s="538"/>
      <c r="Q35" s="538"/>
      <c r="R35" s="538"/>
      <c r="S35" s="538"/>
      <c r="T35" s="538"/>
      <c r="U35" s="538"/>
      <c r="V35" s="538"/>
      <c r="W35" s="538"/>
      <c r="X35" s="538"/>
      <c r="Y35" s="564"/>
      <c r="Z35" s="260"/>
    </row>
    <row r="36" spans="2:26" s="262" customFormat="1" x14ac:dyDescent="0.2">
      <c r="B36" s="263"/>
      <c r="C36" s="560" t="s">
        <v>95</v>
      </c>
      <c r="D36" s="561"/>
      <c r="E36" s="561"/>
      <c r="F36" s="561"/>
      <c r="G36" s="562"/>
      <c r="H36" s="317"/>
      <c r="I36" s="317"/>
      <c r="J36" s="265" t="e">
        <f t="shared" si="0"/>
        <v>#DIV/0!</v>
      </c>
      <c r="K36" s="563"/>
      <c r="L36" s="538"/>
      <c r="M36" s="538"/>
      <c r="N36" s="538"/>
      <c r="O36" s="538"/>
      <c r="P36" s="538"/>
      <c r="Q36" s="538"/>
      <c r="R36" s="538"/>
      <c r="S36" s="538"/>
      <c r="T36" s="538"/>
      <c r="U36" s="538"/>
      <c r="V36" s="538"/>
      <c r="W36" s="538"/>
      <c r="X36" s="538"/>
      <c r="Y36" s="564"/>
      <c r="Z36" s="260"/>
    </row>
    <row r="37" spans="2:26" s="262" customFormat="1" ht="15" thickBot="1" x14ac:dyDescent="0.25">
      <c r="B37" s="263"/>
      <c r="C37" s="560" t="s">
        <v>96</v>
      </c>
      <c r="D37" s="561"/>
      <c r="E37" s="561"/>
      <c r="F37" s="561"/>
      <c r="G37" s="562"/>
      <c r="H37" s="317"/>
      <c r="I37" s="317"/>
      <c r="J37" s="265" t="e">
        <f t="shared" si="0"/>
        <v>#DIV/0!</v>
      </c>
      <c r="K37" s="563"/>
      <c r="L37" s="538"/>
      <c r="M37" s="538"/>
      <c r="N37" s="538"/>
      <c r="O37" s="538"/>
      <c r="P37" s="538"/>
      <c r="Q37" s="538"/>
      <c r="R37" s="538"/>
      <c r="S37" s="538"/>
      <c r="T37" s="538"/>
      <c r="U37" s="538"/>
      <c r="V37" s="538"/>
      <c r="W37" s="538"/>
      <c r="X37" s="538"/>
      <c r="Y37" s="564"/>
      <c r="Z37" s="260"/>
    </row>
    <row r="38" spans="2:26" s="262" customFormat="1" ht="15" hidden="1" thickBot="1" x14ac:dyDescent="0.25">
      <c r="B38" s="263"/>
      <c r="C38" s="560"/>
      <c r="D38" s="561"/>
      <c r="E38" s="561"/>
      <c r="F38" s="561"/>
      <c r="G38" s="562"/>
      <c r="H38" s="156"/>
      <c r="I38" s="156"/>
      <c r="J38" s="265" t="e">
        <f t="shared" si="0"/>
        <v>#DIV/0!</v>
      </c>
      <c r="K38" s="563"/>
      <c r="L38" s="538"/>
      <c r="M38" s="538"/>
      <c r="N38" s="538"/>
      <c r="O38" s="538"/>
      <c r="P38" s="538"/>
      <c r="Q38" s="538"/>
      <c r="R38" s="538"/>
      <c r="S38" s="538"/>
      <c r="T38" s="538"/>
      <c r="U38" s="538"/>
      <c r="V38" s="538"/>
      <c r="W38" s="538"/>
      <c r="X38" s="538"/>
      <c r="Y38" s="564"/>
      <c r="Z38" s="260"/>
    </row>
    <row r="39" spans="2:26" s="262" customFormat="1" ht="15" hidden="1" thickBot="1" x14ac:dyDescent="0.25">
      <c r="B39" s="263"/>
      <c r="C39" s="560"/>
      <c r="D39" s="561"/>
      <c r="E39" s="561"/>
      <c r="F39" s="561"/>
      <c r="G39" s="562"/>
      <c r="H39" s="156"/>
      <c r="I39" s="156"/>
      <c r="J39" s="265" t="e">
        <f t="shared" si="0"/>
        <v>#DIV/0!</v>
      </c>
      <c r="K39" s="563"/>
      <c r="L39" s="538"/>
      <c r="M39" s="538"/>
      <c r="N39" s="538"/>
      <c r="O39" s="538"/>
      <c r="P39" s="538"/>
      <c r="Q39" s="538"/>
      <c r="R39" s="538"/>
      <c r="S39" s="538"/>
      <c r="T39" s="538"/>
      <c r="U39" s="538"/>
      <c r="V39" s="538"/>
      <c r="W39" s="538"/>
      <c r="X39" s="538"/>
      <c r="Y39" s="564"/>
      <c r="Z39" s="260"/>
    </row>
    <row r="40" spans="2:26" s="262" customFormat="1" ht="15" hidden="1" thickBot="1" x14ac:dyDescent="0.25">
      <c r="B40" s="263"/>
      <c r="C40" s="560"/>
      <c r="D40" s="561"/>
      <c r="E40" s="561"/>
      <c r="F40" s="561"/>
      <c r="G40" s="562"/>
      <c r="H40" s="156"/>
      <c r="I40" s="156"/>
      <c r="J40" s="265" t="e">
        <f t="shared" si="0"/>
        <v>#DIV/0!</v>
      </c>
      <c r="K40" s="563"/>
      <c r="L40" s="538"/>
      <c r="M40" s="538"/>
      <c r="N40" s="538"/>
      <c r="O40" s="538"/>
      <c r="P40" s="538"/>
      <c r="Q40" s="538"/>
      <c r="R40" s="538"/>
      <c r="S40" s="538"/>
      <c r="T40" s="538"/>
      <c r="U40" s="538"/>
      <c r="V40" s="538"/>
      <c r="W40" s="538"/>
      <c r="X40" s="538"/>
      <c r="Y40" s="564"/>
      <c r="Z40" s="260"/>
    </row>
    <row r="41" spans="2:26" s="262" customFormat="1" ht="15" hidden="1" thickBot="1" x14ac:dyDescent="0.25">
      <c r="B41" s="263"/>
      <c r="C41" s="560"/>
      <c r="D41" s="561"/>
      <c r="E41" s="561"/>
      <c r="F41" s="561"/>
      <c r="G41" s="562"/>
      <c r="H41" s="156"/>
      <c r="I41" s="156"/>
      <c r="J41" s="265" t="e">
        <f t="shared" si="0"/>
        <v>#DIV/0!</v>
      </c>
      <c r="K41" s="563"/>
      <c r="L41" s="538"/>
      <c r="M41" s="538"/>
      <c r="N41" s="538"/>
      <c r="O41" s="538"/>
      <c r="P41" s="538"/>
      <c r="Q41" s="538"/>
      <c r="R41" s="538"/>
      <c r="S41" s="538"/>
      <c r="T41" s="538"/>
      <c r="U41" s="538"/>
      <c r="V41" s="538"/>
      <c r="W41" s="538"/>
      <c r="X41" s="538"/>
      <c r="Y41" s="564"/>
      <c r="Z41" s="260"/>
    </row>
    <row r="42" spans="2:26" s="262" customFormat="1" ht="15" hidden="1" thickBot="1" x14ac:dyDescent="0.25">
      <c r="B42" s="263"/>
      <c r="C42" s="560"/>
      <c r="D42" s="561"/>
      <c r="E42" s="561"/>
      <c r="F42" s="561"/>
      <c r="G42" s="562"/>
      <c r="H42" s="156"/>
      <c r="I42" s="156"/>
      <c r="J42" s="265" t="e">
        <f t="shared" si="0"/>
        <v>#DIV/0!</v>
      </c>
      <c r="K42" s="563"/>
      <c r="L42" s="538"/>
      <c r="M42" s="538"/>
      <c r="N42" s="538"/>
      <c r="O42" s="538"/>
      <c r="P42" s="538"/>
      <c r="Q42" s="538"/>
      <c r="R42" s="538"/>
      <c r="S42" s="538"/>
      <c r="T42" s="538"/>
      <c r="U42" s="538"/>
      <c r="V42" s="538"/>
      <c r="W42" s="538"/>
      <c r="X42" s="538"/>
      <c r="Y42" s="564"/>
      <c r="Z42" s="260"/>
    </row>
    <row r="43" spans="2:26" s="262" customFormat="1" ht="15" hidden="1" thickBot="1" x14ac:dyDescent="0.25">
      <c r="B43" s="263"/>
      <c r="C43" s="560"/>
      <c r="D43" s="561"/>
      <c r="E43" s="561"/>
      <c r="F43" s="561"/>
      <c r="G43" s="562"/>
      <c r="H43" s="156"/>
      <c r="I43" s="156"/>
      <c r="J43" s="265" t="e">
        <f t="shared" si="0"/>
        <v>#DIV/0!</v>
      </c>
      <c r="K43" s="563"/>
      <c r="L43" s="538"/>
      <c r="M43" s="538"/>
      <c r="N43" s="538"/>
      <c r="O43" s="538"/>
      <c r="P43" s="538"/>
      <c r="Q43" s="538"/>
      <c r="R43" s="538"/>
      <c r="S43" s="538"/>
      <c r="T43" s="538"/>
      <c r="U43" s="538"/>
      <c r="V43" s="538"/>
      <c r="W43" s="538"/>
      <c r="X43" s="538"/>
      <c r="Y43" s="564"/>
      <c r="Z43" s="260"/>
    </row>
    <row r="44" spans="2:26" s="262" customFormat="1" ht="15" hidden="1" thickBot="1" x14ac:dyDescent="0.25">
      <c r="B44" s="263"/>
      <c r="C44" s="560"/>
      <c r="D44" s="561"/>
      <c r="E44" s="561"/>
      <c r="F44" s="561"/>
      <c r="G44" s="562"/>
      <c r="H44" s="156"/>
      <c r="I44" s="156"/>
      <c r="J44" s="265" t="e">
        <f t="shared" si="0"/>
        <v>#DIV/0!</v>
      </c>
      <c r="K44" s="563"/>
      <c r="L44" s="538"/>
      <c r="M44" s="538"/>
      <c r="N44" s="538"/>
      <c r="O44" s="538"/>
      <c r="P44" s="538"/>
      <c r="Q44" s="538"/>
      <c r="R44" s="538"/>
      <c r="S44" s="538"/>
      <c r="T44" s="538"/>
      <c r="U44" s="538"/>
      <c r="V44" s="538"/>
      <c r="W44" s="538"/>
      <c r="X44" s="538"/>
      <c r="Y44" s="564"/>
      <c r="Z44" s="260"/>
    </row>
    <row r="45" spans="2:26" s="262" customFormat="1" ht="15" hidden="1" thickBot="1" x14ac:dyDescent="0.25">
      <c r="B45" s="263"/>
      <c r="C45" s="560"/>
      <c r="D45" s="561"/>
      <c r="E45" s="561"/>
      <c r="F45" s="561"/>
      <c r="G45" s="562"/>
      <c r="H45" s="157"/>
      <c r="I45" s="157"/>
      <c r="J45" s="265" t="e">
        <f t="shared" si="0"/>
        <v>#DIV/0!</v>
      </c>
      <c r="K45" s="660"/>
      <c r="L45" s="661"/>
      <c r="M45" s="661"/>
      <c r="N45" s="661"/>
      <c r="O45" s="661"/>
      <c r="P45" s="661"/>
      <c r="Q45" s="661"/>
      <c r="R45" s="661"/>
      <c r="S45" s="661"/>
      <c r="T45" s="661"/>
      <c r="U45" s="661"/>
      <c r="V45" s="661"/>
      <c r="W45" s="661"/>
      <c r="X45" s="661"/>
      <c r="Y45" s="662"/>
      <c r="Z45" s="260"/>
    </row>
    <row r="46" spans="2:26" s="262" customFormat="1" ht="15.75" customHeight="1" thickBot="1" x14ac:dyDescent="0.3">
      <c r="B46" s="263"/>
      <c r="C46" s="565" t="s">
        <v>58</v>
      </c>
      <c r="D46" s="566"/>
      <c r="E46" s="566"/>
      <c r="F46" s="566"/>
      <c r="G46" s="567"/>
      <c r="H46" s="266">
        <f>SUM(H34:H45)</f>
        <v>52995980619</v>
      </c>
      <c r="I46" s="266">
        <v>158050004000</v>
      </c>
      <c r="J46" s="239">
        <f>H46/I46</f>
        <v>0.33531147913795689</v>
      </c>
      <c r="K46" s="568"/>
      <c r="L46" s="569"/>
      <c r="M46" s="569"/>
      <c r="N46" s="569"/>
      <c r="O46" s="569"/>
      <c r="P46" s="569"/>
      <c r="Q46" s="569"/>
      <c r="R46" s="569"/>
      <c r="S46" s="569"/>
      <c r="T46" s="569"/>
      <c r="U46" s="569"/>
      <c r="V46" s="569"/>
      <c r="W46" s="569"/>
      <c r="X46" s="569"/>
      <c r="Y46" s="570"/>
      <c r="Z46" s="260"/>
    </row>
    <row r="47" spans="2:26" s="262" customFormat="1" ht="5.25" customHeigh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x14ac:dyDescent="0.2">
      <c r="B51" s="25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60"/>
    </row>
    <row r="52" spans="2: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2: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ht="15" thickBot="1" x14ac:dyDescent="0.25">
      <c r="B63" s="25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x14ac:dyDescent="0.2">
      <c r="B69" s="274"/>
      <c r="C69" s="400"/>
      <c r="D69" s="401"/>
      <c r="E69" s="401"/>
      <c r="F69" s="401"/>
      <c r="G69" s="401"/>
      <c r="H69" s="401"/>
      <c r="I69" s="401"/>
      <c r="J69" s="401"/>
      <c r="K69" s="401"/>
      <c r="L69" s="401"/>
      <c r="M69" s="401"/>
      <c r="N69" s="401"/>
      <c r="O69" s="401"/>
      <c r="P69" s="401"/>
      <c r="Q69" s="401"/>
      <c r="R69" s="401"/>
      <c r="S69" s="401"/>
      <c r="T69" s="401"/>
      <c r="U69" s="401"/>
      <c r="V69" s="401"/>
      <c r="W69" s="401"/>
      <c r="X69" s="401"/>
      <c r="Y69" s="559"/>
      <c r="Z69" s="277"/>
    </row>
    <row r="70" spans="1: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2"/>
  <sheetViews>
    <sheetView workbookViewId="0">
      <selection activeCell="I10" sqref="I10:Q11"/>
    </sheetView>
  </sheetViews>
  <sheetFormatPr baseColWidth="10" defaultColWidth="3.7109375" defaultRowHeight="14.25" x14ac:dyDescent="0.2"/>
  <cols>
    <col min="1" max="1" width="3.7109375" style="246"/>
    <col min="2" max="2" width="2.85546875" style="246" customWidth="1"/>
    <col min="3" max="7" width="4.140625" style="246" customWidth="1"/>
    <col min="8" max="8" width="16" style="246" customWidth="1"/>
    <col min="9" max="9" width="18"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461</v>
      </c>
      <c r="I3" s="408"/>
      <c r="J3" s="408"/>
      <c r="K3" s="408"/>
      <c r="L3" s="408"/>
      <c r="M3" s="408"/>
      <c r="N3" s="408"/>
      <c r="O3" s="408"/>
      <c r="P3" s="408" t="s">
        <v>42</v>
      </c>
      <c r="Q3" s="408"/>
      <c r="R3" s="408"/>
      <c r="S3" s="408"/>
      <c r="T3" s="408"/>
      <c r="U3" s="408"/>
      <c r="V3" s="408"/>
      <c r="W3" s="408"/>
      <c r="X3" s="408"/>
      <c r="Y3" s="408"/>
      <c r="Z3" s="409"/>
    </row>
    <row r="4" spans="1:26" ht="15.75" thickBot="1" x14ac:dyDescent="0.25">
      <c r="A4" s="244"/>
      <c r="B4" s="404"/>
      <c r="C4" s="405"/>
      <c r="D4" s="405"/>
      <c r="E4" s="405"/>
      <c r="F4" s="405"/>
      <c r="G4" s="405"/>
      <c r="H4" s="410" t="s">
        <v>462</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463</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476</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477</v>
      </c>
      <c r="S11" s="434"/>
      <c r="T11" s="434"/>
      <c r="U11" s="435"/>
      <c r="V11" s="421" t="s">
        <v>478</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1044" t="s">
        <v>479</v>
      </c>
      <c r="J13" s="1045"/>
      <c r="K13" s="1045"/>
      <c r="L13" s="1045"/>
      <c r="M13" s="1045"/>
      <c r="N13" s="1045"/>
      <c r="O13" s="1045"/>
      <c r="P13" s="1045"/>
      <c r="Q13" s="1045"/>
      <c r="R13" s="1045"/>
      <c r="S13" s="1046"/>
      <c r="T13" s="385" t="s">
        <v>16</v>
      </c>
      <c r="U13" s="386"/>
      <c r="V13" s="386"/>
      <c r="W13" s="386"/>
      <c r="X13" s="386"/>
      <c r="Y13" s="387"/>
      <c r="Z13" s="260"/>
    </row>
    <row r="14" spans="1:26" ht="30" customHeight="1" thickBot="1" x14ac:dyDescent="0.25">
      <c r="B14" s="258"/>
      <c r="C14" s="388"/>
      <c r="D14" s="389"/>
      <c r="E14" s="389"/>
      <c r="F14" s="389"/>
      <c r="G14" s="389"/>
      <c r="H14" s="390"/>
      <c r="I14" s="1047"/>
      <c r="J14" s="1048"/>
      <c r="K14" s="1048"/>
      <c r="L14" s="1048"/>
      <c r="M14" s="1048"/>
      <c r="N14" s="1048"/>
      <c r="O14" s="1048"/>
      <c r="P14" s="1048"/>
      <c r="Q14" s="1048"/>
      <c r="R14" s="1048"/>
      <c r="S14" s="1049"/>
      <c r="T14" s="1006" t="s">
        <v>295</v>
      </c>
      <c r="U14" s="1007"/>
      <c r="V14" s="1007"/>
      <c r="W14" s="1007"/>
      <c r="X14" s="1007"/>
      <c r="Y14" s="1008"/>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480</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68.25" customHeight="1" thickBot="1" x14ac:dyDescent="0.25">
      <c r="B18" s="258"/>
      <c r="C18" s="445" t="s">
        <v>378</v>
      </c>
      <c r="D18" s="446"/>
      <c r="E18" s="446"/>
      <c r="F18" s="446"/>
      <c r="G18" s="446"/>
      <c r="H18" s="447"/>
      <c r="I18" s="448" t="s">
        <v>481</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408</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482</v>
      </c>
      <c r="N21" s="552"/>
      <c r="O21" s="552"/>
      <c r="P21" s="552"/>
      <c r="Q21" s="552"/>
      <c r="R21" s="552"/>
      <c r="S21" s="553"/>
      <c r="T21" s="990" t="s">
        <v>46</v>
      </c>
      <c r="U21" s="991"/>
      <c r="V21" s="991"/>
      <c r="W21" s="991"/>
      <c r="X21" s="991"/>
      <c r="Y21" s="992"/>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5.75" customHeight="1" thickBot="1" x14ac:dyDescent="0.25">
      <c r="B24" s="258"/>
      <c r="C24" s="436" t="s">
        <v>483</v>
      </c>
      <c r="D24" s="437"/>
      <c r="E24" s="437"/>
      <c r="F24" s="437"/>
      <c r="G24" s="437"/>
      <c r="H24" s="437"/>
      <c r="I24" s="438"/>
      <c r="J24" s="436" t="s">
        <v>463</v>
      </c>
      <c r="K24" s="437"/>
      <c r="L24" s="437"/>
      <c r="M24" s="437"/>
      <c r="N24" s="437"/>
      <c r="O24" s="437"/>
      <c r="P24" s="438"/>
      <c r="Q24" s="548" t="s">
        <v>252</v>
      </c>
      <c r="R24" s="549"/>
      <c r="S24" s="549"/>
      <c r="T24" s="549"/>
      <c r="U24" s="549"/>
      <c r="V24" s="549"/>
      <c r="W24" s="549"/>
      <c r="X24" s="549"/>
      <c r="Y24" s="550"/>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484</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1082">
        <v>0.91569999999999996</v>
      </c>
      <c r="J28" s="1000"/>
      <c r="K28" s="445" t="s">
        <v>51</v>
      </c>
      <c r="L28" s="446"/>
      <c r="M28" s="446"/>
      <c r="N28" s="446"/>
      <c r="O28" s="446"/>
      <c r="P28" s="447"/>
      <c r="Q28" s="444" t="s">
        <v>52</v>
      </c>
      <c r="R28" s="442"/>
      <c r="S28" s="443"/>
      <c r="T28" s="281" t="s">
        <v>53</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588" t="s">
        <v>56</v>
      </c>
      <c r="D32" s="589"/>
      <c r="E32" s="589"/>
      <c r="F32" s="589"/>
      <c r="G32" s="590"/>
      <c r="H32" s="594" t="s">
        <v>485</v>
      </c>
      <c r="I32" s="594" t="s">
        <v>486</v>
      </c>
      <c r="J32" s="594" t="s">
        <v>25</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33" customHeight="1" x14ac:dyDescent="0.2">
      <c r="B34" s="263"/>
      <c r="C34" s="560" t="s">
        <v>487</v>
      </c>
      <c r="D34" s="561"/>
      <c r="E34" s="561"/>
      <c r="F34" s="561"/>
      <c r="G34" s="562"/>
      <c r="H34" s="316">
        <v>4827653179</v>
      </c>
      <c r="I34" s="316">
        <v>5355912804</v>
      </c>
      <c r="J34" s="284">
        <f>+H34/I34</f>
        <v>0.90136888998538667</v>
      </c>
      <c r="K34" s="654" t="s">
        <v>488</v>
      </c>
      <c r="L34" s="539"/>
      <c r="M34" s="539"/>
      <c r="N34" s="539"/>
      <c r="O34" s="539"/>
      <c r="P34" s="539"/>
      <c r="Q34" s="539"/>
      <c r="R34" s="539"/>
      <c r="S34" s="539"/>
      <c r="T34" s="539"/>
      <c r="U34" s="539"/>
      <c r="V34" s="539"/>
      <c r="W34" s="539"/>
      <c r="X34" s="539"/>
      <c r="Y34" s="540"/>
      <c r="Z34" s="260"/>
    </row>
    <row r="35" spans="2:26" s="262" customFormat="1" x14ac:dyDescent="0.2">
      <c r="B35" s="263"/>
      <c r="C35" s="560" t="s">
        <v>489</v>
      </c>
      <c r="D35" s="561"/>
      <c r="E35" s="561"/>
      <c r="F35" s="561"/>
      <c r="G35" s="562"/>
      <c r="H35" s="316"/>
      <c r="I35" s="316"/>
      <c r="J35" s="265" t="e">
        <f t="shared" ref="J35:J47" si="0">+H35/I35</f>
        <v>#DIV/0!</v>
      </c>
      <c r="K35" s="654"/>
      <c r="L35" s="539"/>
      <c r="M35" s="539"/>
      <c r="N35" s="539"/>
      <c r="O35" s="539"/>
      <c r="P35" s="539"/>
      <c r="Q35" s="539"/>
      <c r="R35" s="539"/>
      <c r="S35" s="539"/>
      <c r="T35" s="539"/>
      <c r="U35" s="539"/>
      <c r="V35" s="539"/>
      <c r="W35" s="539"/>
      <c r="X35" s="539"/>
      <c r="Y35" s="540"/>
      <c r="Z35" s="260"/>
    </row>
    <row r="36" spans="2:26" s="262" customFormat="1" x14ac:dyDescent="0.2">
      <c r="B36" s="263"/>
      <c r="C36" s="560" t="s">
        <v>490</v>
      </c>
      <c r="D36" s="561"/>
      <c r="E36" s="561"/>
      <c r="F36" s="561"/>
      <c r="G36" s="562"/>
      <c r="H36" s="316"/>
      <c r="I36" s="316"/>
      <c r="J36" s="265" t="e">
        <f t="shared" si="0"/>
        <v>#DIV/0!</v>
      </c>
      <c r="K36" s="654"/>
      <c r="L36" s="539"/>
      <c r="M36" s="539"/>
      <c r="N36" s="539"/>
      <c r="O36" s="539"/>
      <c r="P36" s="539"/>
      <c r="Q36" s="539"/>
      <c r="R36" s="539"/>
      <c r="S36" s="539"/>
      <c r="T36" s="539"/>
      <c r="U36" s="539"/>
      <c r="V36" s="539"/>
      <c r="W36" s="539"/>
      <c r="X36" s="539"/>
      <c r="Y36" s="540"/>
      <c r="Z36" s="260"/>
    </row>
    <row r="37" spans="2:26" s="262" customFormat="1" x14ac:dyDescent="0.2">
      <c r="B37" s="263"/>
      <c r="C37" s="560" t="s">
        <v>491</v>
      </c>
      <c r="D37" s="561"/>
      <c r="E37" s="561"/>
      <c r="F37" s="561"/>
      <c r="G37" s="562"/>
      <c r="H37" s="317"/>
      <c r="I37" s="317"/>
      <c r="J37" s="265" t="e">
        <f t="shared" si="0"/>
        <v>#DIV/0!</v>
      </c>
      <c r="K37" s="563"/>
      <c r="L37" s="538"/>
      <c r="M37" s="538"/>
      <c r="N37" s="538"/>
      <c r="O37" s="538"/>
      <c r="P37" s="538"/>
      <c r="Q37" s="538"/>
      <c r="R37" s="538"/>
      <c r="S37" s="538"/>
      <c r="T37" s="538"/>
      <c r="U37" s="538"/>
      <c r="V37" s="538"/>
      <c r="W37" s="538"/>
      <c r="X37" s="538"/>
      <c r="Y37" s="564"/>
      <c r="Z37" s="260"/>
    </row>
    <row r="38" spans="2:26" s="262" customFormat="1" x14ac:dyDescent="0.2">
      <c r="B38" s="263"/>
      <c r="C38" s="560" t="s">
        <v>492</v>
      </c>
      <c r="D38" s="561"/>
      <c r="E38" s="561"/>
      <c r="F38" s="561"/>
      <c r="G38" s="562"/>
      <c r="H38" s="317"/>
      <c r="I38" s="317"/>
      <c r="J38" s="265" t="e">
        <f t="shared" si="0"/>
        <v>#DIV/0!</v>
      </c>
      <c r="K38" s="563"/>
      <c r="L38" s="538"/>
      <c r="M38" s="538"/>
      <c r="N38" s="538"/>
      <c r="O38" s="538"/>
      <c r="P38" s="538"/>
      <c r="Q38" s="538"/>
      <c r="R38" s="538"/>
      <c r="S38" s="538"/>
      <c r="T38" s="538"/>
      <c r="U38" s="538"/>
      <c r="V38" s="538"/>
      <c r="W38" s="538"/>
      <c r="X38" s="538"/>
      <c r="Y38" s="564"/>
      <c r="Z38" s="260"/>
    </row>
    <row r="39" spans="2:26" s="262" customFormat="1" ht="15" thickBot="1" x14ac:dyDescent="0.25">
      <c r="B39" s="263"/>
      <c r="C39" s="560" t="s">
        <v>493</v>
      </c>
      <c r="D39" s="561"/>
      <c r="E39" s="561"/>
      <c r="F39" s="561"/>
      <c r="G39" s="562"/>
      <c r="H39" s="317"/>
      <c r="I39" s="317"/>
      <c r="J39" s="265" t="e">
        <f t="shared" si="0"/>
        <v>#DIV/0!</v>
      </c>
      <c r="K39" s="563"/>
      <c r="L39" s="538"/>
      <c r="M39" s="538"/>
      <c r="N39" s="538"/>
      <c r="O39" s="538"/>
      <c r="P39" s="538"/>
      <c r="Q39" s="538"/>
      <c r="R39" s="538"/>
      <c r="S39" s="538"/>
      <c r="T39" s="538"/>
      <c r="U39" s="538"/>
      <c r="V39" s="538"/>
      <c r="W39" s="538"/>
      <c r="X39" s="538"/>
      <c r="Y39" s="564"/>
      <c r="Z39" s="260"/>
    </row>
    <row r="40" spans="2:26" s="262" customFormat="1" ht="15" hidden="1" thickBot="1" x14ac:dyDescent="0.25">
      <c r="B40" s="263"/>
      <c r="C40" s="560"/>
      <c r="D40" s="561"/>
      <c r="E40" s="561"/>
      <c r="F40" s="561"/>
      <c r="G40" s="562"/>
      <c r="H40" s="156"/>
      <c r="I40" s="156"/>
      <c r="J40" s="265" t="e">
        <f t="shared" si="0"/>
        <v>#DIV/0!</v>
      </c>
      <c r="K40" s="563"/>
      <c r="L40" s="538"/>
      <c r="M40" s="538"/>
      <c r="N40" s="538"/>
      <c r="O40" s="538"/>
      <c r="P40" s="538"/>
      <c r="Q40" s="538"/>
      <c r="R40" s="538"/>
      <c r="S40" s="538"/>
      <c r="T40" s="538"/>
      <c r="U40" s="538"/>
      <c r="V40" s="538"/>
      <c r="W40" s="538"/>
      <c r="X40" s="538"/>
      <c r="Y40" s="564"/>
      <c r="Z40" s="260"/>
    </row>
    <row r="41" spans="2:26" s="262" customFormat="1" ht="15" hidden="1" thickBot="1" x14ac:dyDescent="0.25">
      <c r="B41" s="263"/>
      <c r="C41" s="560"/>
      <c r="D41" s="561"/>
      <c r="E41" s="561"/>
      <c r="F41" s="561"/>
      <c r="G41" s="562"/>
      <c r="H41" s="156"/>
      <c r="I41" s="156"/>
      <c r="J41" s="265" t="e">
        <f t="shared" si="0"/>
        <v>#DIV/0!</v>
      </c>
      <c r="K41" s="563"/>
      <c r="L41" s="538"/>
      <c r="M41" s="538"/>
      <c r="N41" s="538"/>
      <c r="O41" s="538"/>
      <c r="P41" s="538"/>
      <c r="Q41" s="538"/>
      <c r="R41" s="538"/>
      <c r="S41" s="538"/>
      <c r="T41" s="538"/>
      <c r="U41" s="538"/>
      <c r="V41" s="538"/>
      <c r="W41" s="538"/>
      <c r="X41" s="538"/>
      <c r="Y41" s="564"/>
      <c r="Z41" s="260"/>
    </row>
    <row r="42" spans="2:26" s="262" customFormat="1" ht="15" hidden="1" thickBot="1" x14ac:dyDescent="0.25">
      <c r="B42" s="263"/>
      <c r="C42" s="560"/>
      <c r="D42" s="561"/>
      <c r="E42" s="561"/>
      <c r="F42" s="561"/>
      <c r="G42" s="562"/>
      <c r="H42" s="156"/>
      <c r="I42" s="156"/>
      <c r="J42" s="265" t="e">
        <f t="shared" si="0"/>
        <v>#DIV/0!</v>
      </c>
      <c r="K42" s="563"/>
      <c r="L42" s="538"/>
      <c r="M42" s="538"/>
      <c r="N42" s="538"/>
      <c r="O42" s="538"/>
      <c r="P42" s="538"/>
      <c r="Q42" s="538"/>
      <c r="R42" s="538"/>
      <c r="S42" s="538"/>
      <c r="T42" s="538"/>
      <c r="U42" s="538"/>
      <c r="V42" s="538"/>
      <c r="W42" s="538"/>
      <c r="X42" s="538"/>
      <c r="Y42" s="564"/>
      <c r="Z42" s="260"/>
    </row>
    <row r="43" spans="2:26" s="262" customFormat="1" ht="15" hidden="1" thickBot="1" x14ac:dyDescent="0.25">
      <c r="B43" s="263"/>
      <c r="C43" s="560"/>
      <c r="D43" s="561"/>
      <c r="E43" s="561"/>
      <c r="F43" s="561"/>
      <c r="G43" s="562"/>
      <c r="H43" s="156"/>
      <c r="I43" s="156"/>
      <c r="J43" s="265" t="e">
        <f t="shared" si="0"/>
        <v>#DIV/0!</v>
      </c>
      <c r="K43" s="563"/>
      <c r="L43" s="538"/>
      <c r="M43" s="538"/>
      <c r="N43" s="538"/>
      <c r="O43" s="538"/>
      <c r="P43" s="538"/>
      <c r="Q43" s="538"/>
      <c r="R43" s="538"/>
      <c r="S43" s="538"/>
      <c r="T43" s="538"/>
      <c r="U43" s="538"/>
      <c r="V43" s="538"/>
      <c r="W43" s="538"/>
      <c r="X43" s="538"/>
      <c r="Y43" s="564"/>
      <c r="Z43" s="260"/>
    </row>
    <row r="44" spans="2:26" s="262" customFormat="1" ht="15" hidden="1" thickBot="1" x14ac:dyDescent="0.25">
      <c r="B44" s="263"/>
      <c r="C44" s="560"/>
      <c r="D44" s="561"/>
      <c r="E44" s="561"/>
      <c r="F44" s="561"/>
      <c r="G44" s="562"/>
      <c r="H44" s="156"/>
      <c r="I44" s="156"/>
      <c r="J44" s="265" t="e">
        <f t="shared" si="0"/>
        <v>#DIV/0!</v>
      </c>
      <c r="K44" s="563"/>
      <c r="L44" s="538"/>
      <c r="M44" s="538"/>
      <c r="N44" s="538"/>
      <c r="O44" s="538"/>
      <c r="P44" s="538"/>
      <c r="Q44" s="538"/>
      <c r="R44" s="538"/>
      <c r="S44" s="538"/>
      <c r="T44" s="538"/>
      <c r="U44" s="538"/>
      <c r="V44" s="538"/>
      <c r="W44" s="538"/>
      <c r="X44" s="538"/>
      <c r="Y44" s="564"/>
      <c r="Z44" s="260"/>
    </row>
    <row r="45" spans="2:26" s="262" customFormat="1" ht="15" hidden="1" thickBot="1" x14ac:dyDescent="0.25">
      <c r="B45" s="263"/>
      <c r="C45" s="560"/>
      <c r="D45" s="561"/>
      <c r="E45" s="561"/>
      <c r="F45" s="561"/>
      <c r="G45" s="562"/>
      <c r="H45" s="156"/>
      <c r="I45" s="156"/>
      <c r="J45" s="265" t="e">
        <f t="shared" si="0"/>
        <v>#DIV/0!</v>
      </c>
      <c r="K45" s="563"/>
      <c r="L45" s="538"/>
      <c r="M45" s="538"/>
      <c r="N45" s="538"/>
      <c r="O45" s="538"/>
      <c r="P45" s="538"/>
      <c r="Q45" s="538"/>
      <c r="R45" s="538"/>
      <c r="S45" s="538"/>
      <c r="T45" s="538"/>
      <c r="U45" s="538"/>
      <c r="V45" s="538"/>
      <c r="W45" s="538"/>
      <c r="X45" s="538"/>
      <c r="Y45" s="564"/>
      <c r="Z45" s="260"/>
    </row>
    <row r="46" spans="2:26" s="262" customFormat="1" ht="15" hidden="1" thickBot="1" x14ac:dyDescent="0.25">
      <c r="B46" s="263"/>
      <c r="C46" s="560"/>
      <c r="D46" s="561"/>
      <c r="E46" s="561"/>
      <c r="F46" s="561"/>
      <c r="G46" s="562"/>
      <c r="H46" s="156"/>
      <c r="I46" s="156"/>
      <c r="J46" s="265" t="e">
        <f t="shared" si="0"/>
        <v>#DIV/0!</v>
      </c>
      <c r="K46" s="563"/>
      <c r="L46" s="538"/>
      <c r="M46" s="538"/>
      <c r="N46" s="538"/>
      <c r="O46" s="538"/>
      <c r="P46" s="538"/>
      <c r="Q46" s="538"/>
      <c r="R46" s="538"/>
      <c r="S46" s="538"/>
      <c r="T46" s="538"/>
      <c r="U46" s="538"/>
      <c r="V46" s="538"/>
      <c r="W46" s="538"/>
      <c r="X46" s="538"/>
      <c r="Y46" s="564"/>
      <c r="Z46" s="260"/>
    </row>
    <row r="47" spans="2:26" s="262" customFormat="1" ht="15" hidden="1" thickBot="1" x14ac:dyDescent="0.25">
      <c r="B47" s="263"/>
      <c r="C47" s="560"/>
      <c r="D47" s="561"/>
      <c r="E47" s="561"/>
      <c r="F47" s="561"/>
      <c r="G47" s="562"/>
      <c r="H47" s="157"/>
      <c r="I47" s="157"/>
      <c r="J47" s="265" t="e">
        <f t="shared" si="0"/>
        <v>#DIV/0!</v>
      </c>
      <c r="K47" s="660"/>
      <c r="L47" s="661"/>
      <c r="M47" s="661"/>
      <c r="N47" s="661"/>
      <c r="O47" s="661"/>
      <c r="P47" s="661"/>
      <c r="Q47" s="661"/>
      <c r="R47" s="661"/>
      <c r="S47" s="661"/>
      <c r="T47" s="661"/>
      <c r="U47" s="661"/>
      <c r="V47" s="661"/>
      <c r="W47" s="661"/>
      <c r="X47" s="661"/>
      <c r="Y47" s="662"/>
      <c r="Z47" s="260"/>
    </row>
    <row r="48" spans="2:26" s="262" customFormat="1" ht="15.75" customHeight="1" thickBot="1" x14ac:dyDescent="0.3">
      <c r="B48" s="263"/>
      <c r="C48" s="565" t="s">
        <v>58</v>
      </c>
      <c r="D48" s="566"/>
      <c r="E48" s="566"/>
      <c r="F48" s="566"/>
      <c r="G48" s="567"/>
      <c r="H48" s="318">
        <f>SUM(H34:H47)</f>
        <v>4827653179</v>
      </c>
      <c r="I48" s="266">
        <f>SUM(I34:I47)</f>
        <v>5355912804</v>
      </c>
      <c r="J48" s="224">
        <f>H48/I48</f>
        <v>0.90136888998538667</v>
      </c>
      <c r="K48" s="568"/>
      <c r="L48" s="569"/>
      <c r="M48" s="569"/>
      <c r="N48" s="569"/>
      <c r="O48" s="569"/>
      <c r="P48" s="569"/>
      <c r="Q48" s="569"/>
      <c r="R48" s="569"/>
      <c r="S48" s="569"/>
      <c r="T48" s="569"/>
      <c r="U48" s="569"/>
      <c r="V48" s="569"/>
      <c r="W48" s="569"/>
      <c r="X48" s="569"/>
      <c r="Y48" s="570"/>
      <c r="Z48" s="260"/>
    </row>
    <row r="49" spans="2:26" s="262" customFormat="1" ht="5.25" customHeight="1" x14ac:dyDescent="0.2">
      <c r="B49" s="263"/>
      <c r="C49" s="259"/>
      <c r="D49" s="259"/>
      <c r="E49" s="259"/>
      <c r="F49" s="259"/>
      <c r="G49" s="259"/>
      <c r="H49" s="267"/>
      <c r="I49" s="267"/>
      <c r="J49" s="61"/>
      <c r="K49" s="259"/>
      <c r="L49" s="259"/>
      <c r="M49" s="259"/>
      <c r="N49" s="259"/>
      <c r="O49" s="259"/>
      <c r="P49" s="259"/>
      <c r="Q49" s="259"/>
      <c r="R49" s="259"/>
      <c r="S49" s="259"/>
      <c r="T49" s="259"/>
      <c r="U49" s="259"/>
      <c r="V49" s="259"/>
      <c r="W49" s="259"/>
      <c r="X49" s="259"/>
      <c r="Y49" s="259"/>
      <c r="Z49" s="260"/>
    </row>
    <row r="50" spans="2:26" s="262" customFormat="1" ht="15" thickBot="1" x14ac:dyDescent="0.25">
      <c r="B50" s="263"/>
      <c r="C50" s="259"/>
      <c r="D50" s="259"/>
      <c r="E50" s="259"/>
      <c r="F50" s="259"/>
      <c r="G50" s="259"/>
      <c r="H50" s="267"/>
      <c r="I50" s="267"/>
      <c r="J50" s="61"/>
      <c r="K50" s="259"/>
      <c r="L50" s="259"/>
      <c r="M50" s="259"/>
      <c r="N50" s="259"/>
      <c r="O50" s="259"/>
      <c r="P50" s="259"/>
      <c r="Q50" s="259"/>
      <c r="R50" s="259"/>
      <c r="S50" s="259"/>
      <c r="T50" s="259"/>
      <c r="U50" s="259"/>
      <c r="V50" s="259"/>
      <c r="W50" s="259"/>
      <c r="X50" s="259"/>
      <c r="Y50" s="259"/>
      <c r="Z50" s="260"/>
    </row>
    <row r="51" spans="2:26" s="262" customFormat="1" x14ac:dyDescent="0.2">
      <c r="B51" s="263"/>
      <c r="C51" s="571" t="s">
        <v>59</v>
      </c>
      <c r="D51" s="572"/>
      <c r="E51" s="572"/>
      <c r="F51" s="572"/>
      <c r="G51" s="572"/>
      <c r="H51" s="572"/>
      <c r="I51" s="572"/>
      <c r="J51" s="572"/>
      <c r="K51" s="572"/>
      <c r="L51" s="572"/>
      <c r="M51" s="572"/>
      <c r="N51" s="572"/>
      <c r="O51" s="572"/>
      <c r="P51" s="572"/>
      <c r="Q51" s="572"/>
      <c r="R51" s="572"/>
      <c r="S51" s="572"/>
      <c r="T51" s="572"/>
      <c r="U51" s="572"/>
      <c r="V51" s="572"/>
      <c r="W51" s="572"/>
      <c r="X51" s="572"/>
      <c r="Y51" s="573"/>
      <c r="Z51" s="260"/>
    </row>
    <row r="52" spans="2:26" ht="15" thickBot="1" x14ac:dyDescent="0.25">
      <c r="B52" s="258"/>
      <c r="C52" s="574"/>
      <c r="D52" s="575"/>
      <c r="E52" s="575"/>
      <c r="F52" s="575"/>
      <c r="G52" s="575"/>
      <c r="H52" s="575"/>
      <c r="I52" s="575"/>
      <c r="J52" s="575"/>
      <c r="K52" s="575"/>
      <c r="L52" s="575"/>
      <c r="M52" s="575"/>
      <c r="N52" s="575"/>
      <c r="O52" s="575"/>
      <c r="P52" s="575"/>
      <c r="Q52" s="575"/>
      <c r="R52" s="575"/>
      <c r="S52" s="575"/>
      <c r="T52" s="575"/>
      <c r="U52" s="575"/>
      <c r="V52" s="575"/>
      <c r="W52" s="575"/>
      <c r="X52" s="575"/>
      <c r="Y52" s="576"/>
      <c r="Z52" s="260"/>
    </row>
    <row r="53" spans="2:26" x14ac:dyDescent="0.2">
      <c r="B53" s="258"/>
      <c r="C53" s="427" t="s">
        <v>60</v>
      </c>
      <c r="D53" s="577"/>
      <c r="E53" s="577"/>
      <c r="F53" s="577"/>
      <c r="G53" s="577"/>
      <c r="H53" s="577"/>
      <c r="I53" s="577"/>
      <c r="J53" s="577"/>
      <c r="K53" s="577"/>
      <c r="L53" s="577"/>
      <c r="M53" s="577"/>
      <c r="N53" s="577"/>
      <c r="O53" s="577"/>
      <c r="P53" s="577"/>
      <c r="Q53" s="577"/>
      <c r="R53" s="577"/>
      <c r="S53" s="577"/>
      <c r="T53" s="577"/>
      <c r="U53" s="577"/>
      <c r="V53" s="577"/>
      <c r="W53" s="577"/>
      <c r="X53" s="577"/>
      <c r="Y53" s="578"/>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x14ac:dyDescent="0.2">
      <c r="B63" s="258"/>
      <c r="C63" s="579"/>
      <c r="D63" s="580"/>
      <c r="E63" s="580"/>
      <c r="F63" s="580"/>
      <c r="G63" s="580"/>
      <c r="H63" s="580"/>
      <c r="I63" s="580"/>
      <c r="J63" s="580"/>
      <c r="K63" s="580"/>
      <c r="L63" s="580"/>
      <c r="M63" s="580"/>
      <c r="N63" s="580"/>
      <c r="O63" s="580"/>
      <c r="P63" s="580"/>
      <c r="Q63" s="580"/>
      <c r="R63" s="580"/>
      <c r="S63" s="580"/>
      <c r="T63" s="580"/>
      <c r="U63" s="580"/>
      <c r="V63" s="580"/>
      <c r="W63" s="580"/>
      <c r="X63" s="580"/>
      <c r="Y63" s="581"/>
      <c r="Z63" s="260"/>
    </row>
    <row r="64" spans="2:26" x14ac:dyDescent="0.2">
      <c r="B64" s="258"/>
      <c r="C64" s="579"/>
      <c r="D64" s="580"/>
      <c r="E64" s="580"/>
      <c r="F64" s="580"/>
      <c r="G64" s="580"/>
      <c r="H64" s="580"/>
      <c r="I64" s="580"/>
      <c r="J64" s="580"/>
      <c r="K64" s="580"/>
      <c r="L64" s="580"/>
      <c r="M64" s="580"/>
      <c r="N64" s="580"/>
      <c r="O64" s="580"/>
      <c r="P64" s="580"/>
      <c r="Q64" s="580"/>
      <c r="R64" s="580"/>
      <c r="S64" s="580"/>
      <c r="T64" s="580"/>
      <c r="U64" s="580"/>
      <c r="V64" s="580"/>
      <c r="W64" s="580"/>
      <c r="X64" s="580"/>
      <c r="Y64" s="581"/>
      <c r="Z64" s="260"/>
    </row>
    <row r="65" spans="1:26" ht="15" thickBot="1" x14ac:dyDescent="0.25">
      <c r="B65" s="258"/>
      <c r="C65" s="582"/>
      <c r="D65" s="583"/>
      <c r="E65" s="583"/>
      <c r="F65" s="583"/>
      <c r="G65" s="583"/>
      <c r="H65" s="583"/>
      <c r="I65" s="583"/>
      <c r="J65" s="583"/>
      <c r="K65" s="583"/>
      <c r="L65" s="583"/>
      <c r="M65" s="583"/>
      <c r="N65" s="583"/>
      <c r="O65" s="583"/>
      <c r="P65" s="583"/>
      <c r="Q65" s="583"/>
      <c r="R65" s="583"/>
      <c r="S65" s="583"/>
      <c r="T65" s="583"/>
      <c r="U65" s="583"/>
      <c r="V65" s="583"/>
      <c r="W65" s="583"/>
      <c r="X65" s="583"/>
      <c r="Y65" s="584"/>
      <c r="Z65" s="260"/>
    </row>
    <row r="66" spans="1:26" x14ac:dyDescent="0.2">
      <c r="B66" s="268"/>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70"/>
    </row>
    <row r="67" spans="1:26" ht="15" thickBot="1" x14ac:dyDescent="0.25">
      <c r="B67" s="271"/>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3"/>
    </row>
    <row r="68" spans="1:26" ht="14.25" customHeight="1" x14ac:dyDescent="0.2">
      <c r="B68" s="274"/>
      <c r="C68" s="513" t="s">
        <v>56</v>
      </c>
      <c r="D68" s="514"/>
      <c r="E68" s="514"/>
      <c r="F68" s="514"/>
      <c r="G68" s="515"/>
      <c r="H68" s="513" t="s">
        <v>61</v>
      </c>
      <c r="I68" s="515"/>
      <c r="J68" s="513" t="s">
        <v>62</v>
      </c>
      <c r="K68" s="514"/>
      <c r="L68" s="514"/>
      <c r="M68" s="515"/>
      <c r="N68" s="513" t="s">
        <v>63</v>
      </c>
      <c r="O68" s="514"/>
      <c r="P68" s="514"/>
      <c r="Q68" s="514"/>
      <c r="R68" s="514"/>
      <c r="S68" s="514"/>
      <c r="T68" s="514"/>
      <c r="U68" s="514"/>
      <c r="V68" s="514"/>
      <c r="W68" s="514"/>
      <c r="X68" s="514"/>
      <c r="Y68" s="515"/>
      <c r="Z68" s="275"/>
    </row>
    <row r="69" spans="1:26" ht="14.25" customHeight="1" x14ac:dyDescent="0.2">
      <c r="A69" s="244"/>
      <c r="B69" s="276"/>
      <c r="C69" s="516"/>
      <c r="D69" s="517"/>
      <c r="E69" s="517"/>
      <c r="F69" s="517"/>
      <c r="G69" s="518"/>
      <c r="H69" s="516"/>
      <c r="I69" s="518"/>
      <c r="J69" s="516"/>
      <c r="K69" s="517"/>
      <c r="L69" s="517"/>
      <c r="M69" s="518"/>
      <c r="N69" s="516"/>
      <c r="O69" s="517"/>
      <c r="P69" s="517"/>
      <c r="Q69" s="517"/>
      <c r="R69" s="517"/>
      <c r="S69" s="517"/>
      <c r="T69" s="517"/>
      <c r="U69" s="517"/>
      <c r="V69" s="517"/>
      <c r="W69" s="517"/>
      <c r="X69" s="517"/>
      <c r="Y69" s="518"/>
      <c r="Z69" s="275"/>
    </row>
    <row r="70" spans="1:26" ht="15" customHeight="1" thickBot="1" x14ac:dyDescent="0.25">
      <c r="A70" s="244"/>
      <c r="B70" s="276"/>
      <c r="C70" s="516"/>
      <c r="D70" s="517"/>
      <c r="E70" s="517"/>
      <c r="F70" s="517"/>
      <c r="G70" s="518"/>
      <c r="H70" s="516"/>
      <c r="I70" s="518"/>
      <c r="J70" s="516"/>
      <c r="K70" s="517"/>
      <c r="L70" s="517"/>
      <c r="M70" s="518"/>
      <c r="N70" s="516"/>
      <c r="O70" s="517"/>
      <c r="P70" s="517"/>
      <c r="Q70" s="517"/>
      <c r="R70" s="517"/>
      <c r="S70" s="517"/>
      <c r="T70" s="517"/>
      <c r="U70" s="517"/>
      <c r="V70" s="517"/>
      <c r="W70" s="517"/>
      <c r="X70" s="517"/>
      <c r="Y70" s="518"/>
      <c r="Z70" s="275"/>
    </row>
    <row r="71" spans="1:26" x14ac:dyDescent="0.2">
      <c r="B71" s="274"/>
      <c r="C71" s="400"/>
      <c r="D71" s="401"/>
      <c r="E71" s="401"/>
      <c r="F71" s="401"/>
      <c r="G71" s="401"/>
      <c r="H71" s="401"/>
      <c r="I71" s="401"/>
      <c r="J71" s="401"/>
      <c r="K71" s="401"/>
      <c r="L71" s="401"/>
      <c r="M71" s="401"/>
      <c r="N71" s="401"/>
      <c r="O71" s="401"/>
      <c r="P71" s="401"/>
      <c r="Q71" s="401"/>
      <c r="R71" s="401"/>
      <c r="S71" s="401"/>
      <c r="T71" s="401"/>
      <c r="U71" s="401"/>
      <c r="V71" s="401"/>
      <c r="W71" s="401"/>
      <c r="X71" s="401"/>
      <c r="Y71" s="559"/>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x14ac:dyDescent="0.2">
      <c r="B80" s="274"/>
      <c r="C80" s="402"/>
      <c r="D80" s="403"/>
      <c r="E80" s="403"/>
      <c r="F80" s="403"/>
      <c r="G80" s="403"/>
      <c r="H80" s="403"/>
      <c r="I80" s="403"/>
      <c r="J80" s="403"/>
      <c r="K80" s="403"/>
      <c r="L80" s="403"/>
      <c r="M80" s="403"/>
      <c r="N80" s="403"/>
      <c r="O80" s="403"/>
      <c r="P80" s="403"/>
      <c r="Q80" s="403"/>
      <c r="R80" s="403"/>
      <c r="S80" s="403"/>
      <c r="T80" s="403"/>
      <c r="U80" s="403"/>
      <c r="V80" s="403"/>
      <c r="W80" s="403"/>
      <c r="X80" s="403"/>
      <c r="Y80" s="558"/>
      <c r="Z80" s="277"/>
    </row>
    <row r="81" spans="2:26" x14ac:dyDescent="0.2">
      <c r="B81" s="274"/>
      <c r="C81" s="402"/>
      <c r="D81" s="403"/>
      <c r="E81" s="403"/>
      <c r="F81" s="403"/>
      <c r="G81" s="403"/>
      <c r="H81" s="403"/>
      <c r="I81" s="403"/>
      <c r="J81" s="403"/>
      <c r="K81" s="403"/>
      <c r="L81" s="403"/>
      <c r="M81" s="403"/>
      <c r="N81" s="403"/>
      <c r="O81" s="403"/>
      <c r="P81" s="403"/>
      <c r="Q81" s="403"/>
      <c r="R81" s="403"/>
      <c r="S81" s="403"/>
      <c r="T81" s="403"/>
      <c r="U81" s="403"/>
      <c r="V81" s="403"/>
      <c r="W81" s="403"/>
      <c r="X81" s="403"/>
      <c r="Y81" s="558"/>
      <c r="Z81" s="277"/>
    </row>
    <row r="82" spans="2:26" ht="15" thickBot="1" x14ac:dyDescent="0.25">
      <c r="B82" s="274"/>
      <c r="C82" s="404"/>
      <c r="D82" s="405"/>
      <c r="E82" s="405"/>
      <c r="F82" s="405"/>
      <c r="G82" s="405"/>
      <c r="H82" s="405"/>
      <c r="I82" s="405"/>
      <c r="J82" s="405"/>
      <c r="K82" s="405"/>
      <c r="L82" s="405"/>
      <c r="M82" s="405"/>
      <c r="N82" s="405"/>
      <c r="O82" s="405"/>
      <c r="P82" s="405"/>
      <c r="Q82" s="405"/>
      <c r="R82" s="405"/>
      <c r="S82" s="405"/>
      <c r="T82" s="405"/>
      <c r="U82" s="405"/>
      <c r="V82" s="405"/>
      <c r="W82" s="405"/>
      <c r="X82" s="405"/>
      <c r="Y82" s="557"/>
      <c r="Z82" s="277"/>
    </row>
    <row r="83" spans="2:26" x14ac:dyDescent="0.2">
      <c r="B83" s="278"/>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79"/>
    </row>
    <row r="122" ht="6" customHeight="1" x14ac:dyDescent="0.2"/>
  </sheetData>
  <mergeCells count="130">
    <mergeCell ref="C81:G81"/>
    <mergeCell ref="H81:I81"/>
    <mergeCell ref="J81:M81"/>
    <mergeCell ref="N81:Y81"/>
    <mergeCell ref="C82:G82"/>
    <mergeCell ref="H82:I82"/>
    <mergeCell ref="J82:M82"/>
    <mergeCell ref="N82:Y82"/>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51:Y52"/>
    <mergeCell ref="C53:Y65"/>
    <mergeCell ref="C68:G70"/>
    <mergeCell ref="H68:I70"/>
    <mergeCell ref="J68:M70"/>
    <mergeCell ref="N68:Y70"/>
    <mergeCell ref="C46:G46"/>
    <mergeCell ref="K46:Y46"/>
    <mergeCell ref="C47:G47"/>
    <mergeCell ref="K47:Y47"/>
    <mergeCell ref="C48:G48"/>
    <mergeCell ref="K48:Y4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20"/>
  <sheetViews>
    <sheetView workbookViewId="0">
      <selection activeCell="I10" sqref="I10:Q11"/>
    </sheetView>
  </sheetViews>
  <sheetFormatPr baseColWidth="10" defaultColWidth="3.7109375" defaultRowHeight="14.25" x14ac:dyDescent="0.2"/>
  <cols>
    <col min="1" max="1" width="3.7109375" style="246"/>
    <col min="2" max="2" width="2.85546875" style="246" customWidth="1"/>
    <col min="3" max="7" width="4.140625" style="246" customWidth="1"/>
    <col min="8" max="9" width="18"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29" width="3.7109375" style="246"/>
    <col min="30" max="30" width="5.7109375" style="246" bestFit="1" customWidth="1"/>
    <col min="31" max="16384" width="3.7109375" style="246"/>
  </cols>
  <sheetData>
    <row r="1" spans="1:30" ht="15" thickBot="1" x14ac:dyDescent="0.25">
      <c r="A1" s="244"/>
      <c r="B1" s="245"/>
      <c r="C1" s="245"/>
      <c r="D1" s="245"/>
      <c r="E1" s="245"/>
      <c r="F1" s="245"/>
    </row>
    <row r="2" spans="1:30"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30" ht="15" x14ac:dyDescent="0.2">
      <c r="A3" s="244"/>
      <c r="B3" s="402"/>
      <c r="C3" s="403"/>
      <c r="D3" s="403"/>
      <c r="E3" s="403"/>
      <c r="F3" s="403"/>
      <c r="G3" s="403"/>
      <c r="H3" s="408" t="s">
        <v>461</v>
      </c>
      <c r="I3" s="408"/>
      <c r="J3" s="408"/>
      <c r="K3" s="408"/>
      <c r="L3" s="408"/>
      <c r="M3" s="408"/>
      <c r="N3" s="408"/>
      <c r="O3" s="408"/>
      <c r="P3" s="408" t="s">
        <v>42</v>
      </c>
      <c r="Q3" s="408"/>
      <c r="R3" s="408"/>
      <c r="S3" s="408"/>
      <c r="T3" s="408"/>
      <c r="U3" s="408"/>
      <c r="V3" s="408"/>
      <c r="W3" s="408"/>
      <c r="X3" s="408"/>
      <c r="Y3" s="408"/>
      <c r="Z3" s="409"/>
    </row>
    <row r="4" spans="1:30" ht="15.75" thickBot="1" x14ac:dyDescent="0.25">
      <c r="A4" s="244"/>
      <c r="B4" s="404"/>
      <c r="C4" s="405"/>
      <c r="D4" s="405"/>
      <c r="E4" s="405"/>
      <c r="F4" s="405"/>
      <c r="G4" s="405"/>
      <c r="H4" s="410" t="s">
        <v>462</v>
      </c>
      <c r="I4" s="410"/>
      <c r="J4" s="410"/>
      <c r="K4" s="410"/>
      <c r="L4" s="410"/>
      <c r="M4" s="410"/>
      <c r="N4" s="410"/>
      <c r="O4" s="410"/>
      <c r="P4" s="410"/>
      <c r="Q4" s="410"/>
      <c r="R4" s="410"/>
      <c r="S4" s="410"/>
      <c r="T4" s="410"/>
      <c r="U4" s="410"/>
      <c r="V4" s="410"/>
      <c r="W4" s="410"/>
      <c r="X4" s="410"/>
      <c r="Y4" s="410"/>
      <c r="Z4" s="411"/>
    </row>
    <row r="5" spans="1:30"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30"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30" ht="15" customHeight="1" x14ac:dyDescent="0.2">
      <c r="B7" s="253"/>
      <c r="C7" s="385" t="s">
        <v>12</v>
      </c>
      <c r="D7" s="386"/>
      <c r="E7" s="386"/>
      <c r="F7" s="386"/>
      <c r="G7" s="386"/>
      <c r="H7" s="387"/>
      <c r="I7" s="621" t="s">
        <v>463</v>
      </c>
      <c r="J7" s="622"/>
      <c r="K7" s="622"/>
      <c r="L7" s="622"/>
      <c r="M7" s="622"/>
      <c r="N7" s="622"/>
      <c r="O7" s="622"/>
      <c r="P7" s="622"/>
      <c r="Q7" s="622"/>
      <c r="R7" s="622"/>
      <c r="S7" s="622"/>
      <c r="T7" s="622"/>
      <c r="U7" s="622"/>
      <c r="V7" s="622"/>
      <c r="W7" s="622"/>
      <c r="X7" s="622"/>
      <c r="Y7" s="623"/>
      <c r="Z7" s="254"/>
    </row>
    <row r="8" spans="1:30"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30"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30" ht="15" customHeight="1" thickBot="1" x14ac:dyDescent="0.25">
      <c r="B10" s="253"/>
      <c r="C10" s="385" t="s">
        <v>43</v>
      </c>
      <c r="D10" s="386"/>
      <c r="E10" s="386"/>
      <c r="F10" s="386"/>
      <c r="G10" s="386"/>
      <c r="H10" s="387"/>
      <c r="I10" s="629" t="s">
        <v>494</v>
      </c>
      <c r="J10" s="630"/>
      <c r="K10" s="630"/>
      <c r="L10" s="630"/>
      <c r="M10" s="630"/>
      <c r="N10" s="630"/>
      <c r="O10" s="630"/>
      <c r="P10" s="630"/>
      <c r="Q10" s="631"/>
      <c r="R10" s="424" t="s">
        <v>14</v>
      </c>
      <c r="S10" s="425"/>
      <c r="T10" s="425"/>
      <c r="U10" s="426"/>
      <c r="V10" s="418" t="s">
        <v>44</v>
      </c>
      <c r="W10" s="419"/>
      <c r="X10" s="419"/>
      <c r="Y10" s="420"/>
      <c r="Z10" s="254"/>
    </row>
    <row r="11" spans="1:30" ht="28.5" customHeight="1" thickBot="1" x14ac:dyDescent="0.25">
      <c r="B11" s="253"/>
      <c r="C11" s="388"/>
      <c r="D11" s="389"/>
      <c r="E11" s="389"/>
      <c r="F11" s="389"/>
      <c r="G11" s="389"/>
      <c r="H11" s="390"/>
      <c r="I11" s="632"/>
      <c r="J11" s="633"/>
      <c r="K11" s="633"/>
      <c r="L11" s="633"/>
      <c r="M11" s="633"/>
      <c r="N11" s="633"/>
      <c r="O11" s="633"/>
      <c r="P11" s="633"/>
      <c r="Q11" s="634"/>
      <c r="R11" s="433" t="s">
        <v>495</v>
      </c>
      <c r="S11" s="434"/>
      <c r="T11" s="434"/>
      <c r="U11" s="435"/>
      <c r="V11" s="421" t="s">
        <v>496</v>
      </c>
      <c r="W11" s="422"/>
      <c r="X11" s="422"/>
      <c r="Y11" s="423"/>
      <c r="Z11" s="254"/>
    </row>
    <row r="12" spans="1:30"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30" ht="15" customHeight="1" x14ac:dyDescent="0.2">
      <c r="B13" s="258"/>
      <c r="C13" s="385" t="s">
        <v>17</v>
      </c>
      <c r="D13" s="386"/>
      <c r="E13" s="386"/>
      <c r="F13" s="386"/>
      <c r="G13" s="386"/>
      <c r="H13" s="387"/>
      <c r="I13" s="1083" t="s">
        <v>497</v>
      </c>
      <c r="J13" s="1084"/>
      <c r="K13" s="1084"/>
      <c r="L13" s="1084"/>
      <c r="M13" s="1084"/>
      <c r="N13" s="1084"/>
      <c r="O13" s="1084"/>
      <c r="P13" s="1084"/>
      <c r="Q13" s="1084"/>
      <c r="R13" s="1084"/>
      <c r="S13" s="1085"/>
      <c r="T13" s="385" t="s">
        <v>16</v>
      </c>
      <c r="U13" s="386"/>
      <c r="V13" s="386"/>
      <c r="W13" s="386"/>
      <c r="X13" s="386"/>
      <c r="Y13" s="387"/>
      <c r="Z13" s="260"/>
    </row>
    <row r="14" spans="1:30" ht="30" customHeight="1" thickBot="1" x14ac:dyDescent="0.25">
      <c r="B14" s="258"/>
      <c r="C14" s="388"/>
      <c r="D14" s="389"/>
      <c r="E14" s="389"/>
      <c r="F14" s="389"/>
      <c r="G14" s="389"/>
      <c r="H14" s="390"/>
      <c r="I14" s="1086"/>
      <c r="J14" s="1087"/>
      <c r="K14" s="1087"/>
      <c r="L14" s="1087"/>
      <c r="M14" s="1087"/>
      <c r="N14" s="1087"/>
      <c r="O14" s="1087"/>
      <c r="P14" s="1087"/>
      <c r="Q14" s="1087"/>
      <c r="R14" s="1087"/>
      <c r="S14" s="1088"/>
      <c r="T14" s="1006" t="s">
        <v>295</v>
      </c>
      <c r="U14" s="1007"/>
      <c r="V14" s="1007"/>
      <c r="W14" s="1007"/>
      <c r="X14" s="1007"/>
      <c r="Y14" s="1008"/>
      <c r="Z14" s="260"/>
    </row>
    <row r="15" spans="1:30"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c r="AD15" s="319"/>
    </row>
    <row r="16" spans="1:30" ht="57.75" customHeight="1" thickBot="1" x14ac:dyDescent="0.25">
      <c r="B16" s="258"/>
      <c r="C16" s="445" t="s">
        <v>18</v>
      </c>
      <c r="D16" s="446"/>
      <c r="E16" s="446"/>
      <c r="F16" s="446"/>
      <c r="G16" s="446"/>
      <c r="H16" s="447"/>
      <c r="I16" s="448" t="s">
        <v>498</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68.25" customHeight="1" thickBot="1" x14ac:dyDescent="0.25">
      <c r="B18" s="258"/>
      <c r="C18" s="445" t="s">
        <v>19</v>
      </c>
      <c r="D18" s="446"/>
      <c r="E18" s="446"/>
      <c r="F18" s="446"/>
      <c r="G18" s="446"/>
      <c r="H18" s="447"/>
      <c r="I18" s="448" t="s">
        <v>499</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408</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171</v>
      </c>
      <c r="N21" s="552"/>
      <c r="O21" s="552"/>
      <c r="P21" s="552"/>
      <c r="Q21" s="552"/>
      <c r="R21" s="552"/>
      <c r="S21" s="553"/>
      <c r="T21" s="990" t="s">
        <v>46</v>
      </c>
      <c r="U21" s="991"/>
      <c r="V21" s="991"/>
      <c r="W21" s="991"/>
      <c r="X21" s="991"/>
      <c r="Y21" s="992"/>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5.75" customHeight="1" thickBot="1" x14ac:dyDescent="0.25">
      <c r="B24" s="258"/>
      <c r="C24" s="436" t="s">
        <v>470</v>
      </c>
      <c r="D24" s="437"/>
      <c r="E24" s="437"/>
      <c r="F24" s="437"/>
      <c r="G24" s="437"/>
      <c r="H24" s="437"/>
      <c r="I24" s="438"/>
      <c r="J24" s="436" t="s">
        <v>463</v>
      </c>
      <c r="K24" s="437"/>
      <c r="L24" s="437"/>
      <c r="M24" s="437"/>
      <c r="N24" s="437"/>
      <c r="O24" s="437"/>
      <c r="P24" s="438"/>
      <c r="Q24" s="548" t="s">
        <v>252</v>
      </c>
      <c r="R24" s="549"/>
      <c r="S24" s="549"/>
      <c r="T24" s="549"/>
      <c r="U24" s="549"/>
      <c r="V24" s="549"/>
      <c r="W24" s="549"/>
      <c r="X24" s="549"/>
      <c r="Y24" s="550"/>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500</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1081">
        <v>0.33</v>
      </c>
      <c r="J28" s="1000"/>
      <c r="K28" s="445" t="s">
        <v>51</v>
      </c>
      <c r="L28" s="446"/>
      <c r="M28" s="446"/>
      <c r="N28" s="446"/>
      <c r="O28" s="446"/>
      <c r="P28" s="447"/>
      <c r="Q28" s="444" t="s">
        <v>52</v>
      </c>
      <c r="R28" s="442"/>
      <c r="S28" s="443"/>
      <c r="T28" s="281" t="s">
        <v>53</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x14ac:dyDescent="0.2">
      <c r="B32" s="263"/>
      <c r="C32" s="588" t="s">
        <v>56</v>
      </c>
      <c r="D32" s="589"/>
      <c r="E32" s="589"/>
      <c r="F32" s="589"/>
      <c r="G32" s="590"/>
      <c r="H32" s="594" t="s">
        <v>501</v>
      </c>
      <c r="I32" s="594" t="s">
        <v>502</v>
      </c>
      <c r="J32" s="594" t="s">
        <v>25</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114.75" customHeight="1" x14ac:dyDescent="0.2">
      <c r="B34" s="263"/>
      <c r="C34" s="560" t="s">
        <v>91</v>
      </c>
      <c r="D34" s="561"/>
      <c r="E34" s="561"/>
      <c r="F34" s="561"/>
      <c r="G34" s="562"/>
      <c r="H34" s="316">
        <v>2569840513</v>
      </c>
      <c r="I34" s="316">
        <v>15753584392</v>
      </c>
      <c r="J34" s="284">
        <f>+H34/I34</f>
        <v>0.1631273524205081</v>
      </c>
      <c r="K34" s="654" t="s">
        <v>503</v>
      </c>
      <c r="L34" s="539"/>
      <c r="M34" s="539"/>
      <c r="N34" s="539"/>
      <c r="O34" s="539"/>
      <c r="P34" s="539"/>
      <c r="Q34" s="539"/>
      <c r="R34" s="539"/>
      <c r="S34" s="539"/>
      <c r="T34" s="539"/>
      <c r="U34" s="539"/>
      <c r="V34" s="539"/>
      <c r="W34" s="539"/>
      <c r="X34" s="539"/>
      <c r="Y34" s="540"/>
      <c r="Z34" s="260"/>
    </row>
    <row r="35" spans="2:26" s="262" customFormat="1" x14ac:dyDescent="0.2">
      <c r="B35" s="263"/>
      <c r="C35" s="560" t="s">
        <v>94</v>
      </c>
      <c r="D35" s="561"/>
      <c r="E35" s="561"/>
      <c r="F35" s="561"/>
      <c r="G35" s="562"/>
      <c r="H35" s="317"/>
      <c r="I35" s="317"/>
      <c r="J35" s="265" t="e">
        <f t="shared" ref="J35:J45" si="0">+H35/I35</f>
        <v>#DIV/0!</v>
      </c>
      <c r="K35" s="563"/>
      <c r="L35" s="538"/>
      <c r="M35" s="538"/>
      <c r="N35" s="538"/>
      <c r="O35" s="538"/>
      <c r="P35" s="538"/>
      <c r="Q35" s="538"/>
      <c r="R35" s="538"/>
      <c r="S35" s="538"/>
      <c r="T35" s="538"/>
      <c r="U35" s="538"/>
      <c r="V35" s="538"/>
      <c r="W35" s="538"/>
      <c r="X35" s="538"/>
      <c r="Y35" s="564"/>
      <c r="Z35" s="260"/>
    </row>
    <row r="36" spans="2:26" s="262" customFormat="1" x14ac:dyDescent="0.2">
      <c r="B36" s="263"/>
      <c r="C36" s="560" t="s">
        <v>95</v>
      </c>
      <c r="D36" s="561"/>
      <c r="E36" s="561"/>
      <c r="F36" s="561"/>
      <c r="G36" s="562"/>
      <c r="H36" s="317"/>
      <c r="I36" s="317"/>
      <c r="J36" s="265" t="e">
        <f t="shared" si="0"/>
        <v>#DIV/0!</v>
      </c>
      <c r="K36" s="563"/>
      <c r="L36" s="538"/>
      <c r="M36" s="538"/>
      <c r="N36" s="538"/>
      <c r="O36" s="538"/>
      <c r="P36" s="538"/>
      <c r="Q36" s="538"/>
      <c r="R36" s="538"/>
      <c r="S36" s="538"/>
      <c r="T36" s="538"/>
      <c r="U36" s="538"/>
      <c r="V36" s="538"/>
      <c r="W36" s="538"/>
      <c r="X36" s="538"/>
      <c r="Y36" s="564"/>
      <c r="Z36" s="260"/>
    </row>
    <row r="37" spans="2:26" s="262" customFormat="1" ht="15" thickBot="1" x14ac:dyDescent="0.25">
      <c r="B37" s="263"/>
      <c r="C37" s="560" t="s">
        <v>96</v>
      </c>
      <c r="D37" s="561"/>
      <c r="E37" s="561"/>
      <c r="F37" s="561"/>
      <c r="G37" s="562"/>
      <c r="H37" s="317"/>
      <c r="I37" s="317"/>
      <c r="J37" s="265" t="e">
        <f t="shared" si="0"/>
        <v>#DIV/0!</v>
      </c>
      <c r="K37" s="563"/>
      <c r="L37" s="538"/>
      <c r="M37" s="538"/>
      <c r="N37" s="538"/>
      <c r="O37" s="538"/>
      <c r="P37" s="538"/>
      <c r="Q37" s="538"/>
      <c r="R37" s="538"/>
      <c r="S37" s="538"/>
      <c r="T37" s="538"/>
      <c r="U37" s="538"/>
      <c r="V37" s="538"/>
      <c r="W37" s="538"/>
      <c r="X37" s="538"/>
      <c r="Y37" s="564"/>
      <c r="Z37" s="260"/>
    </row>
    <row r="38" spans="2:26" s="262" customFormat="1" ht="15" hidden="1" thickBot="1" x14ac:dyDescent="0.25">
      <c r="B38" s="263"/>
      <c r="C38" s="560"/>
      <c r="D38" s="561"/>
      <c r="E38" s="561"/>
      <c r="F38" s="561"/>
      <c r="G38" s="562"/>
      <c r="H38" s="317"/>
      <c r="I38" s="317"/>
      <c r="J38" s="265" t="e">
        <f t="shared" si="0"/>
        <v>#DIV/0!</v>
      </c>
      <c r="K38" s="563"/>
      <c r="L38" s="538"/>
      <c r="M38" s="538"/>
      <c r="N38" s="538"/>
      <c r="O38" s="538"/>
      <c r="P38" s="538"/>
      <c r="Q38" s="538"/>
      <c r="R38" s="538"/>
      <c r="S38" s="538"/>
      <c r="T38" s="538"/>
      <c r="U38" s="538"/>
      <c r="V38" s="538"/>
      <c r="W38" s="538"/>
      <c r="X38" s="538"/>
      <c r="Y38" s="564"/>
      <c r="Z38" s="260"/>
    </row>
    <row r="39" spans="2:26" s="262" customFormat="1" ht="15" hidden="1" thickBot="1" x14ac:dyDescent="0.25">
      <c r="B39" s="263"/>
      <c r="C39" s="560"/>
      <c r="D39" s="561"/>
      <c r="E39" s="561"/>
      <c r="F39" s="561"/>
      <c r="G39" s="562"/>
      <c r="H39" s="317"/>
      <c r="I39" s="317"/>
      <c r="J39" s="265" t="e">
        <f t="shared" si="0"/>
        <v>#DIV/0!</v>
      </c>
      <c r="K39" s="563"/>
      <c r="L39" s="538"/>
      <c r="M39" s="538"/>
      <c r="N39" s="538"/>
      <c r="O39" s="538"/>
      <c r="P39" s="538"/>
      <c r="Q39" s="538"/>
      <c r="R39" s="538"/>
      <c r="S39" s="538"/>
      <c r="T39" s="538"/>
      <c r="U39" s="538"/>
      <c r="V39" s="538"/>
      <c r="W39" s="538"/>
      <c r="X39" s="538"/>
      <c r="Y39" s="564"/>
      <c r="Z39" s="260"/>
    </row>
    <row r="40" spans="2:26" s="262" customFormat="1" ht="15" hidden="1" thickBot="1" x14ac:dyDescent="0.25">
      <c r="B40" s="263"/>
      <c r="C40" s="560"/>
      <c r="D40" s="561"/>
      <c r="E40" s="561"/>
      <c r="F40" s="561"/>
      <c r="G40" s="562"/>
      <c r="H40" s="317"/>
      <c r="I40" s="317"/>
      <c r="J40" s="265" t="e">
        <f t="shared" si="0"/>
        <v>#DIV/0!</v>
      </c>
      <c r="K40" s="563"/>
      <c r="L40" s="538"/>
      <c r="M40" s="538"/>
      <c r="N40" s="538"/>
      <c r="O40" s="538"/>
      <c r="P40" s="538"/>
      <c r="Q40" s="538"/>
      <c r="R40" s="538"/>
      <c r="S40" s="538"/>
      <c r="T40" s="538"/>
      <c r="U40" s="538"/>
      <c r="V40" s="538"/>
      <c r="W40" s="538"/>
      <c r="X40" s="538"/>
      <c r="Y40" s="564"/>
      <c r="Z40" s="260"/>
    </row>
    <row r="41" spans="2:26" s="262" customFormat="1" ht="15" hidden="1" thickBot="1" x14ac:dyDescent="0.25">
      <c r="B41" s="263"/>
      <c r="C41" s="560"/>
      <c r="D41" s="561"/>
      <c r="E41" s="561"/>
      <c r="F41" s="561"/>
      <c r="G41" s="562"/>
      <c r="H41" s="317"/>
      <c r="I41" s="317"/>
      <c r="J41" s="265" t="e">
        <f t="shared" si="0"/>
        <v>#DIV/0!</v>
      </c>
      <c r="K41" s="563"/>
      <c r="L41" s="538"/>
      <c r="M41" s="538"/>
      <c r="N41" s="538"/>
      <c r="O41" s="538"/>
      <c r="P41" s="538"/>
      <c r="Q41" s="538"/>
      <c r="R41" s="538"/>
      <c r="S41" s="538"/>
      <c r="T41" s="538"/>
      <c r="U41" s="538"/>
      <c r="V41" s="538"/>
      <c r="W41" s="538"/>
      <c r="X41" s="538"/>
      <c r="Y41" s="564"/>
      <c r="Z41" s="260"/>
    </row>
    <row r="42" spans="2:26" s="262" customFormat="1" ht="15" hidden="1" thickBot="1" x14ac:dyDescent="0.25">
      <c r="B42" s="263"/>
      <c r="C42" s="560"/>
      <c r="D42" s="561"/>
      <c r="E42" s="561"/>
      <c r="F42" s="561"/>
      <c r="G42" s="562"/>
      <c r="H42" s="317"/>
      <c r="I42" s="317"/>
      <c r="J42" s="265" t="e">
        <f t="shared" si="0"/>
        <v>#DIV/0!</v>
      </c>
      <c r="K42" s="563"/>
      <c r="L42" s="538"/>
      <c r="M42" s="538"/>
      <c r="N42" s="538"/>
      <c r="O42" s="538"/>
      <c r="P42" s="538"/>
      <c r="Q42" s="538"/>
      <c r="R42" s="538"/>
      <c r="S42" s="538"/>
      <c r="T42" s="538"/>
      <c r="U42" s="538"/>
      <c r="V42" s="538"/>
      <c r="W42" s="538"/>
      <c r="X42" s="538"/>
      <c r="Y42" s="564"/>
      <c r="Z42" s="260"/>
    </row>
    <row r="43" spans="2:26" s="262" customFormat="1" ht="15" hidden="1" thickBot="1" x14ac:dyDescent="0.25">
      <c r="B43" s="263"/>
      <c r="C43" s="560"/>
      <c r="D43" s="561"/>
      <c r="E43" s="561"/>
      <c r="F43" s="561"/>
      <c r="G43" s="562"/>
      <c r="H43" s="317"/>
      <c r="I43" s="317"/>
      <c r="J43" s="265" t="e">
        <f t="shared" si="0"/>
        <v>#DIV/0!</v>
      </c>
      <c r="K43" s="563"/>
      <c r="L43" s="538"/>
      <c r="M43" s="538"/>
      <c r="N43" s="538"/>
      <c r="O43" s="538"/>
      <c r="P43" s="538"/>
      <c r="Q43" s="538"/>
      <c r="R43" s="538"/>
      <c r="S43" s="538"/>
      <c r="T43" s="538"/>
      <c r="U43" s="538"/>
      <c r="V43" s="538"/>
      <c r="W43" s="538"/>
      <c r="X43" s="538"/>
      <c r="Y43" s="564"/>
      <c r="Z43" s="260"/>
    </row>
    <row r="44" spans="2:26" s="262" customFormat="1" ht="15" hidden="1" thickBot="1" x14ac:dyDescent="0.25">
      <c r="B44" s="263"/>
      <c r="C44" s="560"/>
      <c r="D44" s="561"/>
      <c r="E44" s="561"/>
      <c r="F44" s="561"/>
      <c r="G44" s="562"/>
      <c r="H44" s="317"/>
      <c r="I44" s="317"/>
      <c r="J44" s="265" t="e">
        <f t="shared" si="0"/>
        <v>#DIV/0!</v>
      </c>
      <c r="K44" s="563"/>
      <c r="L44" s="538"/>
      <c r="M44" s="538"/>
      <c r="N44" s="538"/>
      <c r="O44" s="538"/>
      <c r="P44" s="538"/>
      <c r="Q44" s="538"/>
      <c r="R44" s="538"/>
      <c r="S44" s="538"/>
      <c r="T44" s="538"/>
      <c r="U44" s="538"/>
      <c r="V44" s="538"/>
      <c r="W44" s="538"/>
      <c r="X44" s="538"/>
      <c r="Y44" s="564"/>
      <c r="Z44" s="260"/>
    </row>
    <row r="45" spans="2:26" s="262" customFormat="1" ht="15" hidden="1" thickBot="1" x14ac:dyDescent="0.25">
      <c r="B45" s="263"/>
      <c r="C45" s="560"/>
      <c r="D45" s="561"/>
      <c r="E45" s="561"/>
      <c r="F45" s="561"/>
      <c r="G45" s="562"/>
      <c r="H45" s="320"/>
      <c r="I45" s="320"/>
      <c r="J45" s="265" t="e">
        <f t="shared" si="0"/>
        <v>#DIV/0!</v>
      </c>
      <c r="K45" s="660"/>
      <c r="L45" s="661"/>
      <c r="M45" s="661"/>
      <c r="N45" s="661"/>
      <c r="O45" s="661"/>
      <c r="P45" s="661"/>
      <c r="Q45" s="661"/>
      <c r="R45" s="661"/>
      <c r="S45" s="661"/>
      <c r="T45" s="661"/>
      <c r="U45" s="661"/>
      <c r="V45" s="661"/>
      <c r="W45" s="661"/>
      <c r="X45" s="661"/>
      <c r="Y45" s="662"/>
      <c r="Z45" s="260"/>
    </row>
    <row r="46" spans="2:26" s="262" customFormat="1" ht="15.75" customHeight="1" thickBot="1" x14ac:dyDescent="0.3">
      <c r="B46" s="263"/>
      <c r="C46" s="565" t="s">
        <v>58</v>
      </c>
      <c r="D46" s="566"/>
      <c r="E46" s="566"/>
      <c r="F46" s="566"/>
      <c r="G46" s="567"/>
      <c r="H46" s="321">
        <f>SUM(H34:H45)</f>
        <v>2569840513</v>
      </c>
      <c r="I46" s="321">
        <v>15753584392</v>
      </c>
      <c r="J46" s="239">
        <f>+H46/I46</f>
        <v>0.1631273524205081</v>
      </c>
      <c r="K46" s="568"/>
      <c r="L46" s="569"/>
      <c r="M46" s="569"/>
      <c r="N46" s="569"/>
      <c r="O46" s="569"/>
      <c r="P46" s="569"/>
      <c r="Q46" s="569"/>
      <c r="R46" s="569"/>
      <c r="S46" s="569"/>
      <c r="T46" s="569"/>
      <c r="U46" s="569"/>
      <c r="V46" s="569"/>
      <c r="W46" s="569"/>
      <c r="X46" s="569"/>
      <c r="Y46" s="570"/>
      <c r="Z46" s="260"/>
    </row>
    <row r="47" spans="2:26" s="262" customFormat="1" ht="5.25" customHeigh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x14ac:dyDescent="0.2">
      <c r="B51" s="25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60"/>
    </row>
    <row r="52" spans="2: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2: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ht="15" thickBot="1" x14ac:dyDescent="0.25">
      <c r="B63" s="25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x14ac:dyDescent="0.2">
      <c r="B69" s="274"/>
      <c r="C69" s="400"/>
      <c r="D69" s="401"/>
      <c r="E69" s="401"/>
      <c r="F69" s="401"/>
      <c r="G69" s="401"/>
      <c r="H69" s="401"/>
      <c r="I69" s="401"/>
      <c r="J69" s="401"/>
      <c r="K69" s="401"/>
      <c r="L69" s="401"/>
      <c r="M69" s="401"/>
      <c r="N69" s="401"/>
      <c r="O69" s="401"/>
      <c r="P69" s="401"/>
      <c r="Q69" s="401"/>
      <c r="R69" s="401"/>
      <c r="S69" s="401"/>
      <c r="T69" s="401"/>
      <c r="U69" s="401"/>
      <c r="V69" s="401"/>
      <c r="W69" s="401"/>
      <c r="X69" s="401"/>
      <c r="Y69" s="559"/>
      <c r="Z69" s="277"/>
    </row>
    <row r="70" spans="1: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I10" sqref="I10:Q11"/>
    </sheetView>
  </sheetViews>
  <sheetFormatPr baseColWidth="10" defaultColWidth="3.7109375" defaultRowHeight="14.25" x14ac:dyDescent="0.2"/>
  <cols>
    <col min="1" max="1" width="3.7109375" style="246"/>
    <col min="2" max="2" width="2.85546875" style="246" customWidth="1"/>
    <col min="3" max="7" width="4.140625" style="246" customWidth="1"/>
    <col min="8" max="8" width="15.28515625" style="246" customWidth="1"/>
    <col min="9" max="9" width="18"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461</v>
      </c>
      <c r="I3" s="408"/>
      <c r="J3" s="408"/>
      <c r="K3" s="408"/>
      <c r="L3" s="408"/>
      <c r="M3" s="408"/>
      <c r="N3" s="408"/>
      <c r="O3" s="408"/>
      <c r="P3" s="408" t="s">
        <v>42</v>
      </c>
      <c r="Q3" s="408"/>
      <c r="R3" s="408"/>
      <c r="S3" s="408"/>
      <c r="T3" s="408"/>
      <c r="U3" s="408"/>
      <c r="V3" s="408"/>
      <c r="W3" s="408"/>
      <c r="X3" s="408"/>
      <c r="Y3" s="408"/>
      <c r="Z3" s="409"/>
    </row>
    <row r="4" spans="1:26" ht="15.75" thickBot="1" x14ac:dyDescent="0.25">
      <c r="A4" s="244"/>
      <c r="B4" s="404"/>
      <c r="C4" s="405"/>
      <c r="D4" s="405"/>
      <c r="E4" s="405"/>
      <c r="F4" s="405"/>
      <c r="G4" s="405"/>
      <c r="H4" s="410" t="s">
        <v>462</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463</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504</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505</v>
      </c>
      <c r="S11" s="434"/>
      <c r="T11" s="434"/>
      <c r="U11" s="435"/>
      <c r="V11" s="421" t="s">
        <v>496</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1083" t="s">
        <v>506</v>
      </c>
      <c r="J13" s="1084"/>
      <c r="K13" s="1084"/>
      <c r="L13" s="1084"/>
      <c r="M13" s="1084"/>
      <c r="N13" s="1084"/>
      <c r="O13" s="1084"/>
      <c r="P13" s="1084"/>
      <c r="Q13" s="1084"/>
      <c r="R13" s="1084"/>
      <c r="S13" s="1085"/>
      <c r="T13" s="385" t="s">
        <v>16</v>
      </c>
      <c r="U13" s="386"/>
      <c r="V13" s="386"/>
      <c r="W13" s="386"/>
      <c r="X13" s="386"/>
      <c r="Y13" s="387"/>
      <c r="Z13" s="260"/>
    </row>
    <row r="14" spans="1:26" ht="30" customHeight="1" thickBot="1" x14ac:dyDescent="0.25">
      <c r="B14" s="258"/>
      <c r="C14" s="388"/>
      <c r="D14" s="389"/>
      <c r="E14" s="389"/>
      <c r="F14" s="389"/>
      <c r="G14" s="389"/>
      <c r="H14" s="390"/>
      <c r="I14" s="1086"/>
      <c r="J14" s="1087"/>
      <c r="K14" s="1087"/>
      <c r="L14" s="1087"/>
      <c r="M14" s="1087"/>
      <c r="N14" s="1087"/>
      <c r="O14" s="1087"/>
      <c r="P14" s="1087"/>
      <c r="Q14" s="1087"/>
      <c r="R14" s="1087"/>
      <c r="S14" s="1088"/>
      <c r="T14" s="1006" t="s">
        <v>295</v>
      </c>
      <c r="U14" s="1007"/>
      <c r="V14" s="1007"/>
      <c r="W14" s="1007"/>
      <c r="X14" s="1007"/>
      <c r="Y14" s="1008"/>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507</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68.25" customHeight="1" thickBot="1" x14ac:dyDescent="0.25">
      <c r="B18" s="258"/>
      <c r="C18" s="445" t="s">
        <v>19</v>
      </c>
      <c r="D18" s="446"/>
      <c r="E18" s="446"/>
      <c r="F18" s="446"/>
      <c r="G18" s="446"/>
      <c r="H18" s="447"/>
      <c r="I18" s="448" t="s">
        <v>508</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408</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171</v>
      </c>
      <c r="N21" s="552"/>
      <c r="O21" s="552"/>
      <c r="P21" s="552"/>
      <c r="Q21" s="552"/>
      <c r="R21" s="552"/>
      <c r="S21" s="553"/>
      <c r="T21" s="990" t="s">
        <v>46</v>
      </c>
      <c r="U21" s="991"/>
      <c r="V21" s="991"/>
      <c r="W21" s="991"/>
      <c r="X21" s="991"/>
      <c r="Y21" s="992"/>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5.75" customHeight="1" thickBot="1" x14ac:dyDescent="0.25">
      <c r="B24" s="258"/>
      <c r="C24" s="436" t="s">
        <v>470</v>
      </c>
      <c r="D24" s="437"/>
      <c r="E24" s="437"/>
      <c r="F24" s="437"/>
      <c r="G24" s="437"/>
      <c r="H24" s="437"/>
      <c r="I24" s="438"/>
      <c r="J24" s="436" t="s">
        <v>463</v>
      </c>
      <c r="K24" s="437"/>
      <c r="L24" s="437"/>
      <c r="M24" s="437"/>
      <c r="N24" s="437"/>
      <c r="O24" s="437"/>
      <c r="P24" s="438"/>
      <c r="Q24" s="548" t="s">
        <v>252</v>
      </c>
      <c r="R24" s="549"/>
      <c r="S24" s="549"/>
      <c r="T24" s="549"/>
      <c r="U24" s="549"/>
      <c r="V24" s="549"/>
      <c r="W24" s="549"/>
      <c r="X24" s="549"/>
      <c r="Y24" s="550"/>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509</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1081">
        <v>0.94</v>
      </c>
      <c r="J28" s="1000"/>
      <c r="K28" s="445" t="s">
        <v>51</v>
      </c>
      <c r="L28" s="446"/>
      <c r="M28" s="446"/>
      <c r="N28" s="446"/>
      <c r="O28" s="446"/>
      <c r="P28" s="447"/>
      <c r="Q28" s="444" t="s">
        <v>52</v>
      </c>
      <c r="R28" s="442"/>
      <c r="S28" s="443"/>
      <c r="T28" s="281" t="s">
        <v>53</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x14ac:dyDescent="0.2">
      <c r="B32" s="263"/>
      <c r="C32" s="588" t="s">
        <v>56</v>
      </c>
      <c r="D32" s="589"/>
      <c r="E32" s="589"/>
      <c r="F32" s="589"/>
      <c r="G32" s="590"/>
      <c r="H32" s="594" t="s">
        <v>510</v>
      </c>
      <c r="I32" s="594" t="s">
        <v>511</v>
      </c>
      <c r="J32" s="594" t="s">
        <v>25</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51" customHeight="1" x14ac:dyDescent="0.2">
      <c r="B34" s="263"/>
      <c r="C34" s="560" t="s">
        <v>91</v>
      </c>
      <c r="D34" s="561"/>
      <c r="E34" s="561"/>
      <c r="F34" s="561"/>
      <c r="G34" s="562"/>
      <c r="H34" s="316">
        <v>22362610969</v>
      </c>
      <c r="I34" s="316">
        <v>62146076556</v>
      </c>
      <c r="J34" s="284">
        <f>+H34/I34</f>
        <v>0.35983946547050305</v>
      </c>
      <c r="K34" s="654" t="s">
        <v>512</v>
      </c>
      <c r="L34" s="539"/>
      <c r="M34" s="539"/>
      <c r="N34" s="539"/>
      <c r="O34" s="539"/>
      <c r="P34" s="539"/>
      <c r="Q34" s="539"/>
      <c r="R34" s="539"/>
      <c r="S34" s="539"/>
      <c r="T34" s="539"/>
      <c r="U34" s="539"/>
      <c r="V34" s="539"/>
      <c r="W34" s="539"/>
      <c r="X34" s="539"/>
      <c r="Y34" s="540"/>
      <c r="Z34" s="260"/>
    </row>
    <row r="35" spans="2:26" s="262" customFormat="1" x14ac:dyDescent="0.2">
      <c r="B35" s="263"/>
      <c r="C35" s="560" t="s">
        <v>94</v>
      </c>
      <c r="D35" s="561"/>
      <c r="E35" s="561"/>
      <c r="F35" s="561"/>
      <c r="G35" s="562"/>
      <c r="H35" s="317"/>
      <c r="I35" s="317"/>
      <c r="J35" s="265" t="e">
        <f t="shared" ref="J35:J45" si="0">+H35/I35</f>
        <v>#DIV/0!</v>
      </c>
      <c r="K35" s="563"/>
      <c r="L35" s="538"/>
      <c r="M35" s="538"/>
      <c r="N35" s="538"/>
      <c r="O35" s="538"/>
      <c r="P35" s="538"/>
      <c r="Q35" s="538"/>
      <c r="R35" s="538"/>
      <c r="S35" s="538"/>
      <c r="T35" s="538"/>
      <c r="U35" s="538"/>
      <c r="V35" s="538"/>
      <c r="W35" s="538"/>
      <c r="X35" s="538"/>
      <c r="Y35" s="564"/>
      <c r="Z35" s="260"/>
    </row>
    <row r="36" spans="2:26" s="262" customFormat="1" x14ac:dyDescent="0.2">
      <c r="B36" s="263"/>
      <c r="C36" s="560" t="s">
        <v>95</v>
      </c>
      <c r="D36" s="561"/>
      <c r="E36" s="561"/>
      <c r="F36" s="561"/>
      <c r="G36" s="562"/>
      <c r="H36" s="317"/>
      <c r="I36" s="317"/>
      <c r="J36" s="265" t="e">
        <f t="shared" si="0"/>
        <v>#DIV/0!</v>
      </c>
      <c r="K36" s="563"/>
      <c r="L36" s="538"/>
      <c r="M36" s="538"/>
      <c r="N36" s="538"/>
      <c r="O36" s="538"/>
      <c r="P36" s="538"/>
      <c r="Q36" s="538"/>
      <c r="R36" s="538"/>
      <c r="S36" s="538"/>
      <c r="T36" s="538"/>
      <c r="U36" s="538"/>
      <c r="V36" s="538"/>
      <c r="W36" s="538"/>
      <c r="X36" s="538"/>
      <c r="Y36" s="564"/>
      <c r="Z36" s="260"/>
    </row>
    <row r="37" spans="2:26" s="262" customFormat="1" ht="15" thickBot="1" x14ac:dyDescent="0.25">
      <c r="B37" s="263"/>
      <c r="C37" s="560" t="s">
        <v>96</v>
      </c>
      <c r="D37" s="561"/>
      <c r="E37" s="561"/>
      <c r="F37" s="561"/>
      <c r="G37" s="562"/>
      <c r="H37" s="317"/>
      <c r="I37" s="317"/>
      <c r="J37" s="265" t="e">
        <f t="shared" si="0"/>
        <v>#DIV/0!</v>
      </c>
      <c r="K37" s="563"/>
      <c r="L37" s="538"/>
      <c r="M37" s="538"/>
      <c r="N37" s="538"/>
      <c r="O37" s="538"/>
      <c r="P37" s="538"/>
      <c r="Q37" s="538"/>
      <c r="R37" s="538"/>
      <c r="S37" s="538"/>
      <c r="T37" s="538"/>
      <c r="U37" s="538"/>
      <c r="V37" s="538"/>
      <c r="W37" s="538"/>
      <c r="X37" s="538"/>
      <c r="Y37" s="564"/>
      <c r="Z37" s="260"/>
    </row>
    <row r="38" spans="2:26" s="262" customFormat="1" ht="15" hidden="1" thickBot="1" x14ac:dyDescent="0.25">
      <c r="B38" s="263"/>
      <c r="C38" s="560"/>
      <c r="D38" s="561"/>
      <c r="E38" s="561"/>
      <c r="F38" s="561"/>
      <c r="G38" s="562"/>
      <c r="H38" s="317"/>
      <c r="I38" s="317"/>
      <c r="J38" s="265" t="e">
        <f t="shared" si="0"/>
        <v>#DIV/0!</v>
      </c>
      <c r="K38" s="563"/>
      <c r="L38" s="538"/>
      <c r="M38" s="538"/>
      <c r="N38" s="538"/>
      <c r="O38" s="538"/>
      <c r="P38" s="538"/>
      <c r="Q38" s="538"/>
      <c r="R38" s="538"/>
      <c r="S38" s="538"/>
      <c r="T38" s="538"/>
      <c r="U38" s="538"/>
      <c r="V38" s="538"/>
      <c r="W38" s="538"/>
      <c r="X38" s="538"/>
      <c r="Y38" s="564"/>
      <c r="Z38" s="260"/>
    </row>
    <row r="39" spans="2:26" s="262" customFormat="1" ht="15" hidden="1" thickBot="1" x14ac:dyDescent="0.25">
      <c r="B39" s="263"/>
      <c r="C39" s="560"/>
      <c r="D39" s="561"/>
      <c r="E39" s="561"/>
      <c r="F39" s="561"/>
      <c r="G39" s="562"/>
      <c r="H39" s="317"/>
      <c r="I39" s="317"/>
      <c r="J39" s="265" t="e">
        <f t="shared" si="0"/>
        <v>#DIV/0!</v>
      </c>
      <c r="K39" s="563"/>
      <c r="L39" s="538"/>
      <c r="M39" s="538"/>
      <c r="N39" s="538"/>
      <c r="O39" s="538"/>
      <c r="P39" s="538"/>
      <c r="Q39" s="538"/>
      <c r="R39" s="538"/>
      <c r="S39" s="538"/>
      <c r="T39" s="538"/>
      <c r="U39" s="538"/>
      <c r="V39" s="538"/>
      <c r="W39" s="538"/>
      <c r="X39" s="538"/>
      <c r="Y39" s="564"/>
      <c r="Z39" s="260"/>
    </row>
    <row r="40" spans="2:26" s="262" customFormat="1" ht="15" hidden="1" thickBot="1" x14ac:dyDescent="0.25">
      <c r="B40" s="263"/>
      <c r="C40" s="560"/>
      <c r="D40" s="561"/>
      <c r="E40" s="561"/>
      <c r="F40" s="561"/>
      <c r="G40" s="562"/>
      <c r="H40" s="317"/>
      <c r="I40" s="317"/>
      <c r="J40" s="265" t="e">
        <f t="shared" si="0"/>
        <v>#DIV/0!</v>
      </c>
      <c r="K40" s="563"/>
      <c r="L40" s="538"/>
      <c r="M40" s="538"/>
      <c r="N40" s="538"/>
      <c r="O40" s="538"/>
      <c r="P40" s="538"/>
      <c r="Q40" s="538"/>
      <c r="R40" s="538"/>
      <c r="S40" s="538"/>
      <c r="T40" s="538"/>
      <c r="U40" s="538"/>
      <c r="V40" s="538"/>
      <c r="W40" s="538"/>
      <c r="X40" s="538"/>
      <c r="Y40" s="564"/>
      <c r="Z40" s="260"/>
    </row>
    <row r="41" spans="2:26" s="262" customFormat="1" ht="15" hidden="1" thickBot="1" x14ac:dyDescent="0.25">
      <c r="B41" s="263"/>
      <c r="C41" s="560"/>
      <c r="D41" s="561"/>
      <c r="E41" s="561"/>
      <c r="F41" s="561"/>
      <c r="G41" s="562"/>
      <c r="H41" s="317"/>
      <c r="I41" s="317"/>
      <c r="J41" s="265" t="e">
        <f t="shared" si="0"/>
        <v>#DIV/0!</v>
      </c>
      <c r="K41" s="563"/>
      <c r="L41" s="538"/>
      <c r="M41" s="538"/>
      <c r="N41" s="538"/>
      <c r="O41" s="538"/>
      <c r="P41" s="538"/>
      <c r="Q41" s="538"/>
      <c r="R41" s="538"/>
      <c r="S41" s="538"/>
      <c r="T41" s="538"/>
      <c r="U41" s="538"/>
      <c r="V41" s="538"/>
      <c r="W41" s="538"/>
      <c r="X41" s="538"/>
      <c r="Y41" s="564"/>
      <c r="Z41" s="260"/>
    </row>
    <row r="42" spans="2:26" s="262" customFormat="1" ht="15" hidden="1" thickBot="1" x14ac:dyDescent="0.25">
      <c r="B42" s="263"/>
      <c r="C42" s="560"/>
      <c r="D42" s="561"/>
      <c r="E42" s="561"/>
      <c r="F42" s="561"/>
      <c r="G42" s="562"/>
      <c r="H42" s="317"/>
      <c r="I42" s="317"/>
      <c r="J42" s="265" t="e">
        <f t="shared" si="0"/>
        <v>#DIV/0!</v>
      </c>
      <c r="K42" s="563"/>
      <c r="L42" s="538"/>
      <c r="M42" s="538"/>
      <c r="N42" s="538"/>
      <c r="O42" s="538"/>
      <c r="P42" s="538"/>
      <c r="Q42" s="538"/>
      <c r="R42" s="538"/>
      <c r="S42" s="538"/>
      <c r="T42" s="538"/>
      <c r="U42" s="538"/>
      <c r="V42" s="538"/>
      <c r="W42" s="538"/>
      <c r="X42" s="538"/>
      <c r="Y42" s="564"/>
      <c r="Z42" s="260"/>
    </row>
    <row r="43" spans="2:26" s="262" customFormat="1" ht="15" hidden="1" thickBot="1" x14ac:dyDescent="0.25">
      <c r="B43" s="263"/>
      <c r="C43" s="560"/>
      <c r="D43" s="561"/>
      <c r="E43" s="561"/>
      <c r="F43" s="561"/>
      <c r="G43" s="562"/>
      <c r="H43" s="317"/>
      <c r="I43" s="317"/>
      <c r="J43" s="265" t="e">
        <f t="shared" si="0"/>
        <v>#DIV/0!</v>
      </c>
      <c r="K43" s="563"/>
      <c r="L43" s="538"/>
      <c r="M43" s="538"/>
      <c r="N43" s="538"/>
      <c r="O43" s="538"/>
      <c r="P43" s="538"/>
      <c r="Q43" s="538"/>
      <c r="R43" s="538"/>
      <c r="S43" s="538"/>
      <c r="T43" s="538"/>
      <c r="U43" s="538"/>
      <c r="V43" s="538"/>
      <c r="W43" s="538"/>
      <c r="X43" s="538"/>
      <c r="Y43" s="564"/>
      <c r="Z43" s="260"/>
    </row>
    <row r="44" spans="2:26" s="262" customFormat="1" ht="15" hidden="1" thickBot="1" x14ac:dyDescent="0.25">
      <c r="B44" s="263"/>
      <c r="C44" s="560"/>
      <c r="D44" s="561"/>
      <c r="E44" s="561"/>
      <c r="F44" s="561"/>
      <c r="G44" s="562"/>
      <c r="H44" s="317"/>
      <c r="I44" s="317"/>
      <c r="J44" s="265" t="e">
        <f t="shared" si="0"/>
        <v>#DIV/0!</v>
      </c>
      <c r="K44" s="563"/>
      <c r="L44" s="538"/>
      <c r="M44" s="538"/>
      <c r="N44" s="538"/>
      <c r="O44" s="538"/>
      <c r="P44" s="538"/>
      <c r="Q44" s="538"/>
      <c r="R44" s="538"/>
      <c r="S44" s="538"/>
      <c r="T44" s="538"/>
      <c r="U44" s="538"/>
      <c r="V44" s="538"/>
      <c r="W44" s="538"/>
      <c r="X44" s="538"/>
      <c r="Y44" s="564"/>
      <c r="Z44" s="260"/>
    </row>
    <row r="45" spans="2:26" s="262" customFormat="1" ht="15" hidden="1" thickBot="1" x14ac:dyDescent="0.25">
      <c r="B45" s="263"/>
      <c r="C45" s="560"/>
      <c r="D45" s="561"/>
      <c r="E45" s="561"/>
      <c r="F45" s="561"/>
      <c r="G45" s="562"/>
      <c r="H45" s="320"/>
      <c r="I45" s="320"/>
      <c r="J45" s="265" t="e">
        <f t="shared" si="0"/>
        <v>#DIV/0!</v>
      </c>
      <c r="K45" s="660"/>
      <c r="L45" s="661"/>
      <c r="M45" s="661"/>
      <c r="N45" s="661"/>
      <c r="O45" s="661"/>
      <c r="P45" s="661"/>
      <c r="Q45" s="661"/>
      <c r="R45" s="661"/>
      <c r="S45" s="661"/>
      <c r="T45" s="661"/>
      <c r="U45" s="661"/>
      <c r="V45" s="661"/>
      <c r="W45" s="661"/>
      <c r="X45" s="661"/>
      <c r="Y45" s="662"/>
      <c r="Z45" s="260"/>
    </row>
    <row r="46" spans="2:26" s="262" customFormat="1" ht="15.75" customHeight="1" thickBot="1" x14ac:dyDescent="0.3">
      <c r="B46" s="263"/>
      <c r="C46" s="565" t="s">
        <v>58</v>
      </c>
      <c r="D46" s="566"/>
      <c r="E46" s="566"/>
      <c r="F46" s="566"/>
      <c r="G46" s="567"/>
      <c r="H46" s="321">
        <f>SUM(H34:H45)</f>
        <v>22362610969</v>
      </c>
      <c r="I46" s="321">
        <f>SUM(I34:I45)</f>
        <v>62146076556</v>
      </c>
      <c r="J46" s="239">
        <f>+H46/I46</f>
        <v>0.35983946547050305</v>
      </c>
      <c r="K46" s="568"/>
      <c r="L46" s="569"/>
      <c r="M46" s="569"/>
      <c r="N46" s="569"/>
      <c r="O46" s="569"/>
      <c r="P46" s="569"/>
      <c r="Q46" s="569"/>
      <c r="R46" s="569"/>
      <c r="S46" s="569"/>
      <c r="T46" s="569"/>
      <c r="U46" s="569"/>
      <c r="V46" s="569"/>
      <c r="W46" s="569"/>
      <c r="X46" s="569"/>
      <c r="Y46" s="570"/>
      <c r="Z46" s="260"/>
    </row>
    <row r="47" spans="2:26" s="262" customFormat="1" ht="5.25" customHeigh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x14ac:dyDescent="0.2">
      <c r="B51" s="25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60"/>
    </row>
    <row r="52" spans="2: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2: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ht="15" thickBot="1" x14ac:dyDescent="0.25">
      <c r="B63" s="25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x14ac:dyDescent="0.2">
      <c r="B69" s="274"/>
      <c r="C69" s="400"/>
      <c r="D69" s="401"/>
      <c r="E69" s="401"/>
      <c r="F69" s="401"/>
      <c r="G69" s="401"/>
      <c r="H69" s="401"/>
      <c r="I69" s="401"/>
      <c r="J69" s="401"/>
      <c r="K69" s="401"/>
      <c r="L69" s="401"/>
      <c r="M69" s="401"/>
      <c r="N69" s="401"/>
      <c r="O69" s="401"/>
      <c r="P69" s="401"/>
      <c r="Q69" s="401"/>
      <c r="R69" s="401"/>
      <c r="S69" s="401"/>
      <c r="T69" s="401"/>
      <c r="U69" s="401"/>
      <c r="V69" s="401"/>
      <c r="W69" s="401"/>
      <c r="X69" s="401"/>
      <c r="Y69" s="559"/>
      <c r="Z69" s="277"/>
    </row>
    <row r="70" spans="1: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8"/>
  <sheetViews>
    <sheetView workbookViewId="0">
      <selection activeCell="AF14" sqref="AF14"/>
    </sheetView>
  </sheetViews>
  <sheetFormatPr baseColWidth="10" defaultColWidth="3.7109375" defaultRowHeight="14.25" x14ac:dyDescent="0.2"/>
  <cols>
    <col min="1" max="1" width="3.7109375" style="246"/>
    <col min="2" max="2" width="1.42578125" style="246" customWidth="1"/>
    <col min="3" max="6" width="2.7109375" style="246" customWidth="1"/>
    <col min="7" max="7" width="6.140625" style="246" customWidth="1"/>
    <col min="8" max="8" width="17.5703125" style="246" customWidth="1"/>
    <col min="9" max="9" width="16.5703125" style="246" customWidth="1"/>
    <col min="10" max="10" width="17.8554687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4" width="5" style="246" customWidth="1"/>
    <col min="25" max="25" width="7" style="246" customWidth="1"/>
    <col min="26" max="26" width="1.4257812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customHeight="1"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customHeight="1"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5.0999999999999996" customHeight="1"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555</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5.0999999999999996" customHeight="1"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427" t="s">
        <v>556</v>
      </c>
      <c r="J10" s="428"/>
      <c r="K10" s="428"/>
      <c r="L10" s="428"/>
      <c r="M10" s="428"/>
      <c r="N10" s="428"/>
      <c r="O10" s="428"/>
      <c r="P10" s="428"/>
      <c r="Q10" s="429"/>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430"/>
      <c r="J11" s="431"/>
      <c r="K11" s="431"/>
      <c r="L11" s="431"/>
      <c r="M11" s="431"/>
      <c r="N11" s="431"/>
      <c r="O11" s="431"/>
      <c r="P11" s="431"/>
      <c r="Q11" s="432"/>
      <c r="R11" s="433" t="s">
        <v>557</v>
      </c>
      <c r="S11" s="434"/>
      <c r="T11" s="434"/>
      <c r="U11" s="435"/>
      <c r="V11" s="421">
        <v>1</v>
      </c>
      <c r="W11" s="422"/>
      <c r="X11" s="422"/>
      <c r="Y11" s="423"/>
      <c r="Z11" s="254"/>
    </row>
    <row r="12" spans="1:26" ht="5.0999999999999996" customHeight="1"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558</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295</v>
      </c>
      <c r="U14" s="398"/>
      <c r="V14" s="398"/>
      <c r="W14" s="398"/>
      <c r="X14" s="398"/>
      <c r="Y14" s="399"/>
      <c r="Z14" s="260"/>
    </row>
    <row r="15" spans="1:26" ht="5.0999999999999996" customHeight="1"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 customHeight="1" thickBot="1" x14ac:dyDescent="0.25">
      <c r="B16" s="258"/>
      <c r="C16" s="445" t="s">
        <v>18</v>
      </c>
      <c r="D16" s="446"/>
      <c r="E16" s="446"/>
      <c r="F16" s="446"/>
      <c r="G16" s="446"/>
      <c r="H16" s="447"/>
      <c r="I16" s="601" t="s">
        <v>559</v>
      </c>
      <c r="J16" s="602"/>
      <c r="K16" s="602"/>
      <c r="L16" s="602"/>
      <c r="M16" s="602"/>
      <c r="N16" s="602"/>
      <c r="O16" s="602"/>
      <c r="P16" s="602"/>
      <c r="Q16" s="602"/>
      <c r="R16" s="602"/>
      <c r="S16" s="602"/>
      <c r="T16" s="602"/>
      <c r="U16" s="602"/>
      <c r="V16" s="602"/>
      <c r="W16" s="602"/>
      <c r="X16" s="602"/>
      <c r="Y16" s="603"/>
      <c r="Z16" s="260"/>
    </row>
    <row r="17" spans="2:37" ht="6.7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37" ht="57.75" customHeight="1" thickBot="1" x14ac:dyDescent="0.25">
      <c r="B18" s="258"/>
      <c r="C18" s="445" t="s">
        <v>378</v>
      </c>
      <c r="D18" s="446"/>
      <c r="E18" s="446"/>
      <c r="F18" s="446"/>
      <c r="G18" s="446"/>
      <c r="H18" s="447"/>
      <c r="I18" s="1102" t="s">
        <v>560</v>
      </c>
      <c r="J18" s="1103"/>
      <c r="K18" s="1103"/>
      <c r="L18" s="1103"/>
      <c r="M18" s="1103"/>
      <c r="N18" s="1103"/>
      <c r="O18" s="1103"/>
      <c r="P18" s="1103"/>
      <c r="Q18" s="1103"/>
      <c r="R18" s="1103"/>
      <c r="S18" s="1103"/>
      <c r="T18" s="1103"/>
      <c r="U18" s="1103"/>
      <c r="V18" s="1103"/>
      <c r="W18" s="1103"/>
      <c r="X18" s="1103"/>
      <c r="Y18" s="1104"/>
      <c r="Z18" s="260"/>
      <c r="AB18" s="1105"/>
      <c r="AC18" s="1105"/>
      <c r="AD18" s="1105"/>
      <c r="AE18" s="1105"/>
      <c r="AF18" s="1105"/>
      <c r="AG18" s="1105"/>
      <c r="AH18" s="1105"/>
      <c r="AI18" s="1105"/>
      <c r="AJ18" s="1105"/>
      <c r="AK18" s="1105"/>
    </row>
    <row r="19" spans="2:37" ht="5.0999999999999996"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37" s="244" customFormat="1" ht="22.5" customHeight="1" x14ac:dyDescent="0.2">
      <c r="B20" s="258"/>
      <c r="C20" s="451" t="s">
        <v>64</v>
      </c>
      <c r="D20" s="452"/>
      <c r="E20" s="452"/>
      <c r="F20" s="452"/>
      <c r="G20" s="452"/>
      <c r="H20" s="453"/>
      <c r="I20" s="457" t="s">
        <v>561</v>
      </c>
      <c r="J20" s="458"/>
      <c r="K20" s="458"/>
      <c r="L20" s="459"/>
      <c r="M20" s="418" t="s">
        <v>21</v>
      </c>
      <c r="N20" s="419"/>
      <c r="O20" s="419"/>
      <c r="P20" s="419"/>
      <c r="Q20" s="419"/>
      <c r="R20" s="419"/>
      <c r="S20" s="420"/>
      <c r="T20" s="418" t="s">
        <v>22</v>
      </c>
      <c r="U20" s="419"/>
      <c r="V20" s="419"/>
      <c r="W20" s="419"/>
      <c r="X20" s="419"/>
      <c r="Y20" s="420"/>
      <c r="Z20" s="260"/>
    </row>
    <row r="21" spans="2:37" s="244" customFormat="1" ht="17.25" customHeight="1" thickBot="1" x14ac:dyDescent="0.25">
      <c r="B21" s="258"/>
      <c r="C21" s="454"/>
      <c r="D21" s="455"/>
      <c r="E21" s="455"/>
      <c r="F21" s="455"/>
      <c r="G21" s="455"/>
      <c r="H21" s="456"/>
      <c r="I21" s="460"/>
      <c r="J21" s="461"/>
      <c r="K21" s="461"/>
      <c r="L21" s="462"/>
      <c r="M21" s="551" t="s">
        <v>562</v>
      </c>
      <c r="N21" s="552"/>
      <c r="O21" s="552"/>
      <c r="P21" s="552"/>
      <c r="Q21" s="552"/>
      <c r="R21" s="552"/>
      <c r="S21" s="553"/>
      <c r="T21" s="421" t="s">
        <v>46</v>
      </c>
      <c r="U21" s="552"/>
      <c r="V21" s="552"/>
      <c r="W21" s="552"/>
      <c r="X21" s="552"/>
      <c r="Y21" s="553"/>
      <c r="Z21" s="260"/>
    </row>
    <row r="22" spans="2:37" ht="5.0999999999999996" customHeight="1"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37"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37" ht="32.25" customHeight="1" thickBot="1" x14ac:dyDescent="0.25">
      <c r="B24" s="258"/>
      <c r="C24" s="436" t="s">
        <v>563</v>
      </c>
      <c r="D24" s="437"/>
      <c r="E24" s="437"/>
      <c r="F24" s="437"/>
      <c r="G24" s="437"/>
      <c r="H24" s="437"/>
      <c r="I24" s="438"/>
      <c r="J24" s="436" t="s">
        <v>564</v>
      </c>
      <c r="K24" s="437"/>
      <c r="L24" s="437"/>
      <c r="M24" s="437"/>
      <c r="N24" s="437"/>
      <c r="O24" s="437"/>
      <c r="P24" s="438"/>
      <c r="Q24" s="688" t="s">
        <v>565</v>
      </c>
      <c r="R24" s="398"/>
      <c r="S24" s="398"/>
      <c r="T24" s="398"/>
      <c r="U24" s="398"/>
      <c r="V24" s="398"/>
      <c r="W24" s="398"/>
      <c r="X24" s="398"/>
      <c r="Y24" s="399"/>
      <c r="Z24" s="260"/>
    </row>
    <row r="25" spans="2:37" ht="5.25" customHeight="1"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37" ht="42" customHeight="1" thickBot="1" x14ac:dyDescent="0.25">
      <c r="B26" s="258"/>
      <c r="C26" s="445" t="s">
        <v>20</v>
      </c>
      <c r="D26" s="446"/>
      <c r="E26" s="446"/>
      <c r="F26" s="446"/>
      <c r="G26" s="446"/>
      <c r="H26" s="447"/>
      <c r="I26" s="448" t="s">
        <v>566</v>
      </c>
      <c r="J26" s="449"/>
      <c r="K26" s="449"/>
      <c r="L26" s="449"/>
      <c r="M26" s="449"/>
      <c r="N26" s="449"/>
      <c r="O26" s="449"/>
      <c r="P26" s="449"/>
      <c r="Q26" s="449"/>
      <c r="R26" s="449"/>
      <c r="S26" s="449"/>
      <c r="T26" s="449"/>
      <c r="U26" s="449"/>
      <c r="V26" s="449"/>
      <c r="W26" s="449"/>
      <c r="X26" s="449"/>
      <c r="Y26" s="450"/>
      <c r="Z26" s="260"/>
    </row>
    <row r="27" spans="2:37" ht="8.25" customHeight="1"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37" ht="37.5" customHeight="1" thickBot="1" x14ac:dyDescent="0.25">
      <c r="B28" s="258"/>
      <c r="C28" s="445" t="s">
        <v>50</v>
      </c>
      <c r="D28" s="446"/>
      <c r="E28" s="446"/>
      <c r="F28" s="446"/>
      <c r="G28" s="446"/>
      <c r="H28" s="447"/>
      <c r="I28" s="433">
        <v>0.95</v>
      </c>
      <c r="J28" s="448"/>
      <c r="K28" s="445" t="s">
        <v>51</v>
      </c>
      <c r="L28" s="446"/>
      <c r="M28" s="446"/>
      <c r="N28" s="446"/>
      <c r="O28" s="446"/>
      <c r="P28" s="447"/>
      <c r="Q28" s="444" t="s">
        <v>52</v>
      </c>
      <c r="R28" s="442"/>
      <c r="S28" s="443"/>
      <c r="T28" s="52" t="s">
        <v>53</v>
      </c>
      <c r="U28" s="442" t="s">
        <v>54</v>
      </c>
      <c r="V28" s="442"/>
      <c r="W28" s="442"/>
      <c r="X28" s="443"/>
      <c r="Y28" s="52"/>
      <c r="Z28" s="260"/>
    </row>
    <row r="29" spans="2:37" ht="9" customHeight="1"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37"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37" s="262" customFormat="1" ht="12" customHeight="1"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37" s="262" customFormat="1" x14ac:dyDescent="0.2">
      <c r="B32" s="263"/>
      <c r="C32" s="588" t="s">
        <v>56</v>
      </c>
      <c r="D32" s="589"/>
      <c r="E32" s="589"/>
      <c r="F32" s="589"/>
      <c r="G32" s="590"/>
      <c r="H32" s="594" t="s">
        <v>567</v>
      </c>
      <c r="I32" s="594" t="s">
        <v>568</v>
      </c>
      <c r="J32" s="594" t="s">
        <v>569</v>
      </c>
      <c r="K32" s="596" t="s">
        <v>57</v>
      </c>
      <c r="L32" s="589"/>
      <c r="M32" s="589"/>
      <c r="N32" s="589"/>
      <c r="O32" s="589"/>
      <c r="P32" s="589"/>
      <c r="Q32" s="589"/>
      <c r="R32" s="589"/>
      <c r="S32" s="589"/>
      <c r="T32" s="589"/>
      <c r="U32" s="589"/>
      <c r="V32" s="589"/>
      <c r="W32" s="589"/>
      <c r="X32" s="589"/>
      <c r="Y32" s="590"/>
      <c r="Z32" s="260"/>
    </row>
    <row r="33" spans="2:26" s="262" customFormat="1" ht="62.2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243.75" customHeight="1" x14ac:dyDescent="0.2">
      <c r="B34" s="263"/>
      <c r="C34" s="560" t="s">
        <v>487</v>
      </c>
      <c r="D34" s="561"/>
      <c r="E34" s="561"/>
      <c r="F34" s="561"/>
      <c r="G34" s="562"/>
      <c r="H34" s="264">
        <f>'[1]IND 1'!$D$43+'[1]IND 1'!$F$43</f>
        <v>1443</v>
      </c>
      <c r="I34" s="264">
        <f>'[1]IND 1'!$C$43+'[1]IND 1'!$E$43</f>
        <v>1451</v>
      </c>
      <c r="J34" s="265">
        <f>IF(H34="","",+H34/I34)</f>
        <v>0.99448656099241906</v>
      </c>
      <c r="K34" s="1099" t="s">
        <v>570</v>
      </c>
      <c r="L34" s="1100"/>
      <c r="M34" s="1100"/>
      <c r="N34" s="1100"/>
      <c r="O34" s="1100"/>
      <c r="P34" s="1100"/>
      <c r="Q34" s="1100"/>
      <c r="R34" s="1100"/>
      <c r="S34" s="1100"/>
      <c r="T34" s="1100"/>
      <c r="U34" s="1100"/>
      <c r="V34" s="1100"/>
      <c r="W34" s="1100"/>
      <c r="X34" s="1100"/>
      <c r="Y34" s="1101"/>
      <c r="Z34" s="260"/>
    </row>
    <row r="35" spans="2:26" s="262" customFormat="1" ht="30" customHeight="1" x14ac:dyDescent="0.2">
      <c r="B35" s="263"/>
      <c r="C35" s="560" t="s">
        <v>489</v>
      </c>
      <c r="D35" s="561"/>
      <c r="E35" s="561"/>
      <c r="F35" s="561"/>
      <c r="G35" s="562"/>
      <c r="H35" s="156"/>
      <c r="I35" s="156"/>
      <c r="J35" s="265" t="str">
        <f t="shared" ref="J35:J40" si="0">IF(H35="","",+H35/I35)</f>
        <v/>
      </c>
      <c r="K35" s="563"/>
      <c r="L35" s="538"/>
      <c r="M35" s="538"/>
      <c r="N35" s="538"/>
      <c r="O35" s="538"/>
      <c r="P35" s="538"/>
      <c r="Q35" s="538"/>
      <c r="R35" s="538"/>
      <c r="S35" s="538"/>
      <c r="T35" s="538"/>
      <c r="U35" s="538"/>
      <c r="V35" s="538"/>
      <c r="W35" s="538"/>
      <c r="X35" s="538"/>
      <c r="Y35" s="564"/>
      <c r="Z35" s="260"/>
    </row>
    <row r="36" spans="2:26" s="262" customFormat="1" ht="30" customHeight="1" x14ac:dyDescent="0.2">
      <c r="B36" s="263"/>
      <c r="C36" s="560" t="s">
        <v>490</v>
      </c>
      <c r="D36" s="561"/>
      <c r="E36" s="561"/>
      <c r="F36" s="561"/>
      <c r="G36" s="562"/>
      <c r="H36" s="156"/>
      <c r="I36" s="156"/>
      <c r="J36" s="265"/>
      <c r="K36" s="563"/>
      <c r="L36" s="538"/>
      <c r="M36" s="538"/>
      <c r="N36" s="538"/>
      <c r="O36" s="538"/>
      <c r="P36" s="538"/>
      <c r="Q36" s="538"/>
      <c r="R36" s="538"/>
      <c r="S36" s="538"/>
      <c r="T36" s="538"/>
      <c r="U36" s="538"/>
      <c r="V36" s="538"/>
      <c r="W36" s="538"/>
      <c r="X36" s="538"/>
      <c r="Y36" s="564"/>
      <c r="Z36" s="260"/>
    </row>
    <row r="37" spans="2:26" s="262" customFormat="1" ht="30" customHeight="1" x14ac:dyDescent="0.2">
      <c r="B37" s="263"/>
      <c r="C37" s="560" t="s">
        <v>491</v>
      </c>
      <c r="D37" s="561"/>
      <c r="E37" s="561"/>
      <c r="F37" s="561"/>
      <c r="G37" s="562"/>
      <c r="H37" s="156"/>
      <c r="I37" s="156"/>
      <c r="J37" s="265"/>
      <c r="K37" s="563"/>
      <c r="L37" s="538"/>
      <c r="M37" s="538"/>
      <c r="N37" s="538"/>
      <c r="O37" s="538"/>
      <c r="P37" s="538"/>
      <c r="Q37" s="538"/>
      <c r="R37" s="538"/>
      <c r="S37" s="538"/>
      <c r="T37" s="538"/>
      <c r="U37" s="538"/>
      <c r="V37" s="538"/>
      <c r="W37" s="538"/>
      <c r="X37" s="538"/>
      <c r="Y37" s="564"/>
      <c r="Z37" s="260"/>
    </row>
    <row r="38" spans="2:26" s="262" customFormat="1" ht="30" customHeight="1" x14ac:dyDescent="0.2">
      <c r="B38" s="263"/>
      <c r="C38" s="560" t="s">
        <v>492</v>
      </c>
      <c r="D38" s="561"/>
      <c r="E38" s="561"/>
      <c r="F38" s="561"/>
      <c r="G38" s="562"/>
      <c r="H38" s="156"/>
      <c r="I38" s="156"/>
      <c r="J38" s="265" t="str">
        <f t="shared" si="0"/>
        <v/>
      </c>
      <c r="K38" s="563"/>
      <c r="L38" s="538"/>
      <c r="M38" s="538"/>
      <c r="N38" s="538"/>
      <c r="O38" s="538"/>
      <c r="P38" s="538"/>
      <c r="Q38" s="538"/>
      <c r="R38" s="538"/>
      <c r="S38" s="538"/>
      <c r="T38" s="538"/>
      <c r="U38" s="538"/>
      <c r="V38" s="538"/>
      <c r="W38" s="538"/>
      <c r="X38" s="538"/>
      <c r="Y38" s="564"/>
      <c r="Z38" s="260"/>
    </row>
    <row r="39" spans="2:26" s="262" customFormat="1" ht="30" customHeight="1" thickBot="1" x14ac:dyDescent="0.25">
      <c r="B39" s="263"/>
      <c r="C39" s="560" t="s">
        <v>493</v>
      </c>
      <c r="D39" s="561"/>
      <c r="E39" s="561"/>
      <c r="F39" s="561"/>
      <c r="G39" s="562"/>
      <c r="H39" s="156"/>
      <c r="I39" s="156"/>
      <c r="J39" s="265" t="str">
        <f t="shared" si="0"/>
        <v/>
      </c>
      <c r="K39" s="563"/>
      <c r="L39" s="538"/>
      <c r="M39" s="538"/>
      <c r="N39" s="538"/>
      <c r="O39" s="538"/>
      <c r="P39" s="538"/>
      <c r="Q39" s="538"/>
      <c r="R39" s="538"/>
      <c r="S39" s="538"/>
      <c r="T39" s="538"/>
      <c r="U39" s="538"/>
      <c r="V39" s="538"/>
      <c r="W39" s="538"/>
      <c r="X39" s="538"/>
      <c r="Y39" s="564"/>
      <c r="Z39" s="260"/>
    </row>
    <row r="40" spans="2:26" s="330" customFormat="1" ht="30" customHeight="1" thickBot="1" x14ac:dyDescent="0.3">
      <c r="B40" s="327"/>
      <c r="C40" s="1096" t="s">
        <v>58</v>
      </c>
      <c r="D40" s="1097"/>
      <c r="E40" s="1097"/>
      <c r="F40" s="1097"/>
      <c r="G40" s="1098"/>
      <c r="H40" s="328">
        <f>IF(H34="","",SUM(H34:H39))</f>
        <v>1443</v>
      </c>
      <c r="I40" s="318">
        <f>IF(I34="","",SUM(I34:I39))</f>
        <v>1451</v>
      </c>
      <c r="J40" s="318">
        <f t="shared" si="0"/>
        <v>0.99448656099241906</v>
      </c>
      <c r="K40" s="1068"/>
      <c r="L40" s="1069"/>
      <c r="M40" s="1069"/>
      <c r="N40" s="1069"/>
      <c r="O40" s="1069"/>
      <c r="P40" s="1069"/>
      <c r="Q40" s="1069"/>
      <c r="R40" s="1069"/>
      <c r="S40" s="1069"/>
      <c r="T40" s="1069"/>
      <c r="U40" s="1069"/>
      <c r="V40" s="1069"/>
      <c r="W40" s="1069"/>
      <c r="X40" s="1069"/>
      <c r="Y40" s="1070"/>
      <c r="Z40" s="329"/>
    </row>
    <row r="41" spans="2:26" s="262" customFormat="1" ht="5.25" customHeight="1" x14ac:dyDescent="0.2">
      <c r="B41" s="263"/>
      <c r="C41" s="259"/>
      <c r="D41" s="259"/>
      <c r="E41" s="259"/>
      <c r="F41" s="259"/>
      <c r="G41" s="259"/>
      <c r="H41" s="267"/>
      <c r="I41" s="267"/>
      <c r="J41" s="61"/>
      <c r="K41" s="259"/>
      <c r="L41" s="259"/>
      <c r="M41" s="259"/>
      <c r="N41" s="259"/>
      <c r="O41" s="259"/>
      <c r="P41" s="259"/>
      <c r="Q41" s="259"/>
      <c r="R41" s="259"/>
      <c r="S41" s="259"/>
      <c r="T41" s="259"/>
      <c r="U41" s="259"/>
      <c r="V41" s="259"/>
      <c r="W41" s="259"/>
      <c r="X41" s="259"/>
      <c r="Y41" s="259"/>
      <c r="Z41" s="260"/>
    </row>
    <row r="42" spans="2:26" s="262" customFormat="1" ht="5.0999999999999996" customHeight="1" thickBot="1" x14ac:dyDescent="0.25">
      <c r="B42" s="263"/>
      <c r="C42" s="259"/>
      <c r="D42" s="259"/>
      <c r="E42" s="259"/>
      <c r="F42" s="259"/>
      <c r="G42" s="259"/>
      <c r="H42" s="267"/>
      <c r="I42" s="267"/>
      <c r="J42" s="61"/>
      <c r="K42" s="259"/>
      <c r="L42" s="259"/>
      <c r="M42" s="259"/>
      <c r="N42" s="259"/>
      <c r="O42" s="259"/>
      <c r="P42" s="259"/>
      <c r="Q42" s="259"/>
      <c r="R42" s="259"/>
      <c r="S42" s="259"/>
      <c r="T42" s="259"/>
      <c r="U42" s="259"/>
      <c r="V42" s="259"/>
      <c r="W42" s="259"/>
      <c r="X42" s="259"/>
      <c r="Y42" s="259"/>
      <c r="Z42" s="260"/>
    </row>
    <row r="43" spans="2:26" s="262" customFormat="1" x14ac:dyDescent="0.2">
      <c r="B43" s="263"/>
      <c r="C43" s="571" t="s">
        <v>59</v>
      </c>
      <c r="D43" s="572"/>
      <c r="E43" s="572"/>
      <c r="F43" s="572"/>
      <c r="G43" s="572"/>
      <c r="H43" s="572"/>
      <c r="I43" s="572"/>
      <c r="J43" s="572"/>
      <c r="K43" s="572"/>
      <c r="L43" s="572"/>
      <c r="M43" s="572"/>
      <c r="N43" s="572"/>
      <c r="O43" s="572"/>
      <c r="P43" s="572"/>
      <c r="Q43" s="572"/>
      <c r="R43" s="572"/>
      <c r="S43" s="572"/>
      <c r="T43" s="572"/>
      <c r="U43" s="572"/>
      <c r="V43" s="572"/>
      <c r="W43" s="572"/>
      <c r="X43" s="572"/>
      <c r="Y43" s="573"/>
      <c r="Z43" s="260"/>
    </row>
    <row r="44" spans="2:26" ht="15" thickBot="1" x14ac:dyDescent="0.25">
      <c r="B44" s="258"/>
      <c r="C44" s="574"/>
      <c r="D44" s="575"/>
      <c r="E44" s="575"/>
      <c r="F44" s="575"/>
      <c r="G44" s="575"/>
      <c r="H44" s="575"/>
      <c r="I44" s="575"/>
      <c r="J44" s="575"/>
      <c r="K44" s="575"/>
      <c r="L44" s="575"/>
      <c r="M44" s="575"/>
      <c r="N44" s="575"/>
      <c r="O44" s="575"/>
      <c r="P44" s="575"/>
      <c r="Q44" s="575"/>
      <c r="R44" s="575"/>
      <c r="S44" s="575"/>
      <c r="T44" s="575"/>
      <c r="U44" s="575"/>
      <c r="V44" s="575"/>
      <c r="W44" s="575"/>
      <c r="X44" s="575"/>
      <c r="Y44" s="576"/>
      <c r="Z44" s="260"/>
    </row>
    <row r="45" spans="2:26" x14ac:dyDescent="0.2">
      <c r="B45" s="258"/>
      <c r="C45" s="427" t="s">
        <v>60</v>
      </c>
      <c r="D45" s="577"/>
      <c r="E45" s="577"/>
      <c r="F45" s="577"/>
      <c r="G45" s="577"/>
      <c r="H45" s="577"/>
      <c r="I45" s="577"/>
      <c r="J45" s="577"/>
      <c r="K45" s="577"/>
      <c r="L45" s="577"/>
      <c r="M45" s="577"/>
      <c r="N45" s="577"/>
      <c r="O45" s="577"/>
      <c r="P45" s="577"/>
      <c r="Q45" s="577"/>
      <c r="R45" s="577"/>
      <c r="S45" s="577"/>
      <c r="T45" s="577"/>
      <c r="U45" s="577"/>
      <c r="V45" s="577"/>
      <c r="W45" s="577"/>
      <c r="X45" s="577"/>
      <c r="Y45" s="578"/>
      <c r="Z45" s="260"/>
    </row>
    <row r="46" spans="2:26" x14ac:dyDescent="0.2">
      <c r="B46" s="25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260"/>
    </row>
    <row r="47" spans="2:26" x14ac:dyDescent="0.2">
      <c r="B47" s="25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0"/>
    </row>
    <row r="48" spans="2:26" x14ac:dyDescent="0.2">
      <c r="B48" s="25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0"/>
    </row>
    <row r="49" spans="1:26" x14ac:dyDescent="0.2">
      <c r="B49" s="25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0"/>
    </row>
    <row r="50" spans="1:26" x14ac:dyDescent="0.2">
      <c r="B50" s="25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0"/>
    </row>
    <row r="51" spans="1:26" x14ac:dyDescent="0.2">
      <c r="B51" s="25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0"/>
    </row>
    <row r="52" spans="1: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1: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1: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1: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1: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1:26" ht="15" thickBot="1" x14ac:dyDescent="0.25">
      <c r="B57" s="258"/>
      <c r="C57" s="582"/>
      <c r="D57" s="583"/>
      <c r="E57" s="583"/>
      <c r="F57" s="583"/>
      <c r="G57" s="583"/>
      <c r="H57" s="583"/>
      <c r="I57" s="583"/>
      <c r="J57" s="583"/>
      <c r="K57" s="583"/>
      <c r="L57" s="583"/>
      <c r="M57" s="583"/>
      <c r="N57" s="583"/>
      <c r="O57" s="583"/>
      <c r="P57" s="583"/>
      <c r="Q57" s="583"/>
      <c r="R57" s="583"/>
      <c r="S57" s="583"/>
      <c r="T57" s="583"/>
      <c r="U57" s="583"/>
      <c r="V57" s="583"/>
      <c r="W57" s="583"/>
      <c r="X57" s="583"/>
      <c r="Y57" s="584"/>
      <c r="Z57" s="260"/>
    </row>
    <row r="58" spans="1:26" x14ac:dyDescent="0.2">
      <c r="B58" s="268"/>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70"/>
    </row>
    <row r="59" spans="1:26" ht="15" thickBot="1" x14ac:dyDescent="0.25">
      <c r="B59" s="271"/>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3"/>
    </row>
    <row r="60" spans="1:26" ht="14.25" customHeight="1" x14ac:dyDescent="0.2">
      <c r="B60" s="274"/>
      <c r="C60" s="513" t="s">
        <v>56</v>
      </c>
      <c r="D60" s="514"/>
      <c r="E60" s="514"/>
      <c r="F60" s="514"/>
      <c r="G60" s="515"/>
      <c r="H60" s="513" t="s">
        <v>61</v>
      </c>
      <c r="I60" s="515"/>
      <c r="J60" s="513" t="s">
        <v>62</v>
      </c>
      <c r="K60" s="514"/>
      <c r="L60" s="514"/>
      <c r="M60" s="515"/>
      <c r="N60" s="513" t="s">
        <v>63</v>
      </c>
      <c r="O60" s="514"/>
      <c r="P60" s="514"/>
      <c r="Q60" s="514"/>
      <c r="R60" s="514"/>
      <c r="S60" s="514"/>
      <c r="T60" s="514"/>
      <c r="U60" s="514"/>
      <c r="V60" s="514"/>
      <c r="W60" s="514"/>
      <c r="X60" s="514"/>
      <c r="Y60" s="515"/>
      <c r="Z60" s="275"/>
    </row>
    <row r="61" spans="1:26" ht="14.25" customHeight="1" x14ac:dyDescent="0.2">
      <c r="A61" s="244"/>
      <c r="B61" s="276"/>
      <c r="C61" s="516"/>
      <c r="D61" s="517"/>
      <c r="E61" s="517"/>
      <c r="F61" s="517"/>
      <c r="G61" s="518"/>
      <c r="H61" s="516"/>
      <c r="I61" s="518"/>
      <c r="J61" s="516"/>
      <c r="K61" s="517"/>
      <c r="L61" s="517"/>
      <c r="M61" s="518"/>
      <c r="N61" s="516"/>
      <c r="O61" s="517"/>
      <c r="P61" s="517"/>
      <c r="Q61" s="517"/>
      <c r="R61" s="517"/>
      <c r="S61" s="517"/>
      <c r="T61" s="517"/>
      <c r="U61" s="517"/>
      <c r="V61" s="517"/>
      <c r="W61" s="517"/>
      <c r="X61" s="517"/>
      <c r="Y61" s="518"/>
      <c r="Z61" s="275"/>
    </row>
    <row r="62" spans="1:26" ht="15" customHeight="1" thickBot="1" x14ac:dyDescent="0.25">
      <c r="A62" s="244"/>
      <c r="B62" s="276"/>
      <c r="C62" s="516"/>
      <c r="D62" s="517"/>
      <c r="E62" s="517"/>
      <c r="F62" s="517"/>
      <c r="G62" s="518"/>
      <c r="H62" s="516"/>
      <c r="I62" s="518"/>
      <c r="J62" s="516"/>
      <c r="K62" s="517"/>
      <c r="L62" s="517"/>
      <c r="M62" s="518"/>
      <c r="N62" s="516"/>
      <c r="O62" s="517"/>
      <c r="P62" s="517"/>
      <c r="Q62" s="517"/>
      <c r="R62" s="517"/>
      <c r="S62" s="517"/>
      <c r="T62" s="517"/>
      <c r="U62" s="517"/>
      <c r="V62" s="517"/>
      <c r="W62" s="517"/>
      <c r="X62" s="517"/>
      <c r="Y62" s="518"/>
      <c r="Z62" s="275"/>
    </row>
    <row r="63" spans="1:26" ht="36" customHeight="1" x14ac:dyDescent="0.2">
      <c r="B63" s="274"/>
      <c r="C63" s="1089" t="s">
        <v>487</v>
      </c>
      <c r="D63" s="1090"/>
      <c r="E63" s="1090"/>
      <c r="F63" s="1090"/>
      <c r="G63" s="1090"/>
      <c r="H63" s="1092" t="s">
        <v>271</v>
      </c>
      <c r="I63" s="1093"/>
      <c r="J63" s="1094">
        <f>J34</f>
        <v>0.99448656099241906</v>
      </c>
      <c r="K63" s="1093"/>
      <c r="L63" s="1093"/>
      <c r="M63" s="1093"/>
      <c r="N63" s="1010"/>
      <c r="O63" s="1010"/>
      <c r="P63" s="1010"/>
      <c r="Q63" s="1010"/>
      <c r="R63" s="1010"/>
      <c r="S63" s="1010"/>
      <c r="T63" s="1010"/>
      <c r="U63" s="1010"/>
      <c r="V63" s="1010"/>
      <c r="W63" s="1010"/>
      <c r="X63" s="1010"/>
      <c r="Y63" s="1095"/>
      <c r="Z63" s="277"/>
    </row>
    <row r="64" spans="1:26" ht="15" customHeight="1" x14ac:dyDescent="0.2">
      <c r="B64" s="274"/>
      <c r="C64" s="1089" t="s">
        <v>489</v>
      </c>
      <c r="D64" s="1090"/>
      <c r="E64" s="1090"/>
      <c r="F64" s="1090"/>
      <c r="G64" s="1090"/>
      <c r="H64" s="524"/>
      <c r="I64" s="403"/>
      <c r="J64" s="403"/>
      <c r="K64" s="403"/>
      <c r="L64" s="403"/>
      <c r="M64" s="403"/>
      <c r="N64" s="403"/>
      <c r="O64" s="403"/>
      <c r="P64" s="403"/>
      <c r="Q64" s="403"/>
      <c r="R64" s="403"/>
      <c r="S64" s="403"/>
      <c r="T64" s="403"/>
      <c r="U64" s="403"/>
      <c r="V64" s="403"/>
      <c r="W64" s="403"/>
      <c r="X64" s="403"/>
      <c r="Y64" s="558"/>
      <c r="Z64" s="277"/>
    </row>
    <row r="65" spans="2:26" ht="15" customHeight="1" x14ac:dyDescent="0.2">
      <c r="B65" s="274"/>
      <c r="C65" s="1089" t="s">
        <v>490</v>
      </c>
      <c r="D65" s="1090"/>
      <c r="E65" s="1090"/>
      <c r="F65" s="1090"/>
      <c r="G65" s="1090"/>
      <c r="H65" s="524"/>
      <c r="I65" s="403"/>
      <c r="J65" s="403"/>
      <c r="K65" s="403"/>
      <c r="L65" s="403"/>
      <c r="M65" s="403"/>
      <c r="N65" s="403"/>
      <c r="O65" s="403"/>
      <c r="P65" s="403"/>
      <c r="Q65" s="403"/>
      <c r="R65" s="403"/>
      <c r="S65" s="403"/>
      <c r="T65" s="403"/>
      <c r="U65" s="403"/>
      <c r="V65" s="403"/>
      <c r="W65" s="403"/>
      <c r="X65" s="403"/>
      <c r="Y65" s="558"/>
      <c r="Z65" s="277"/>
    </row>
    <row r="66" spans="2:26" ht="15" customHeight="1" x14ac:dyDescent="0.2">
      <c r="B66" s="274"/>
      <c r="C66" s="1089" t="s">
        <v>491</v>
      </c>
      <c r="D66" s="1090"/>
      <c r="E66" s="1090"/>
      <c r="F66" s="1090"/>
      <c r="G66" s="1090"/>
      <c r="H66" s="524"/>
      <c r="I66" s="403"/>
      <c r="J66" s="403"/>
      <c r="K66" s="403"/>
      <c r="L66" s="403"/>
      <c r="M66" s="403"/>
      <c r="N66" s="403"/>
      <c r="O66" s="403"/>
      <c r="P66" s="403"/>
      <c r="Q66" s="403"/>
      <c r="R66" s="403"/>
      <c r="S66" s="403"/>
      <c r="T66" s="403"/>
      <c r="U66" s="403"/>
      <c r="V66" s="403"/>
      <c r="W66" s="403"/>
      <c r="X66" s="403"/>
      <c r="Y66" s="558"/>
      <c r="Z66" s="277"/>
    </row>
    <row r="67" spans="2:26" ht="15" customHeight="1" x14ac:dyDescent="0.2">
      <c r="B67" s="274"/>
      <c r="C67" s="1089" t="s">
        <v>492</v>
      </c>
      <c r="D67" s="1090"/>
      <c r="E67" s="1090"/>
      <c r="F67" s="1090"/>
      <c r="G67" s="1090"/>
      <c r="H67" s="524"/>
      <c r="I67" s="403"/>
      <c r="J67" s="403"/>
      <c r="K67" s="403"/>
      <c r="L67" s="403"/>
      <c r="M67" s="403"/>
      <c r="N67" s="403"/>
      <c r="O67" s="403"/>
      <c r="P67" s="403"/>
      <c r="Q67" s="403"/>
      <c r="R67" s="403"/>
      <c r="S67" s="403"/>
      <c r="T67" s="403"/>
      <c r="U67" s="403"/>
      <c r="V67" s="403"/>
      <c r="W67" s="403"/>
      <c r="X67" s="403"/>
      <c r="Y67" s="558"/>
      <c r="Z67" s="277"/>
    </row>
    <row r="68" spans="2:26" ht="15" customHeight="1" thickBot="1" x14ac:dyDescent="0.25">
      <c r="B68" s="274"/>
      <c r="C68" s="1091" t="s">
        <v>493</v>
      </c>
      <c r="D68" s="440"/>
      <c r="E68" s="440"/>
      <c r="F68" s="440"/>
      <c r="G68" s="440"/>
      <c r="H68" s="534"/>
      <c r="I68" s="405"/>
      <c r="J68" s="405"/>
      <c r="K68" s="405"/>
      <c r="L68" s="405"/>
      <c r="M68" s="405"/>
      <c r="N68" s="405"/>
      <c r="O68" s="405"/>
      <c r="P68" s="405"/>
      <c r="Q68" s="405"/>
      <c r="R68" s="405"/>
      <c r="S68" s="405"/>
      <c r="T68" s="405"/>
      <c r="U68" s="405"/>
      <c r="V68" s="405"/>
      <c r="W68" s="405"/>
      <c r="X68" s="405"/>
      <c r="Y68" s="557"/>
      <c r="Z68" s="277"/>
    </row>
    <row r="69" spans="2:26" x14ac:dyDescent="0.2">
      <c r="B69" s="278"/>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79"/>
    </row>
    <row r="108" ht="6" customHeight="1" x14ac:dyDescent="0.2"/>
  </sheetData>
  <mergeCells count="91">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AB18:AK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34:G34"/>
    <mergeCell ref="K34:Y34"/>
    <mergeCell ref="C35:G35"/>
    <mergeCell ref="K35:Y35"/>
    <mergeCell ref="C36:G36"/>
    <mergeCell ref="K36:Y36"/>
    <mergeCell ref="C37:G37"/>
    <mergeCell ref="K37:Y37"/>
    <mergeCell ref="C38:G38"/>
    <mergeCell ref="K38:Y38"/>
    <mergeCell ref="C39:G39"/>
    <mergeCell ref="K39:Y39"/>
    <mergeCell ref="C40:G40"/>
    <mergeCell ref="K40:Y40"/>
    <mergeCell ref="C43:Y44"/>
    <mergeCell ref="C45:Y57"/>
    <mergeCell ref="C60:G62"/>
    <mergeCell ref="H60:I62"/>
    <mergeCell ref="J60:M62"/>
    <mergeCell ref="N60:Y62"/>
    <mergeCell ref="C63:G63"/>
    <mergeCell ref="H63:I63"/>
    <mergeCell ref="J63:M63"/>
    <mergeCell ref="N63:Y63"/>
    <mergeCell ref="C64:G64"/>
    <mergeCell ref="H64:I64"/>
    <mergeCell ref="J64:M64"/>
    <mergeCell ref="N64:Y64"/>
    <mergeCell ref="C65:G65"/>
    <mergeCell ref="H65:I65"/>
    <mergeCell ref="J65:M65"/>
    <mergeCell ref="N65:Y65"/>
    <mergeCell ref="C66:G66"/>
    <mergeCell ref="H66:I66"/>
    <mergeCell ref="J66:M66"/>
    <mergeCell ref="N66:Y66"/>
    <mergeCell ref="C67:G67"/>
    <mergeCell ref="H67:I67"/>
    <mergeCell ref="J67:M67"/>
    <mergeCell ref="N67:Y67"/>
    <mergeCell ref="C68:G68"/>
    <mergeCell ref="H68:I68"/>
    <mergeCell ref="J68:M68"/>
    <mergeCell ref="N68:Y68"/>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8"/>
  <sheetViews>
    <sheetView workbookViewId="0">
      <selection activeCell="I16" sqref="I16:Y16"/>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7.5703125" style="246" customWidth="1"/>
    <col min="9" max="9" width="16.5703125" style="246" customWidth="1"/>
    <col min="10" max="10" width="17.8554687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customHeight="1"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customHeight="1"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5.0999999999999996" customHeight="1"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555</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5.0999999999999996" customHeight="1"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427" t="s">
        <v>572</v>
      </c>
      <c r="J10" s="428"/>
      <c r="K10" s="428"/>
      <c r="L10" s="428"/>
      <c r="M10" s="428"/>
      <c r="N10" s="428"/>
      <c r="O10" s="428"/>
      <c r="P10" s="428"/>
      <c r="Q10" s="429"/>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430"/>
      <c r="J11" s="431"/>
      <c r="K11" s="431"/>
      <c r="L11" s="431"/>
      <c r="M11" s="431"/>
      <c r="N11" s="431"/>
      <c r="O11" s="431"/>
      <c r="P11" s="431"/>
      <c r="Q11" s="432"/>
      <c r="R11" s="433" t="s">
        <v>573</v>
      </c>
      <c r="S11" s="434"/>
      <c r="T11" s="434"/>
      <c r="U11" s="435"/>
      <c r="V11" s="421">
        <v>1</v>
      </c>
      <c r="W11" s="422"/>
      <c r="X11" s="422"/>
      <c r="Y11" s="423"/>
      <c r="Z11" s="254"/>
    </row>
    <row r="12" spans="1:26" ht="5.0999999999999996" customHeight="1"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558</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295</v>
      </c>
      <c r="U14" s="398"/>
      <c r="V14" s="398"/>
      <c r="W14" s="398"/>
      <c r="X14" s="398"/>
      <c r="Y14" s="399"/>
      <c r="Z14" s="260"/>
    </row>
    <row r="15" spans="1:26" ht="5.0999999999999996" customHeight="1"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47.25" customHeight="1" thickBot="1" x14ac:dyDescent="0.25">
      <c r="B16" s="258"/>
      <c r="C16" s="445" t="s">
        <v>18</v>
      </c>
      <c r="D16" s="446"/>
      <c r="E16" s="446"/>
      <c r="F16" s="446"/>
      <c r="G16" s="446"/>
      <c r="H16" s="447"/>
      <c r="I16" s="601" t="s">
        <v>574</v>
      </c>
      <c r="J16" s="602"/>
      <c r="K16" s="602"/>
      <c r="L16" s="602"/>
      <c r="M16" s="602"/>
      <c r="N16" s="602"/>
      <c r="O16" s="602"/>
      <c r="P16" s="602"/>
      <c r="Q16" s="602"/>
      <c r="R16" s="602"/>
      <c r="S16" s="602"/>
      <c r="T16" s="602"/>
      <c r="U16" s="602"/>
      <c r="V16" s="602"/>
      <c r="W16" s="602"/>
      <c r="X16" s="602"/>
      <c r="Y16" s="603"/>
      <c r="Z16" s="260"/>
    </row>
    <row r="17" spans="2:37" ht="5.0999999999999996"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37" ht="52.5" customHeight="1" thickBot="1" x14ac:dyDescent="0.25">
      <c r="B18" s="258"/>
      <c r="C18" s="445" t="s">
        <v>378</v>
      </c>
      <c r="D18" s="446"/>
      <c r="E18" s="446"/>
      <c r="F18" s="446"/>
      <c r="G18" s="446"/>
      <c r="H18" s="447"/>
      <c r="I18" s="1102" t="s">
        <v>575</v>
      </c>
      <c r="J18" s="1103"/>
      <c r="K18" s="1103"/>
      <c r="L18" s="1103"/>
      <c r="M18" s="1103"/>
      <c r="N18" s="1103"/>
      <c r="O18" s="1103"/>
      <c r="P18" s="1103"/>
      <c r="Q18" s="1103"/>
      <c r="R18" s="1103"/>
      <c r="S18" s="1103"/>
      <c r="T18" s="1103"/>
      <c r="U18" s="1103"/>
      <c r="V18" s="1103"/>
      <c r="W18" s="1103"/>
      <c r="X18" s="1103"/>
      <c r="Y18" s="1104"/>
      <c r="Z18" s="260"/>
      <c r="AB18" s="1105"/>
      <c r="AC18" s="1105"/>
      <c r="AD18" s="1105"/>
      <c r="AE18" s="1105"/>
      <c r="AF18" s="1105"/>
      <c r="AG18" s="1105"/>
      <c r="AH18" s="1105"/>
      <c r="AI18" s="1105"/>
      <c r="AJ18" s="1105"/>
      <c r="AK18" s="1105"/>
    </row>
    <row r="19" spans="2:37" ht="5.0999999999999996"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37" s="244" customFormat="1" ht="22.5" customHeight="1" x14ac:dyDescent="0.2">
      <c r="B20" s="258"/>
      <c r="C20" s="451" t="s">
        <v>64</v>
      </c>
      <c r="D20" s="452"/>
      <c r="E20" s="452"/>
      <c r="F20" s="452"/>
      <c r="G20" s="452"/>
      <c r="H20" s="453"/>
      <c r="I20" s="457" t="s">
        <v>561</v>
      </c>
      <c r="J20" s="458"/>
      <c r="K20" s="458"/>
      <c r="L20" s="459"/>
      <c r="M20" s="418" t="s">
        <v>21</v>
      </c>
      <c r="N20" s="419"/>
      <c r="O20" s="419"/>
      <c r="P20" s="419"/>
      <c r="Q20" s="419"/>
      <c r="R20" s="419"/>
      <c r="S20" s="420"/>
      <c r="T20" s="418" t="s">
        <v>22</v>
      </c>
      <c r="U20" s="419"/>
      <c r="V20" s="419"/>
      <c r="W20" s="419"/>
      <c r="X20" s="419"/>
      <c r="Y20" s="420"/>
      <c r="Z20" s="260"/>
    </row>
    <row r="21" spans="2:37" s="244" customFormat="1" ht="18" customHeight="1" thickBot="1" x14ac:dyDescent="0.25">
      <c r="B21" s="258"/>
      <c r="C21" s="454"/>
      <c r="D21" s="455"/>
      <c r="E21" s="455"/>
      <c r="F21" s="455"/>
      <c r="G21" s="455"/>
      <c r="H21" s="456"/>
      <c r="I21" s="460"/>
      <c r="J21" s="461"/>
      <c r="K21" s="461"/>
      <c r="L21" s="462"/>
      <c r="M21" s="551" t="s">
        <v>562</v>
      </c>
      <c r="N21" s="552"/>
      <c r="O21" s="552"/>
      <c r="P21" s="552"/>
      <c r="Q21" s="552"/>
      <c r="R21" s="552"/>
      <c r="S21" s="553"/>
      <c r="T21" s="421" t="s">
        <v>46</v>
      </c>
      <c r="U21" s="552"/>
      <c r="V21" s="552"/>
      <c r="W21" s="552"/>
      <c r="X21" s="552"/>
      <c r="Y21" s="553"/>
      <c r="Z21" s="260"/>
    </row>
    <row r="22" spans="2:37" ht="5.0999999999999996" customHeight="1"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37"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37" ht="32.25" customHeight="1" thickBot="1" x14ac:dyDescent="0.25">
      <c r="B24" s="258"/>
      <c r="C24" s="436" t="s">
        <v>563</v>
      </c>
      <c r="D24" s="437"/>
      <c r="E24" s="437"/>
      <c r="F24" s="437"/>
      <c r="G24" s="437"/>
      <c r="H24" s="437"/>
      <c r="I24" s="438"/>
      <c r="J24" s="436" t="s">
        <v>576</v>
      </c>
      <c r="K24" s="437"/>
      <c r="L24" s="437"/>
      <c r="M24" s="437"/>
      <c r="N24" s="437"/>
      <c r="O24" s="437"/>
      <c r="P24" s="438"/>
      <c r="Q24" s="688" t="s">
        <v>565</v>
      </c>
      <c r="R24" s="398"/>
      <c r="S24" s="398"/>
      <c r="T24" s="398"/>
      <c r="U24" s="398"/>
      <c r="V24" s="398"/>
      <c r="W24" s="398"/>
      <c r="X24" s="398"/>
      <c r="Y24" s="399"/>
      <c r="Z24" s="260"/>
    </row>
    <row r="25" spans="2:37" ht="5.0999999999999996" customHeight="1"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37" ht="28.5" customHeight="1" thickBot="1" x14ac:dyDescent="0.25">
      <c r="B26" s="258"/>
      <c r="C26" s="445" t="s">
        <v>20</v>
      </c>
      <c r="D26" s="446"/>
      <c r="E26" s="446"/>
      <c r="F26" s="446"/>
      <c r="G26" s="446"/>
      <c r="H26" s="447"/>
      <c r="I26" s="448" t="s">
        <v>577</v>
      </c>
      <c r="J26" s="449"/>
      <c r="K26" s="449"/>
      <c r="L26" s="449"/>
      <c r="M26" s="449"/>
      <c r="N26" s="449"/>
      <c r="O26" s="449"/>
      <c r="P26" s="449"/>
      <c r="Q26" s="449"/>
      <c r="R26" s="449"/>
      <c r="S26" s="449"/>
      <c r="T26" s="449"/>
      <c r="U26" s="449"/>
      <c r="V26" s="449"/>
      <c r="W26" s="449"/>
      <c r="X26" s="449"/>
      <c r="Y26" s="450"/>
      <c r="Z26" s="260"/>
    </row>
    <row r="27" spans="2:37" ht="5.0999999999999996" customHeight="1"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37" ht="37.5" customHeight="1" thickBot="1" x14ac:dyDescent="0.25">
      <c r="B28" s="258"/>
      <c r="C28" s="445" t="s">
        <v>50</v>
      </c>
      <c r="D28" s="446"/>
      <c r="E28" s="446"/>
      <c r="F28" s="446"/>
      <c r="G28" s="446"/>
      <c r="H28" s="447"/>
      <c r="I28" s="433">
        <v>0.95</v>
      </c>
      <c r="J28" s="448"/>
      <c r="K28" s="445" t="s">
        <v>51</v>
      </c>
      <c r="L28" s="446"/>
      <c r="M28" s="446"/>
      <c r="N28" s="446"/>
      <c r="O28" s="446"/>
      <c r="P28" s="447"/>
      <c r="Q28" s="444" t="s">
        <v>52</v>
      </c>
      <c r="R28" s="442"/>
      <c r="S28" s="443"/>
      <c r="T28" s="52" t="s">
        <v>53</v>
      </c>
      <c r="U28" s="442" t="s">
        <v>54</v>
      </c>
      <c r="V28" s="442"/>
      <c r="W28" s="442"/>
      <c r="X28" s="443"/>
      <c r="Y28" s="52"/>
      <c r="Z28" s="260"/>
    </row>
    <row r="29" spans="2:37" ht="5.0999999999999996" customHeight="1"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37"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37"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37" s="262" customFormat="1" x14ac:dyDescent="0.2">
      <c r="B32" s="263"/>
      <c r="C32" s="588" t="s">
        <v>56</v>
      </c>
      <c r="D32" s="589"/>
      <c r="E32" s="589"/>
      <c r="F32" s="589"/>
      <c r="G32" s="590"/>
      <c r="H32" s="594" t="s">
        <v>578</v>
      </c>
      <c r="I32" s="594" t="s">
        <v>579</v>
      </c>
      <c r="J32" s="594" t="s">
        <v>580</v>
      </c>
      <c r="K32" s="596" t="s">
        <v>57</v>
      </c>
      <c r="L32" s="589"/>
      <c r="M32" s="589"/>
      <c r="N32" s="589"/>
      <c r="O32" s="589"/>
      <c r="P32" s="589"/>
      <c r="Q32" s="589"/>
      <c r="R32" s="589"/>
      <c r="S32" s="589"/>
      <c r="T32" s="589"/>
      <c r="U32" s="589"/>
      <c r="V32" s="589"/>
      <c r="W32" s="589"/>
      <c r="X32" s="589"/>
      <c r="Y32" s="590"/>
      <c r="Z32" s="260"/>
    </row>
    <row r="33" spans="2:26" s="262" customFormat="1" ht="73.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195" customHeight="1" x14ac:dyDescent="0.2">
      <c r="B34" s="263"/>
      <c r="C34" s="560" t="s">
        <v>487</v>
      </c>
      <c r="D34" s="561"/>
      <c r="E34" s="561"/>
      <c r="F34" s="561"/>
      <c r="G34" s="562"/>
      <c r="H34" s="264">
        <f>'[1]IND 2'!$D$45+'[1]IND 2'!$F$45</f>
        <v>5483</v>
      </c>
      <c r="I34" s="264">
        <f>'[1]IND 2'!$C$45+'[1]IND 2'!$E$45</f>
        <v>5642</v>
      </c>
      <c r="J34" s="265">
        <f>IF(H34="","",+H34/I34)</f>
        <v>0.97181850407656856</v>
      </c>
      <c r="K34" s="1099" t="s">
        <v>581</v>
      </c>
      <c r="L34" s="1100"/>
      <c r="M34" s="1100"/>
      <c r="N34" s="1100"/>
      <c r="O34" s="1100"/>
      <c r="P34" s="1100"/>
      <c r="Q34" s="1100"/>
      <c r="R34" s="1100"/>
      <c r="S34" s="1100"/>
      <c r="T34" s="1100"/>
      <c r="U34" s="1100"/>
      <c r="V34" s="1100"/>
      <c r="W34" s="1100"/>
      <c r="X34" s="1100"/>
      <c r="Y34" s="1101"/>
      <c r="Z34" s="260"/>
    </row>
    <row r="35" spans="2:26" s="262" customFormat="1" ht="30" customHeight="1" x14ac:dyDescent="0.2">
      <c r="B35" s="263"/>
      <c r="C35" s="560" t="s">
        <v>489</v>
      </c>
      <c r="D35" s="561"/>
      <c r="E35" s="561"/>
      <c r="F35" s="561"/>
      <c r="G35" s="562"/>
      <c r="H35" s="156"/>
      <c r="I35" s="156"/>
      <c r="J35" s="265" t="str">
        <f t="shared" ref="J35:J39" si="0">IF(H35="","",+H35/I35)</f>
        <v/>
      </c>
      <c r="K35" s="563"/>
      <c r="L35" s="538"/>
      <c r="M35" s="538"/>
      <c r="N35" s="538"/>
      <c r="O35" s="538"/>
      <c r="P35" s="538"/>
      <c r="Q35" s="538"/>
      <c r="R35" s="538"/>
      <c r="S35" s="538"/>
      <c r="T35" s="538"/>
      <c r="U35" s="538"/>
      <c r="V35" s="538"/>
      <c r="W35" s="538"/>
      <c r="X35" s="538"/>
      <c r="Y35" s="564"/>
      <c r="Z35" s="260"/>
    </row>
    <row r="36" spans="2:26" s="262" customFormat="1" ht="30" customHeight="1" x14ac:dyDescent="0.2">
      <c r="B36" s="263"/>
      <c r="C36" s="560" t="s">
        <v>490</v>
      </c>
      <c r="D36" s="561"/>
      <c r="E36" s="561"/>
      <c r="F36" s="561"/>
      <c r="G36" s="562"/>
      <c r="H36" s="156"/>
      <c r="I36" s="156"/>
      <c r="J36" s="265"/>
      <c r="K36" s="563"/>
      <c r="L36" s="538"/>
      <c r="M36" s="538"/>
      <c r="N36" s="538"/>
      <c r="O36" s="538"/>
      <c r="P36" s="538"/>
      <c r="Q36" s="538"/>
      <c r="R36" s="538"/>
      <c r="S36" s="538"/>
      <c r="T36" s="538"/>
      <c r="U36" s="538"/>
      <c r="V36" s="538"/>
      <c r="W36" s="538"/>
      <c r="X36" s="538"/>
      <c r="Y36" s="564"/>
      <c r="Z36" s="260"/>
    </row>
    <row r="37" spans="2:26" s="262" customFormat="1" ht="30" customHeight="1" x14ac:dyDescent="0.2">
      <c r="B37" s="263"/>
      <c r="C37" s="560" t="s">
        <v>491</v>
      </c>
      <c r="D37" s="561"/>
      <c r="E37" s="561"/>
      <c r="F37" s="561"/>
      <c r="G37" s="562"/>
      <c r="H37" s="156"/>
      <c r="I37" s="156"/>
      <c r="J37" s="265"/>
      <c r="K37" s="563"/>
      <c r="L37" s="538"/>
      <c r="M37" s="538"/>
      <c r="N37" s="538"/>
      <c r="O37" s="538"/>
      <c r="P37" s="538"/>
      <c r="Q37" s="538"/>
      <c r="R37" s="538"/>
      <c r="S37" s="538"/>
      <c r="T37" s="538"/>
      <c r="U37" s="538"/>
      <c r="V37" s="538"/>
      <c r="W37" s="538"/>
      <c r="X37" s="538"/>
      <c r="Y37" s="564"/>
      <c r="Z37" s="260"/>
    </row>
    <row r="38" spans="2:26" s="262" customFormat="1" ht="30" customHeight="1" x14ac:dyDescent="0.2">
      <c r="B38" s="263"/>
      <c r="C38" s="560" t="s">
        <v>492</v>
      </c>
      <c r="D38" s="561"/>
      <c r="E38" s="561"/>
      <c r="F38" s="561"/>
      <c r="G38" s="562"/>
      <c r="H38" s="156"/>
      <c r="I38" s="156"/>
      <c r="J38" s="265" t="str">
        <f t="shared" si="0"/>
        <v/>
      </c>
      <c r="K38" s="563"/>
      <c r="L38" s="538"/>
      <c r="M38" s="538"/>
      <c r="N38" s="538"/>
      <c r="O38" s="538"/>
      <c r="P38" s="538"/>
      <c r="Q38" s="538"/>
      <c r="R38" s="538"/>
      <c r="S38" s="538"/>
      <c r="T38" s="538"/>
      <c r="U38" s="538"/>
      <c r="V38" s="538"/>
      <c r="W38" s="538"/>
      <c r="X38" s="538"/>
      <c r="Y38" s="564"/>
      <c r="Z38" s="260"/>
    </row>
    <row r="39" spans="2:26" s="262" customFormat="1" ht="30" customHeight="1" thickBot="1" x14ac:dyDescent="0.25">
      <c r="B39" s="263"/>
      <c r="C39" s="560" t="s">
        <v>493</v>
      </c>
      <c r="D39" s="561"/>
      <c r="E39" s="561"/>
      <c r="F39" s="561"/>
      <c r="G39" s="562"/>
      <c r="H39" s="156"/>
      <c r="I39" s="156"/>
      <c r="J39" s="265" t="str">
        <f t="shared" si="0"/>
        <v/>
      </c>
      <c r="K39" s="563"/>
      <c r="L39" s="538"/>
      <c r="M39" s="538"/>
      <c r="N39" s="538"/>
      <c r="O39" s="538"/>
      <c r="P39" s="538"/>
      <c r="Q39" s="538"/>
      <c r="R39" s="538"/>
      <c r="S39" s="538"/>
      <c r="T39" s="538"/>
      <c r="U39" s="538"/>
      <c r="V39" s="538"/>
      <c r="W39" s="538"/>
      <c r="X39" s="538"/>
      <c r="Y39" s="564"/>
      <c r="Z39" s="260"/>
    </row>
    <row r="40" spans="2:26" s="262" customFormat="1" ht="15.75" customHeight="1" thickBot="1" x14ac:dyDescent="0.3">
      <c r="B40" s="263"/>
      <c r="C40" s="565" t="s">
        <v>58</v>
      </c>
      <c r="D40" s="566"/>
      <c r="E40" s="566"/>
      <c r="F40" s="566"/>
      <c r="G40" s="567"/>
      <c r="H40" s="331">
        <f>IF(H34="","",SUM(H34:H39))</f>
        <v>5483</v>
      </c>
      <c r="I40" s="332">
        <f>IF(I34="","",SUM(I34:I39))</f>
        <v>5642</v>
      </c>
      <c r="J40" s="333">
        <f>IF(H40="","",+H40/I40)</f>
        <v>0.97181850407656856</v>
      </c>
      <c r="K40" s="568"/>
      <c r="L40" s="569"/>
      <c r="M40" s="569"/>
      <c r="N40" s="569"/>
      <c r="O40" s="569"/>
      <c r="P40" s="569"/>
      <c r="Q40" s="569"/>
      <c r="R40" s="569"/>
      <c r="S40" s="569"/>
      <c r="T40" s="569"/>
      <c r="U40" s="569"/>
      <c r="V40" s="569"/>
      <c r="W40" s="569"/>
      <c r="X40" s="569"/>
      <c r="Y40" s="570"/>
      <c r="Z40" s="260"/>
    </row>
    <row r="41" spans="2:26" s="262" customFormat="1" ht="5.25" customHeight="1" x14ac:dyDescent="0.2">
      <c r="B41" s="263"/>
      <c r="C41" s="259"/>
      <c r="D41" s="259"/>
      <c r="E41" s="259"/>
      <c r="F41" s="259"/>
      <c r="G41" s="259"/>
      <c r="H41" s="267"/>
      <c r="I41" s="267"/>
      <c r="J41" s="61"/>
      <c r="K41" s="259"/>
      <c r="L41" s="259"/>
      <c r="M41" s="259"/>
      <c r="N41" s="259"/>
      <c r="O41" s="259"/>
      <c r="P41" s="259"/>
      <c r="Q41" s="259"/>
      <c r="R41" s="259"/>
      <c r="S41" s="259"/>
      <c r="T41" s="259"/>
      <c r="U41" s="259"/>
      <c r="V41" s="259"/>
      <c r="W41" s="259"/>
      <c r="X41" s="259"/>
      <c r="Y41" s="259"/>
      <c r="Z41" s="260"/>
    </row>
    <row r="42" spans="2:26" s="262" customFormat="1" ht="5.0999999999999996" customHeight="1" thickBot="1" x14ac:dyDescent="0.25">
      <c r="B42" s="263"/>
      <c r="C42" s="259"/>
      <c r="D42" s="259"/>
      <c r="E42" s="259"/>
      <c r="F42" s="259"/>
      <c r="G42" s="259"/>
      <c r="H42" s="267"/>
      <c r="I42" s="267"/>
      <c r="J42" s="61"/>
      <c r="K42" s="259"/>
      <c r="L42" s="259"/>
      <c r="M42" s="259"/>
      <c r="N42" s="259"/>
      <c r="O42" s="259"/>
      <c r="P42" s="259"/>
      <c r="Q42" s="259"/>
      <c r="R42" s="259"/>
      <c r="S42" s="259"/>
      <c r="T42" s="259"/>
      <c r="U42" s="259"/>
      <c r="V42" s="259"/>
      <c r="W42" s="259"/>
      <c r="X42" s="259"/>
      <c r="Y42" s="259"/>
      <c r="Z42" s="260"/>
    </row>
    <row r="43" spans="2:26" s="262" customFormat="1" x14ac:dyDescent="0.2">
      <c r="B43" s="263"/>
      <c r="C43" s="571" t="s">
        <v>59</v>
      </c>
      <c r="D43" s="572"/>
      <c r="E43" s="572"/>
      <c r="F43" s="572"/>
      <c r="G43" s="572"/>
      <c r="H43" s="572"/>
      <c r="I43" s="572"/>
      <c r="J43" s="572"/>
      <c r="K43" s="572"/>
      <c r="L43" s="572"/>
      <c r="M43" s="572"/>
      <c r="N43" s="572"/>
      <c r="O43" s="572"/>
      <c r="P43" s="572"/>
      <c r="Q43" s="572"/>
      <c r="R43" s="572"/>
      <c r="S43" s="572"/>
      <c r="T43" s="572"/>
      <c r="U43" s="572"/>
      <c r="V43" s="572"/>
      <c r="W43" s="572"/>
      <c r="X43" s="572"/>
      <c r="Y43" s="573"/>
      <c r="Z43" s="260"/>
    </row>
    <row r="44" spans="2:26" ht="15" thickBot="1" x14ac:dyDescent="0.25">
      <c r="B44" s="258"/>
      <c r="C44" s="574"/>
      <c r="D44" s="575"/>
      <c r="E44" s="575"/>
      <c r="F44" s="575"/>
      <c r="G44" s="575"/>
      <c r="H44" s="575"/>
      <c r="I44" s="575"/>
      <c r="J44" s="575"/>
      <c r="K44" s="575"/>
      <c r="L44" s="575"/>
      <c r="M44" s="575"/>
      <c r="N44" s="575"/>
      <c r="O44" s="575"/>
      <c r="P44" s="575"/>
      <c r="Q44" s="575"/>
      <c r="R44" s="575"/>
      <c r="S44" s="575"/>
      <c r="T44" s="575"/>
      <c r="U44" s="575"/>
      <c r="V44" s="575"/>
      <c r="W44" s="575"/>
      <c r="X44" s="575"/>
      <c r="Y44" s="576"/>
      <c r="Z44" s="260"/>
    </row>
    <row r="45" spans="2:26" x14ac:dyDescent="0.2">
      <c r="B45" s="258"/>
      <c r="C45" s="427" t="s">
        <v>60</v>
      </c>
      <c r="D45" s="577"/>
      <c r="E45" s="577"/>
      <c r="F45" s="577"/>
      <c r="G45" s="577"/>
      <c r="H45" s="577"/>
      <c r="I45" s="577"/>
      <c r="J45" s="577"/>
      <c r="K45" s="577"/>
      <c r="L45" s="577"/>
      <c r="M45" s="577"/>
      <c r="N45" s="577"/>
      <c r="O45" s="577"/>
      <c r="P45" s="577"/>
      <c r="Q45" s="577"/>
      <c r="R45" s="577"/>
      <c r="S45" s="577"/>
      <c r="T45" s="577"/>
      <c r="U45" s="577"/>
      <c r="V45" s="577"/>
      <c r="W45" s="577"/>
      <c r="X45" s="577"/>
      <c r="Y45" s="578"/>
      <c r="Z45" s="260"/>
    </row>
    <row r="46" spans="2:26" x14ac:dyDescent="0.2">
      <c r="B46" s="25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260"/>
    </row>
    <row r="47" spans="2:26" x14ac:dyDescent="0.2">
      <c r="B47" s="25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0"/>
    </row>
    <row r="48" spans="2:26" x14ac:dyDescent="0.2">
      <c r="B48" s="25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0"/>
    </row>
    <row r="49" spans="1:26" x14ac:dyDescent="0.2">
      <c r="B49" s="25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0"/>
    </row>
    <row r="50" spans="1:26" x14ac:dyDescent="0.2">
      <c r="B50" s="25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0"/>
    </row>
    <row r="51" spans="1:26" x14ac:dyDescent="0.2">
      <c r="B51" s="25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0"/>
    </row>
    <row r="52" spans="1: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1: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1: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1: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1: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1:26" ht="15" thickBot="1" x14ac:dyDescent="0.25">
      <c r="B57" s="258"/>
      <c r="C57" s="582"/>
      <c r="D57" s="583"/>
      <c r="E57" s="583"/>
      <c r="F57" s="583"/>
      <c r="G57" s="583"/>
      <c r="H57" s="583"/>
      <c r="I57" s="583"/>
      <c r="J57" s="583"/>
      <c r="K57" s="583"/>
      <c r="L57" s="583"/>
      <c r="M57" s="583"/>
      <c r="N57" s="583"/>
      <c r="O57" s="583"/>
      <c r="P57" s="583"/>
      <c r="Q57" s="583"/>
      <c r="R57" s="583"/>
      <c r="S57" s="583"/>
      <c r="T57" s="583"/>
      <c r="U57" s="583"/>
      <c r="V57" s="583"/>
      <c r="W57" s="583"/>
      <c r="X57" s="583"/>
      <c r="Y57" s="584"/>
      <c r="Z57" s="260"/>
    </row>
    <row r="58" spans="1:26" ht="5.0999999999999996" customHeight="1" x14ac:dyDescent="0.2">
      <c r="B58" s="268"/>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70"/>
    </row>
    <row r="59" spans="1:26" ht="5.0999999999999996" customHeight="1" thickBot="1" x14ac:dyDescent="0.25">
      <c r="B59" s="271"/>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3"/>
    </row>
    <row r="60" spans="1:26" ht="14.25" customHeight="1" x14ac:dyDescent="0.2">
      <c r="B60" s="274"/>
      <c r="C60" s="513" t="s">
        <v>56</v>
      </c>
      <c r="D60" s="514"/>
      <c r="E60" s="514"/>
      <c r="F60" s="514"/>
      <c r="G60" s="515"/>
      <c r="H60" s="513" t="s">
        <v>61</v>
      </c>
      <c r="I60" s="515"/>
      <c r="J60" s="513" t="s">
        <v>62</v>
      </c>
      <c r="K60" s="514"/>
      <c r="L60" s="514"/>
      <c r="M60" s="515"/>
      <c r="N60" s="513" t="s">
        <v>63</v>
      </c>
      <c r="O60" s="514"/>
      <c r="P60" s="514"/>
      <c r="Q60" s="514"/>
      <c r="R60" s="514"/>
      <c r="S60" s="514"/>
      <c r="T60" s="514"/>
      <c r="U60" s="514"/>
      <c r="V60" s="514"/>
      <c r="W60" s="514"/>
      <c r="X60" s="514"/>
      <c r="Y60" s="515"/>
      <c r="Z60" s="275"/>
    </row>
    <row r="61" spans="1:26" ht="14.25" customHeight="1" x14ac:dyDescent="0.2">
      <c r="A61" s="244"/>
      <c r="B61" s="276"/>
      <c r="C61" s="516"/>
      <c r="D61" s="517"/>
      <c r="E61" s="517"/>
      <c r="F61" s="517"/>
      <c r="G61" s="518"/>
      <c r="H61" s="516"/>
      <c r="I61" s="518"/>
      <c r="J61" s="516"/>
      <c r="K61" s="517"/>
      <c r="L61" s="517"/>
      <c r="M61" s="518"/>
      <c r="N61" s="516"/>
      <c r="O61" s="517"/>
      <c r="P61" s="517"/>
      <c r="Q61" s="517"/>
      <c r="R61" s="517"/>
      <c r="S61" s="517"/>
      <c r="T61" s="517"/>
      <c r="U61" s="517"/>
      <c r="V61" s="517"/>
      <c r="W61" s="517"/>
      <c r="X61" s="517"/>
      <c r="Y61" s="518"/>
      <c r="Z61" s="275"/>
    </row>
    <row r="62" spans="1:26" ht="15" customHeight="1" thickBot="1" x14ac:dyDescent="0.25">
      <c r="A62" s="244"/>
      <c r="B62" s="276"/>
      <c r="C62" s="516"/>
      <c r="D62" s="517"/>
      <c r="E62" s="517"/>
      <c r="F62" s="517"/>
      <c r="G62" s="518"/>
      <c r="H62" s="516"/>
      <c r="I62" s="518"/>
      <c r="J62" s="516"/>
      <c r="K62" s="517"/>
      <c r="L62" s="517"/>
      <c r="M62" s="518"/>
      <c r="N62" s="516"/>
      <c r="O62" s="517"/>
      <c r="P62" s="517"/>
      <c r="Q62" s="517"/>
      <c r="R62" s="517"/>
      <c r="S62" s="517"/>
      <c r="T62" s="517"/>
      <c r="U62" s="517"/>
      <c r="V62" s="517"/>
      <c r="W62" s="517"/>
      <c r="X62" s="517"/>
      <c r="Y62" s="518"/>
      <c r="Z62" s="275"/>
    </row>
    <row r="63" spans="1:26" ht="36.75" customHeight="1" x14ac:dyDescent="0.2">
      <c r="B63" s="274"/>
      <c r="C63" s="1009" t="s">
        <v>487</v>
      </c>
      <c r="D63" s="1010"/>
      <c r="E63" s="1010"/>
      <c r="F63" s="1010"/>
      <c r="G63" s="1010"/>
      <c r="H63" s="1093" t="s">
        <v>271</v>
      </c>
      <c r="I63" s="1093"/>
      <c r="J63" s="1094">
        <f>J34</f>
        <v>0.97181850407656856</v>
      </c>
      <c r="K63" s="1093"/>
      <c r="L63" s="1093"/>
      <c r="M63" s="1093"/>
      <c r="N63" s="1010" t="s">
        <v>582</v>
      </c>
      <c r="O63" s="1010"/>
      <c r="P63" s="1010"/>
      <c r="Q63" s="1010"/>
      <c r="R63" s="1010"/>
      <c r="S63" s="1010"/>
      <c r="T63" s="1010"/>
      <c r="U63" s="1010"/>
      <c r="V63" s="1010"/>
      <c r="W63" s="1010"/>
      <c r="X63" s="1010"/>
      <c r="Y63" s="1095"/>
      <c r="Z63" s="277"/>
    </row>
    <row r="64" spans="1:26" x14ac:dyDescent="0.2">
      <c r="B64" s="274"/>
      <c r="C64" s="1089" t="s">
        <v>489</v>
      </c>
      <c r="D64" s="1090"/>
      <c r="E64" s="1090"/>
      <c r="F64" s="1090"/>
      <c r="G64" s="1090"/>
      <c r="H64" s="403"/>
      <c r="I64" s="403"/>
      <c r="J64" s="403"/>
      <c r="K64" s="403"/>
      <c r="L64" s="403"/>
      <c r="M64" s="403"/>
      <c r="N64" s="403"/>
      <c r="O64" s="403"/>
      <c r="P64" s="403"/>
      <c r="Q64" s="403"/>
      <c r="R64" s="403"/>
      <c r="S64" s="403"/>
      <c r="T64" s="403"/>
      <c r="U64" s="403"/>
      <c r="V64" s="403"/>
      <c r="W64" s="403"/>
      <c r="X64" s="403"/>
      <c r="Y64" s="558"/>
      <c r="Z64" s="277"/>
    </row>
    <row r="65" spans="2:26" x14ac:dyDescent="0.2">
      <c r="B65" s="274"/>
      <c r="C65" s="1089" t="s">
        <v>490</v>
      </c>
      <c r="D65" s="1090"/>
      <c r="E65" s="1090"/>
      <c r="F65" s="1090"/>
      <c r="G65" s="1090"/>
      <c r="H65" s="403"/>
      <c r="I65" s="403"/>
      <c r="J65" s="403"/>
      <c r="K65" s="403"/>
      <c r="L65" s="403"/>
      <c r="M65" s="403"/>
      <c r="N65" s="403"/>
      <c r="O65" s="403"/>
      <c r="P65" s="403"/>
      <c r="Q65" s="403"/>
      <c r="R65" s="403"/>
      <c r="S65" s="403"/>
      <c r="T65" s="403"/>
      <c r="U65" s="403"/>
      <c r="V65" s="403"/>
      <c r="W65" s="403"/>
      <c r="X65" s="403"/>
      <c r="Y65" s="558"/>
      <c r="Z65" s="277"/>
    </row>
    <row r="66" spans="2:26" x14ac:dyDescent="0.2">
      <c r="B66" s="274"/>
      <c r="C66" s="1089" t="s">
        <v>491</v>
      </c>
      <c r="D66" s="1090"/>
      <c r="E66" s="1090"/>
      <c r="F66" s="1090"/>
      <c r="G66" s="1090"/>
      <c r="H66" s="403"/>
      <c r="I66" s="403"/>
      <c r="J66" s="403"/>
      <c r="K66" s="403"/>
      <c r="L66" s="403"/>
      <c r="M66" s="403"/>
      <c r="N66" s="403"/>
      <c r="O66" s="403"/>
      <c r="P66" s="403"/>
      <c r="Q66" s="403"/>
      <c r="R66" s="403"/>
      <c r="S66" s="403"/>
      <c r="T66" s="403"/>
      <c r="U66" s="403"/>
      <c r="V66" s="403"/>
      <c r="W66" s="403"/>
      <c r="X66" s="403"/>
      <c r="Y66" s="558"/>
      <c r="Z66" s="277"/>
    </row>
    <row r="67" spans="2:26" x14ac:dyDescent="0.2">
      <c r="B67" s="274"/>
      <c r="C67" s="1089" t="s">
        <v>492</v>
      </c>
      <c r="D67" s="1090"/>
      <c r="E67" s="1090"/>
      <c r="F67" s="1090"/>
      <c r="G67" s="1090"/>
      <c r="H67" s="403"/>
      <c r="I67" s="403"/>
      <c r="J67" s="403"/>
      <c r="K67" s="403"/>
      <c r="L67" s="403"/>
      <c r="M67" s="403"/>
      <c r="N67" s="403"/>
      <c r="O67" s="403"/>
      <c r="P67" s="403"/>
      <c r="Q67" s="403"/>
      <c r="R67" s="403"/>
      <c r="S67" s="403"/>
      <c r="T67" s="403"/>
      <c r="U67" s="403"/>
      <c r="V67" s="403"/>
      <c r="W67" s="403"/>
      <c r="X67" s="403"/>
      <c r="Y67" s="558"/>
      <c r="Z67" s="277"/>
    </row>
    <row r="68" spans="2:26" ht="15" thickBot="1" x14ac:dyDescent="0.25">
      <c r="B68" s="274"/>
      <c r="C68" s="1091" t="s">
        <v>493</v>
      </c>
      <c r="D68" s="440"/>
      <c r="E68" s="440"/>
      <c r="F68" s="440"/>
      <c r="G68" s="440"/>
      <c r="H68" s="405"/>
      <c r="I68" s="405"/>
      <c r="J68" s="405"/>
      <c r="K68" s="405"/>
      <c r="L68" s="405"/>
      <c r="M68" s="405"/>
      <c r="N68" s="405"/>
      <c r="O68" s="405"/>
      <c r="P68" s="405"/>
      <c r="Q68" s="405"/>
      <c r="R68" s="405"/>
      <c r="S68" s="405"/>
      <c r="T68" s="405"/>
      <c r="U68" s="405"/>
      <c r="V68" s="405"/>
      <c r="W68" s="405"/>
      <c r="X68" s="405"/>
      <c r="Y68" s="557"/>
      <c r="Z68" s="277"/>
    </row>
    <row r="69" spans="2:26" x14ac:dyDescent="0.2">
      <c r="B69" s="278"/>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79"/>
    </row>
    <row r="108" ht="6" customHeight="1" x14ac:dyDescent="0.2"/>
  </sheetData>
  <mergeCells count="91">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AB18:AK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34:G34"/>
    <mergeCell ref="K34:Y34"/>
    <mergeCell ref="C35:G35"/>
    <mergeCell ref="K35:Y35"/>
    <mergeCell ref="C36:G36"/>
    <mergeCell ref="K36:Y36"/>
    <mergeCell ref="C37:G37"/>
    <mergeCell ref="K37:Y37"/>
    <mergeCell ref="C38:G38"/>
    <mergeCell ref="K38:Y38"/>
    <mergeCell ref="C39:G39"/>
    <mergeCell ref="K39:Y39"/>
    <mergeCell ref="C40:G40"/>
    <mergeCell ref="K40:Y40"/>
    <mergeCell ref="C43:Y44"/>
    <mergeCell ref="C45:Y57"/>
    <mergeCell ref="C60:G62"/>
    <mergeCell ref="H60:I62"/>
    <mergeCell ref="J60:M62"/>
    <mergeCell ref="N60:Y62"/>
    <mergeCell ref="C63:G63"/>
    <mergeCell ref="H63:I63"/>
    <mergeCell ref="J63:M63"/>
    <mergeCell ref="N63:Y63"/>
    <mergeCell ref="C64:G64"/>
    <mergeCell ref="H64:I64"/>
    <mergeCell ref="J64:M64"/>
    <mergeCell ref="N64:Y64"/>
    <mergeCell ref="C65:G65"/>
    <mergeCell ref="H65:I65"/>
    <mergeCell ref="J65:M65"/>
    <mergeCell ref="N65:Y65"/>
    <mergeCell ref="C66:G66"/>
    <mergeCell ref="H66:I66"/>
    <mergeCell ref="J66:M66"/>
    <mergeCell ref="N66:Y66"/>
    <mergeCell ref="C67:G67"/>
    <mergeCell ref="H67:I67"/>
    <mergeCell ref="J67:M67"/>
    <mergeCell ref="N67:Y67"/>
    <mergeCell ref="C68:G68"/>
    <mergeCell ref="H68:I68"/>
    <mergeCell ref="J68:M68"/>
    <mergeCell ref="N68:Y68"/>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4"/>
  <sheetViews>
    <sheetView workbookViewId="0">
      <selection activeCell="AF13" sqref="AF13"/>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7.5703125" style="246" customWidth="1"/>
    <col min="9" max="9" width="16.5703125" style="246" customWidth="1"/>
    <col min="10" max="10" width="19.2851562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customHeight="1"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customHeight="1"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5.0999999999999996" customHeight="1"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555</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5.0999999999999996" customHeight="1"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427" t="s">
        <v>583</v>
      </c>
      <c r="J10" s="428"/>
      <c r="K10" s="428"/>
      <c r="L10" s="428"/>
      <c r="M10" s="428"/>
      <c r="N10" s="428"/>
      <c r="O10" s="428"/>
      <c r="P10" s="428"/>
      <c r="Q10" s="429"/>
      <c r="R10" s="424" t="s">
        <v>14</v>
      </c>
      <c r="S10" s="425"/>
      <c r="T10" s="425"/>
      <c r="U10" s="426"/>
      <c r="V10" s="418" t="s">
        <v>44</v>
      </c>
      <c r="W10" s="419"/>
      <c r="X10" s="419"/>
      <c r="Y10" s="420"/>
      <c r="Z10" s="254"/>
    </row>
    <row r="11" spans="1:26" ht="21" customHeight="1" thickBot="1" x14ac:dyDescent="0.25">
      <c r="B11" s="253"/>
      <c r="C11" s="388"/>
      <c r="D11" s="389"/>
      <c r="E11" s="389"/>
      <c r="F11" s="389"/>
      <c r="G11" s="389"/>
      <c r="H11" s="390"/>
      <c r="I11" s="430"/>
      <c r="J11" s="431"/>
      <c r="K11" s="431"/>
      <c r="L11" s="431"/>
      <c r="M11" s="431"/>
      <c r="N11" s="431"/>
      <c r="O11" s="431"/>
      <c r="P11" s="431"/>
      <c r="Q11" s="432"/>
      <c r="R11" s="433" t="s">
        <v>584</v>
      </c>
      <c r="S11" s="434"/>
      <c r="T11" s="434"/>
      <c r="U11" s="435"/>
      <c r="V11" s="421">
        <v>1</v>
      </c>
      <c r="W11" s="422"/>
      <c r="X11" s="422"/>
      <c r="Y11" s="423"/>
      <c r="Z11" s="254"/>
    </row>
    <row r="12" spans="1:26" ht="5.0999999999999996" customHeight="1"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20.100000000000001" customHeight="1" x14ac:dyDescent="0.2">
      <c r="B13" s="258"/>
      <c r="C13" s="385" t="s">
        <v>17</v>
      </c>
      <c r="D13" s="386"/>
      <c r="E13" s="386"/>
      <c r="F13" s="386"/>
      <c r="G13" s="386"/>
      <c r="H13" s="387"/>
      <c r="I13" s="391" t="s">
        <v>585</v>
      </c>
      <c r="J13" s="392"/>
      <c r="K13" s="392"/>
      <c r="L13" s="392"/>
      <c r="M13" s="392"/>
      <c r="N13" s="392"/>
      <c r="O13" s="392"/>
      <c r="P13" s="392"/>
      <c r="Q13" s="392"/>
      <c r="R13" s="392"/>
      <c r="S13" s="393"/>
      <c r="T13" s="385" t="s">
        <v>16</v>
      </c>
      <c r="U13" s="386"/>
      <c r="V13" s="386"/>
      <c r="W13" s="386"/>
      <c r="X13" s="386"/>
      <c r="Y13" s="387"/>
      <c r="Z13" s="260"/>
    </row>
    <row r="14" spans="1:26" ht="20.100000000000001" customHeight="1" thickBot="1" x14ac:dyDescent="0.25">
      <c r="B14" s="258"/>
      <c r="C14" s="388"/>
      <c r="D14" s="389"/>
      <c r="E14" s="389"/>
      <c r="F14" s="389"/>
      <c r="G14" s="389"/>
      <c r="H14" s="390"/>
      <c r="I14" s="394"/>
      <c r="J14" s="395"/>
      <c r="K14" s="395"/>
      <c r="L14" s="395"/>
      <c r="M14" s="395"/>
      <c r="N14" s="395"/>
      <c r="O14" s="395"/>
      <c r="P14" s="395"/>
      <c r="Q14" s="395"/>
      <c r="R14" s="395"/>
      <c r="S14" s="396"/>
      <c r="T14" s="397" t="s">
        <v>295</v>
      </c>
      <c r="U14" s="398"/>
      <c r="V14" s="398"/>
      <c r="W14" s="398"/>
      <c r="X14" s="398"/>
      <c r="Y14" s="399"/>
      <c r="Z14" s="260"/>
    </row>
    <row r="15" spans="1:26" ht="5.0999999999999996" customHeight="1"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45" customHeight="1" thickBot="1" x14ac:dyDescent="0.25">
      <c r="B16" s="258"/>
      <c r="C16" s="445" t="s">
        <v>18</v>
      </c>
      <c r="D16" s="446"/>
      <c r="E16" s="446"/>
      <c r="F16" s="446"/>
      <c r="G16" s="446"/>
      <c r="H16" s="447"/>
      <c r="I16" s="1102" t="s">
        <v>586</v>
      </c>
      <c r="J16" s="1103"/>
      <c r="K16" s="1103"/>
      <c r="L16" s="1103"/>
      <c r="M16" s="1103"/>
      <c r="N16" s="1103"/>
      <c r="O16" s="1103"/>
      <c r="P16" s="1103"/>
      <c r="Q16" s="1103"/>
      <c r="R16" s="1103"/>
      <c r="S16" s="1103"/>
      <c r="T16" s="1103"/>
      <c r="U16" s="1103"/>
      <c r="V16" s="1103"/>
      <c r="W16" s="1103"/>
      <c r="X16" s="1103"/>
      <c r="Y16" s="1104"/>
      <c r="Z16" s="260"/>
    </row>
    <row r="17" spans="2:37" ht="5.0999999999999996" customHeight="1" thickBot="1" x14ac:dyDescent="0.25">
      <c r="B17" s="258"/>
      <c r="C17" s="257"/>
      <c r="D17" s="257"/>
      <c r="E17" s="257"/>
      <c r="F17" s="257"/>
      <c r="G17" s="257"/>
      <c r="H17" s="257"/>
      <c r="I17" s="334"/>
      <c r="J17" s="334"/>
      <c r="K17" s="334"/>
      <c r="L17" s="334"/>
      <c r="M17" s="334"/>
      <c r="N17" s="334"/>
      <c r="O17" s="334"/>
      <c r="P17" s="334"/>
      <c r="Q17" s="334"/>
      <c r="R17" s="334"/>
      <c r="S17" s="334"/>
      <c r="T17" s="334"/>
      <c r="U17" s="334"/>
      <c r="V17" s="334"/>
      <c r="W17" s="334"/>
      <c r="X17" s="334"/>
      <c r="Y17" s="334"/>
      <c r="Z17" s="260"/>
    </row>
    <row r="18" spans="2:37" ht="62.25" customHeight="1" thickBot="1" x14ac:dyDescent="0.25">
      <c r="B18" s="258"/>
      <c r="C18" s="445" t="s">
        <v>378</v>
      </c>
      <c r="D18" s="446"/>
      <c r="E18" s="446"/>
      <c r="F18" s="446"/>
      <c r="G18" s="446"/>
      <c r="H18" s="447"/>
      <c r="I18" s="1102" t="s">
        <v>587</v>
      </c>
      <c r="J18" s="1103"/>
      <c r="K18" s="1103"/>
      <c r="L18" s="1103"/>
      <c r="M18" s="1103"/>
      <c r="N18" s="1103"/>
      <c r="O18" s="1103"/>
      <c r="P18" s="1103"/>
      <c r="Q18" s="1103"/>
      <c r="R18" s="1103"/>
      <c r="S18" s="1103"/>
      <c r="T18" s="1103"/>
      <c r="U18" s="1103"/>
      <c r="V18" s="1103"/>
      <c r="W18" s="1103"/>
      <c r="X18" s="1103"/>
      <c r="Y18" s="1104"/>
      <c r="Z18" s="260"/>
      <c r="AB18" s="1105"/>
      <c r="AC18" s="1105"/>
      <c r="AD18" s="1105"/>
      <c r="AE18" s="1105"/>
      <c r="AF18" s="1105"/>
      <c r="AG18" s="1105"/>
      <c r="AH18" s="1105"/>
      <c r="AI18" s="1105"/>
      <c r="AJ18" s="1105"/>
      <c r="AK18" s="1105"/>
    </row>
    <row r="19" spans="2:37" ht="5.0999999999999996"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37" s="244" customFormat="1" ht="22.5" customHeight="1" x14ac:dyDescent="0.2">
      <c r="B20" s="258"/>
      <c r="C20" s="451" t="s">
        <v>64</v>
      </c>
      <c r="D20" s="452"/>
      <c r="E20" s="452"/>
      <c r="F20" s="452"/>
      <c r="G20" s="452"/>
      <c r="H20" s="453"/>
      <c r="I20" s="457" t="s">
        <v>561</v>
      </c>
      <c r="J20" s="458"/>
      <c r="K20" s="458"/>
      <c r="L20" s="459"/>
      <c r="M20" s="418" t="s">
        <v>21</v>
      </c>
      <c r="N20" s="419"/>
      <c r="O20" s="419"/>
      <c r="P20" s="419"/>
      <c r="Q20" s="419"/>
      <c r="R20" s="419"/>
      <c r="S20" s="420"/>
      <c r="T20" s="418" t="s">
        <v>22</v>
      </c>
      <c r="U20" s="419"/>
      <c r="V20" s="419"/>
      <c r="W20" s="419"/>
      <c r="X20" s="419"/>
      <c r="Y20" s="420"/>
      <c r="Z20" s="260"/>
    </row>
    <row r="21" spans="2:37" s="244" customFormat="1" ht="30.75" customHeight="1" thickBot="1" x14ac:dyDescent="0.25">
      <c r="B21" s="258"/>
      <c r="C21" s="454"/>
      <c r="D21" s="455"/>
      <c r="E21" s="455"/>
      <c r="F21" s="455"/>
      <c r="G21" s="455"/>
      <c r="H21" s="456"/>
      <c r="I21" s="460"/>
      <c r="J21" s="461"/>
      <c r="K21" s="461"/>
      <c r="L21" s="462"/>
      <c r="M21" s="551" t="s">
        <v>562</v>
      </c>
      <c r="N21" s="552"/>
      <c r="O21" s="552"/>
      <c r="P21" s="552"/>
      <c r="Q21" s="552"/>
      <c r="R21" s="552"/>
      <c r="S21" s="553"/>
      <c r="T21" s="421" t="s">
        <v>46</v>
      </c>
      <c r="U21" s="552"/>
      <c r="V21" s="552"/>
      <c r="W21" s="552"/>
      <c r="X21" s="552"/>
      <c r="Y21" s="553"/>
      <c r="Z21" s="260"/>
    </row>
    <row r="22" spans="2:37" ht="5.0999999999999996" customHeight="1"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37"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37" ht="32.25" customHeight="1" thickBot="1" x14ac:dyDescent="0.25">
      <c r="B24" s="258"/>
      <c r="C24" s="436" t="s">
        <v>589</v>
      </c>
      <c r="D24" s="437"/>
      <c r="E24" s="437"/>
      <c r="F24" s="437"/>
      <c r="G24" s="437"/>
      <c r="H24" s="437"/>
      <c r="I24" s="438"/>
      <c r="J24" s="436" t="s">
        <v>576</v>
      </c>
      <c r="K24" s="437"/>
      <c r="L24" s="437"/>
      <c r="M24" s="437"/>
      <c r="N24" s="437"/>
      <c r="O24" s="437"/>
      <c r="P24" s="438"/>
      <c r="Q24" s="688" t="s">
        <v>565</v>
      </c>
      <c r="R24" s="398"/>
      <c r="S24" s="398"/>
      <c r="T24" s="398"/>
      <c r="U24" s="398"/>
      <c r="V24" s="398"/>
      <c r="W24" s="398"/>
      <c r="X24" s="398"/>
      <c r="Y24" s="399"/>
      <c r="Z24" s="260"/>
    </row>
    <row r="25" spans="2:37" ht="5.0999999999999996" customHeight="1"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37" ht="54.75" customHeight="1" thickBot="1" x14ac:dyDescent="0.25">
      <c r="B26" s="258"/>
      <c r="C26" s="445" t="s">
        <v>20</v>
      </c>
      <c r="D26" s="446"/>
      <c r="E26" s="446"/>
      <c r="F26" s="446"/>
      <c r="G26" s="446"/>
      <c r="H26" s="447"/>
      <c r="I26" s="1106" t="s">
        <v>590</v>
      </c>
      <c r="J26" s="1107"/>
      <c r="K26" s="1107"/>
      <c r="L26" s="1107"/>
      <c r="M26" s="1107"/>
      <c r="N26" s="1107"/>
      <c r="O26" s="1107"/>
      <c r="P26" s="1107"/>
      <c r="Q26" s="1107"/>
      <c r="R26" s="1107"/>
      <c r="S26" s="1107"/>
      <c r="T26" s="1107"/>
      <c r="U26" s="1107"/>
      <c r="V26" s="1107"/>
      <c r="W26" s="1107"/>
      <c r="X26" s="1107"/>
      <c r="Y26" s="1108"/>
      <c r="Z26" s="260"/>
    </row>
    <row r="27" spans="2:37" ht="5.0999999999999996" customHeight="1"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37" ht="72" customHeight="1" thickBot="1" x14ac:dyDescent="0.25">
      <c r="B28" s="258"/>
      <c r="C28" s="445" t="s">
        <v>50</v>
      </c>
      <c r="D28" s="446"/>
      <c r="E28" s="446"/>
      <c r="F28" s="446"/>
      <c r="G28" s="446"/>
      <c r="H28" s="447"/>
      <c r="I28" s="433">
        <v>1</v>
      </c>
      <c r="J28" s="448"/>
      <c r="K28" s="445" t="s">
        <v>51</v>
      </c>
      <c r="L28" s="446"/>
      <c r="M28" s="446"/>
      <c r="N28" s="446"/>
      <c r="O28" s="446"/>
      <c r="P28" s="447"/>
      <c r="Q28" s="444" t="s">
        <v>52</v>
      </c>
      <c r="R28" s="442"/>
      <c r="S28" s="443"/>
      <c r="T28" s="52" t="s">
        <v>53</v>
      </c>
      <c r="U28" s="442" t="s">
        <v>54</v>
      </c>
      <c r="V28" s="442"/>
      <c r="W28" s="442"/>
      <c r="X28" s="443"/>
      <c r="Y28" s="52"/>
      <c r="Z28" s="260"/>
    </row>
    <row r="29" spans="2:37" ht="5.0999999999999996" customHeight="1"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37"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37"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37" s="262" customFormat="1" ht="14.25" customHeight="1" x14ac:dyDescent="0.2">
      <c r="B32" s="263"/>
      <c r="C32" s="588" t="s">
        <v>56</v>
      </c>
      <c r="D32" s="589"/>
      <c r="E32" s="589"/>
      <c r="F32" s="589"/>
      <c r="G32" s="590"/>
      <c r="H32" s="594" t="s">
        <v>591</v>
      </c>
      <c r="I32" s="594" t="s">
        <v>592</v>
      </c>
      <c r="J32" s="594" t="s">
        <v>593</v>
      </c>
      <c r="K32" s="596" t="s">
        <v>57</v>
      </c>
      <c r="L32" s="589"/>
      <c r="M32" s="589"/>
      <c r="N32" s="589"/>
      <c r="O32" s="589"/>
      <c r="P32" s="589"/>
      <c r="Q32" s="589"/>
      <c r="R32" s="589"/>
      <c r="S32" s="589"/>
      <c r="T32" s="589"/>
      <c r="U32" s="589"/>
      <c r="V32" s="589"/>
      <c r="W32" s="589"/>
      <c r="X32" s="589"/>
      <c r="Y32" s="590"/>
      <c r="Z32" s="260"/>
    </row>
    <row r="33" spans="2:26" s="262" customFormat="1" ht="68.2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152.25" customHeight="1" x14ac:dyDescent="0.2">
      <c r="B34" s="263"/>
      <c r="C34" s="560" t="s">
        <v>91</v>
      </c>
      <c r="D34" s="561"/>
      <c r="E34" s="561"/>
      <c r="F34" s="561"/>
      <c r="G34" s="562"/>
      <c r="H34" s="264">
        <f>'[1]IND 3'!$E$5+'[1]IND 3'!$E$6+'[1]IND 3'!$E$7</f>
        <v>976</v>
      </c>
      <c r="I34" s="264">
        <f>H34</f>
        <v>976</v>
      </c>
      <c r="J34" s="265">
        <f>IF(H34="","",+H34/I34)</f>
        <v>1</v>
      </c>
      <c r="K34" s="1099" t="s">
        <v>594</v>
      </c>
      <c r="L34" s="1100"/>
      <c r="M34" s="1100"/>
      <c r="N34" s="1100"/>
      <c r="O34" s="1100"/>
      <c r="P34" s="1100"/>
      <c r="Q34" s="1100"/>
      <c r="R34" s="1100"/>
      <c r="S34" s="1100"/>
      <c r="T34" s="1100"/>
      <c r="U34" s="1100"/>
      <c r="V34" s="1100"/>
      <c r="W34" s="1100"/>
      <c r="X34" s="1100"/>
      <c r="Y34" s="1101"/>
      <c r="Z34" s="260"/>
    </row>
    <row r="35" spans="2:26" s="262" customFormat="1" x14ac:dyDescent="0.2">
      <c r="B35" s="263"/>
      <c r="C35" s="560" t="s">
        <v>94</v>
      </c>
      <c r="D35" s="561"/>
      <c r="E35" s="561"/>
      <c r="F35" s="561"/>
      <c r="G35" s="562"/>
      <c r="H35" s="156"/>
      <c r="I35" s="156"/>
      <c r="J35" s="265" t="str">
        <f t="shared" ref="J35:J38" si="0">IF(H35="","",+H35/I35)</f>
        <v/>
      </c>
      <c r="K35" s="563"/>
      <c r="L35" s="538"/>
      <c r="M35" s="538"/>
      <c r="N35" s="538"/>
      <c r="O35" s="538"/>
      <c r="P35" s="538"/>
      <c r="Q35" s="538"/>
      <c r="R35" s="538"/>
      <c r="S35" s="538"/>
      <c r="T35" s="538"/>
      <c r="U35" s="538"/>
      <c r="V35" s="538"/>
      <c r="W35" s="538"/>
      <c r="X35" s="538"/>
      <c r="Y35" s="564"/>
      <c r="Z35" s="260"/>
    </row>
    <row r="36" spans="2:26" s="262" customFormat="1" x14ac:dyDescent="0.2">
      <c r="B36" s="263"/>
      <c r="C36" s="560" t="s">
        <v>95</v>
      </c>
      <c r="D36" s="561"/>
      <c r="E36" s="561"/>
      <c r="F36" s="561"/>
      <c r="G36" s="562"/>
      <c r="H36" s="156"/>
      <c r="I36" s="156"/>
      <c r="J36" s="265" t="str">
        <f t="shared" si="0"/>
        <v/>
      </c>
      <c r="K36" s="563"/>
      <c r="L36" s="538"/>
      <c r="M36" s="538"/>
      <c r="N36" s="538"/>
      <c r="O36" s="538"/>
      <c r="P36" s="538"/>
      <c r="Q36" s="538"/>
      <c r="R36" s="538"/>
      <c r="S36" s="538"/>
      <c r="T36" s="538"/>
      <c r="U36" s="538"/>
      <c r="V36" s="538"/>
      <c r="W36" s="538"/>
      <c r="X36" s="538"/>
      <c r="Y36" s="564"/>
      <c r="Z36" s="260"/>
    </row>
    <row r="37" spans="2:26" s="262" customFormat="1" ht="15" thickBot="1" x14ac:dyDescent="0.25">
      <c r="B37" s="263"/>
      <c r="C37" s="560" t="s">
        <v>96</v>
      </c>
      <c r="D37" s="561"/>
      <c r="E37" s="561"/>
      <c r="F37" s="561"/>
      <c r="G37" s="562"/>
      <c r="H37" s="156"/>
      <c r="I37" s="156"/>
      <c r="J37" s="265" t="str">
        <f t="shared" si="0"/>
        <v/>
      </c>
      <c r="K37" s="563"/>
      <c r="L37" s="538"/>
      <c r="M37" s="538"/>
      <c r="N37" s="538"/>
      <c r="O37" s="538"/>
      <c r="P37" s="538"/>
      <c r="Q37" s="538"/>
      <c r="R37" s="538"/>
      <c r="S37" s="538"/>
      <c r="T37" s="538"/>
      <c r="U37" s="538"/>
      <c r="V37" s="538"/>
      <c r="W37" s="538"/>
      <c r="X37" s="538"/>
      <c r="Y37" s="564"/>
      <c r="Z37" s="260"/>
    </row>
    <row r="38" spans="2:26" s="262" customFormat="1" ht="15.75" customHeight="1" thickBot="1" x14ac:dyDescent="0.3">
      <c r="B38" s="263"/>
      <c r="C38" s="565" t="s">
        <v>58</v>
      </c>
      <c r="D38" s="566"/>
      <c r="E38" s="566"/>
      <c r="F38" s="566"/>
      <c r="G38" s="567"/>
      <c r="H38" s="335">
        <f>IF(H34="","",SUM(H34:H37))</f>
        <v>976</v>
      </c>
      <c r="I38" s="318">
        <f>IF(I34="","",SUM(I34:I37))</f>
        <v>976</v>
      </c>
      <c r="J38" s="318">
        <f t="shared" si="0"/>
        <v>1</v>
      </c>
      <c r="K38" s="568"/>
      <c r="L38" s="569"/>
      <c r="M38" s="569"/>
      <c r="N38" s="569"/>
      <c r="O38" s="569"/>
      <c r="P38" s="569"/>
      <c r="Q38" s="569"/>
      <c r="R38" s="569"/>
      <c r="S38" s="569"/>
      <c r="T38" s="569"/>
      <c r="U38" s="569"/>
      <c r="V38" s="569"/>
      <c r="W38" s="569"/>
      <c r="X38" s="569"/>
      <c r="Y38" s="570"/>
      <c r="Z38" s="260"/>
    </row>
    <row r="39" spans="2:26" s="262" customFormat="1" ht="5.25" customHeight="1" x14ac:dyDescent="0.2">
      <c r="B39" s="263"/>
      <c r="C39" s="259"/>
      <c r="D39" s="259"/>
      <c r="E39" s="259"/>
      <c r="F39" s="259"/>
      <c r="G39" s="259"/>
      <c r="H39" s="267"/>
      <c r="I39" s="267"/>
      <c r="J39" s="61"/>
      <c r="K39" s="259"/>
      <c r="L39" s="259"/>
      <c r="M39" s="259"/>
      <c r="N39" s="259"/>
      <c r="O39" s="259"/>
      <c r="P39" s="259"/>
      <c r="Q39" s="259"/>
      <c r="R39" s="259"/>
      <c r="S39" s="259"/>
      <c r="T39" s="259"/>
      <c r="U39" s="259"/>
      <c r="V39" s="259"/>
      <c r="W39" s="259"/>
      <c r="X39" s="259"/>
      <c r="Y39" s="259"/>
      <c r="Z39" s="260"/>
    </row>
    <row r="40" spans="2:26" s="262" customFormat="1" ht="15" thickBot="1" x14ac:dyDescent="0.25">
      <c r="B40" s="263"/>
      <c r="C40" s="259"/>
      <c r="D40" s="259"/>
      <c r="E40" s="259"/>
      <c r="F40" s="259"/>
      <c r="G40" s="259"/>
      <c r="H40" s="267"/>
      <c r="I40" s="267"/>
      <c r="J40" s="61"/>
      <c r="K40" s="259"/>
      <c r="L40" s="259"/>
      <c r="M40" s="259"/>
      <c r="N40" s="259"/>
      <c r="O40" s="259"/>
      <c r="P40" s="259"/>
      <c r="Q40" s="259"/>
      <c r="R40" s="259"/>
      <c r="S40" s="259"/>
      <c r="T40" s="259"/>
      <c r="U40" s="259"/>
      <c r="V40" s="259"/>
      <c r="W40" s="259"/>
      <c r="X40" s="259"/>
      <c r="Y40" s="259"/>
      <c r="Z40" s="260"/>
    </row>
    <row r="41" spans="2:26" s="262" customFormat="1" x14ac:dyDescent="0.2">
      <c r="B41" s="26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260"/>
    </row>
    <row r="42" spans="2:26" ht="15" thickBot="1" x14ac:dyDescent="0.25">
      <c r="B42" s="25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260"/>
    </row>
    <row r="43" spans="2:26" x14ac:dyDescent="0.2">
      <c r="B43" s="25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260"/>
    </row>
    <row r="44" spans="2:26" x14ac:dyDescent="0.2">
      <c r="B44" s="25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260"/>
    </row>
    <row r="45" spans="2:26" x14ac:dyDescent="0.2">
      <c r="B45" s="25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260"/>
    </row>
    <row r="46" spans="2:26" x14ac:dyDescent="0.2">
      <c r="B46" s="25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260"/>
    </row>
    <row r="47" spans="2:26" x14ac:dyDescent="0.2">
      <c r="B47" s="25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0"/>
    </row>
    <row r="48" spans="2:26" x14ac:dyDescent="0.2">
      <c r="B48" s="25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0"/>
    </row>
    <row r="49" spans="1:26" x14ac:dyDescent="0.2">
      <c r="B49" s="25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0"/>
    </row>
    <row r="50" spans="1:26" x14ac:dyDescent="0.2">
      <c r="B50" s="25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0"/>
    </row>
    <row r="51" spans="1:26" x14ac:dyDescent="0.2">
      <c r="B51" s="25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0"/>
    </row>
    <row r="52" spans="1: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1: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1: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1:26" ht="15" thickBot="1" x14ac:dyDescent="0.25">
      <c r="B55" s="25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260"/>
    </row>
    <row r="56" spans="1:26" x14ac:dyDescent="0.2">
      <c r="B56" s="268"/>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70"/>
    </row>
    <row r="57" spans="1:26" ht="15" thickBot="1" x14ac:dyDescent="0.25">
      <c r="B57" s="271"/>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3"/>
    </row>
    <row r="58" spans="1:26" ht="14.25" customHeight="1" x14ac:dyDescent="0.2">
      <c r="B58" s="274"/>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275"/>
    </row>
    <row r="59" spans="1:26" ht="14.25" customHeight="1" x14ac:dyDescent="0.2">
      <c r="A59" s="244"/>
      <c r="B59" s="276"/>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275"/>
    </row>
    <row r="60" spans="1:26" ht="15" customHeight="1" thickBot="1" x14ac:dyDescent="0.25">
      <c r="A60" s="244"/>
      <c r="B60" s="276"/>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275"/>
    </row>
    <row r="61" spans="1:26" ht="15" thickBot="1" x14ac:dyDescent="0.25">
      <c r="B61" s="274"/>
      <c r="C61" s="1009" t="s">
        <v>91</v>
      </c>
      <c r="D61" s="1010"/>
      <c r="E61" s="1010"/>
      <c r="F61" s="1010"/>
      <c r="G61" s="1010"/>
      <c r="H61" s="1093" t="s">
        <v>271</v>
      </c>
      <c r="I61" s="1093"/>
      <c r="J61" s="1094">
        <f>J34</f>
        <v>1</v>
      </c>
      <c r="K61" s="1093"/>
      <c r="L61" s="1093"/>
      <c r="M61" s="1093"/>
      <c r="N61" s="1010" t="s">
        <v>582</v>
      </c>
      <c r="O61" s="1010"/>
      <c r="P61" s="1010"/>
      <c r="Q61" s="1010"/>
      <c r="R61" s="1010"/>
      <c r="S61" s="1010"/>
      <c r="T61" s="1010"/>
      <c r="U61" s="1010"/>
      <c r="V61" s="1010"/>
      <c r="W61" s="1010"/>
      <c r="X61" s="1010"/>
      <c r="Y61" s="1095"/>
      <c r="Z61" s="277"/>
    </row>
    <row r="62" spans="1:26" ht="15" thickBot="1" x14ac:dyDescent="0.25">
      <c r="B62" s="274"/>
      <c r="C62" s="1009" t="s">
        <v>94</v>
      </c>
      <c r="D62" s="1010"/>
      <c r="E62" s="1010"/>
      <c r="F62" s="1010"/>
      <c r="G62" s="1010"/>
      <c r="H62" s="403" t="s">
        <v>271</v>
      </c>
      <c r="I62" s="403"/>
      <c r="J62" s="403"/>
      <c r="K62" s="403"/>
      <c r="L62" s="403"/>
      <c r="M62" s="403"/>
      <c r="N62" s="403"/>
      <c r="O62" s="403"/>
      <c r="P62" s="403"/>
      <c r="Q62" s="403"/>
      <c r="R62" s="403"/>
      <c r="S62" s="403"/>
      <c r="T62" s="403"/>
      <c r="U62" s="403"/>
      <c r="V62" s="403"/>
      <c r="W62" s="403"/>
      <c r="X62" s="403"/>
      <c r="Y62" s="558"/>
      <c r="Z62" s="277"/>
    </row>
    <row r="63" spans="1:26" ht="15" thickBot="1" x14ac:dyDescent="0.25">
      <c r="B63" s="274"/>
      <c r="C63" s="1009" t="s">
        <v>95</v>
      </c>
      <c r="D63" s="1010"/>
      <c r="E63" s="1010"/>
      <c r="F63" s="1010"/>
      <c r="G63" s="1010"/>
      <c r="H63" s="403" t="s">
        <v>271</v>
      </c>
      <c r="I63" s="403"/>
      <c r="J63" s="403"/>
      <c r="K63" s="403"/>
      <c r="L63" s="403"/>
      <c r="M63" s="403"/>
      <c r="N63" s="403"/>
      <c r="O63" s="403"/>
      <c r="P63" s="403"/>
      <c r="Q63" s="403"/>
      <c r="R63" s="403"/>
      <c r="S63" s="403"/>
      <c r="T63" s="403"/>
      <c r="U63" s="403"/>
      <c r="V63" s="403"/>
      <c r="W63" s="403"/>
      <c r="X63" s="403"/>
      <c r="Y63" s="558"/>
      <c r="Z63" s="277"/>
    </row>
    <row r="64" spans="1:26" x14ac:dyDescent="0.2">
      <c r="B64" s="274"/>
      <c r="C64" s="1009" t="s">
        <v>96</v>
      </c>
      <c r="D64" s="1010"/>
      <c r="E64" s="1010"/>
      <c r="F64" s="1010"/>
      <c r="G64" s="1010"/>
      <c r="H64" s="403" t="s">
        <v>271</v>
      </c>
      <c r="I64" s="403"/>
      <c r="J64" s="403"/>
      <c r="K64" s="403"/>
      <c r="L64" s="403"/>
      <c r="M64" s="403"/>
      <c r="N64" s="403"/>
      <c r="O64" s="403"/>
      <c r="P64" s="403"/>
      <c r="Q64" s="403"/>
      <c r="R64" s="403"/>
      <c r="S64" s="403"/>
      <c r="T64" s="403"/>
      <c r="U64" s="403"/>
      <c r="V64" s="403"/>
      <c r="W64" s="403"/>
      <c r="X64" s="403"/>
      <c r="Y64" s="558"/>
      <c r="Z64" s="277"/>
    </row>
    <row r="65" spans="2:26" x14ac:dyDescent="0.2">
      <c r="B65" s="278"/>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79"/>
    </row>
    <row r="104" ht="6" customHeight="1" x14ac:dyDescent="0.2"/>
  </sheetData>
  <mergeCells count="79">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AB18:AK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43:Y55"/>
    <mergeCell ref="C34:G34"/>
    <mergeCell ref="K34:Y34"/>
    <mergeCell ref="C35:G35"/>
    <mergeCell ref="K35:Y35"/>
    <mergeCell ref="C36:G36"/>
    <mergeCell ref="K36:Y36"/>
    <mergeCell ref="C37:G37"/>
    <mergeCell ref="K37:Y37"/>
    <mergeCell ref="C38:G38"/>
    <mergeCell ref="K38:Y38"/>
    <mergeCell ref="C41:Y42"/>
    <mergeCell ref="C58:G60"/>
    <mergeCell ref="H58:I60"/>
    <mergeCell ref="J58:M60"/>
    <mergeCell ref="N58: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 ref="J63:M63"/>
    <mergeCell ref="N63:Y63"/>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0"/>
  <sheetViews>
    <sheetView workbookViewId="0">
      <selection activeCell="AI8" sqref="AI8"/>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7.5703125" style="246" customWidth="1"/>
    <col min="9" max="9" width="16.5703125" style="246" customWidth="1"/>
    <col min="10" max="10" width="17.8554687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8" ht="15" thickBot="1" x14ac:dyDescent="0.25">
      <c r="A1" s="244"/>
      <c r="B1" s="245"/>
      <c r="C1" s="245"/>
      <c r="D1" s="245"/>
      <c r="E1" s="245"/>
      <c r="F1" s="245"/>
    </row>
    <row r="2" spans="1:28"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8" ht="15" customHeight="1"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8" ht="15.75" customHeight="1"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8"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8" ht="5.0999999999999996" customHeight="1"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8" ht="15" customHeight="1" x14ac:dyDescent="0.2">
      <c r="B7" s="253"/>
      <c r="C7" s="385" t="s">
        <v>12</v>
      </c>
      <c r="D7" s="386"/>
      <c r="E7" s="386"/>
      <c r="F7" s="386"/>
      <c r="G7" s="386"/>
      <c r="H7" s="387"/>
      <c r="I7" s="621" t="s">
        <v>555</v>
      </c>
      <c r="J7" s="622"/>
      <c r="K7" s="622"/>
      <c r="L7" s="622"/>
      <c r="M7" s="622"/>
      <c r="N7" s="622"/>
      <c r="O7" s="622"/>
      <c r="P7" s="622"/>
      <c r="Q7" s="622"/>
      <c r="R7" s="622"/>
      <c r="S7" s="622"/>
      <c r="T7" s="622"/>
      <c r="U7" s="622"/>
      <c r="V7" s="622"/>
      <c r="W7" s="622"/>
      <c r="X7" s="622"/>
      <c r="Y7" s="623"/>
      <c r="Z7" s="254"/>
    </row>
    <row r="8" spans="1:28"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8" ht="5.0999999999999996" customHeight="1"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8" ht="15" customHeight="1" thickBot="1" x14ac:dyDescent="0.25">
      <c r="B10" s="253"/>
      <c r="C10" s="385" t="s">
        <v>43</v>
      </c>
      <c r="D10" s="386"/>
      <c r="E10" s="386"/>
      <c r="F10" s="386"/>
      <c r="G10" s="386"/>
      <c r="H10" s="387"/>
      <c r="I10" s="427" t="s">
        <v>595</v>
      </c>
      <c r="J10" s="428"/>
      <c r="K10" s="428"/>
      <c r="L10" s="428"/>
      <c r="M10" s="428"/>
      <c r="N10" s="428"/>
      <c r="O10" s="428"/>
      <c r="P10" s="428"/>
      <c r="Q10" s="429"/>
      <c r="R10" s="424" t="s">
        <v>14</v>
      </c>
      <c r="S10" s="425"/>
      <c r="T10" s="425"/>
      <c r="U10" s="426"/>
      <c r="V10" s="418" t="s">
        <v>44</v>
      </c>
      <c r="W10" s="419"/>
      <c r="X10" s="419"/>
      <c r="Y10" s="420"/>
      <c r="Z10" s="254"/>
    </row>
    <row r="11" spans="1:28" ht="28.5" customHeight="1" thickBot="1" x14ac:dyDescent="0.25">
      <c r="B11" s="253"/>
      <c r="C11" s="388"/>
      <c r="D11" s="389"/>
      <c r="E11" s="389"/>
      <c r="F11" s="389"/>
      <c r="G11" s="389"/>
      <c r="H11" s="390"/>
      <c r="I11" s="430"/>
      <c r="J11" s="431"/>
      <c r="K11" s="431"/>
      <c r="L11" s="431"/>
      <c r="M11" s="431"/>
      <c r="N11" s="431"/>
      <c r="O11" s="431"/>
      <c r="P11" s="431"/>
      <c r="Q11" s="432"/>
      <c r="R11" s="433" t="s">
        <v>596</v>
      </c>
      <c r="S11" s="434"/>
      <c r="T11" s="434"/>
      <c r="U11" s="435"/>
      <c r="V11" s="421">
        <v>1</v>
      </c>
      <c r="W11" s="422"/>
      <c r="X11" s="422"/>
      <c r="Y11" s="423"/>
      <c r="Z11" s="254"/>
    </row>
    <row r="12" spans="1:28" ht="5.0999999999999996" customHeight="1"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8" ht="15" customHeight="1" x14ac:dyDescent="0.2">
      <c r="B13" s="258"/>
      <c r="C13" s="385" t="s">
        <v>17</v>
      </c>
      <c r="D13" s="386"/>
      <c r="E13" s="386"/>
      <c r="F13" s="386"/>
      <c r="G13" s="386"/>
      <c r="H13" s="387"/>
      <c r="I13" s="391" t="s">
        <v>597</v>
      </c>
      <c r="J13" s="392"/>
      <c r="K13" s="392"/>
      <c r="L13" s="392"/>
      <c r="M13" s="392"/>
      <c r="N13" s="392"/>
      <c r="O13" s="392"/>
      <c r="P13" s="392"/>
      <c r="Q13" s="392"/>
      <c r="R13" s="392"/>
      <c r="S13" s="393"/>
      <c r="T13" s="385" t="s">
        <v>16</v>
      </c>
      <c r="U13" s="386"/>
      <c r="V13" s="386"/>
      <c r="W13" s="386"/>
      <c r="X13" s="386"/>
      <c r="Y13" s="387"/>
      <c r="Z13" s="260"/>
    </row>
    <row r="14" spans="1:28"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260"/>
    </row>
    <row r="15" spans="1:28" ht="5.0999999999999996" customHeight="1"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8" ht="34.5" customHeight="1" thickBot="1" x14ac:dyDescent="0.25">
      <c r="B16" s="258"/>
      <c r="C16" s="445" t="s">
        <v>18</v>
      </c>
      <c r="D16" s="446"/>
      <c r="E16" s="446"/>
      <c r="F16" s="446"/>
      <c r="G16" s="446"/>
      <c r="H16" s="447"/>
      <c r="I16" s="601" t="s">
        <v>598</v>
      </c>
      <c r="J16" s="602"/>
      <c r="K16" s="602"/>
      <c r="L16" s="602"/>
      <c r="M16" s="602"/>
      <c r="N16" s="602"/>
      <c r="O16" s="602"/>
      <c r="P16" s="602"/>
      <c r="Q16" s="602"/>
      <c r="R16" s="602"/>
      <c r="S16" s="602"/>
      <c r="T16" s="602"/>
      <c r="U16" s="602"/>
      <c r="V16" s="602"/>
      <c r="W16" s="602"/>
      <c r="X16" s="602"/>
      <c r="Y16" s="603"/>
      <c r="Z16" s="260"/>
      <c r="AB16" s="336"/>
    </row>
    <row r="17" spans="2:37" ht="5.0999999999999996"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37" ht="48.75" customHeight="1" thickBot="1" x14ac:dyDescent="0.25">
      <c r="B18" s="258"/>
      <c r="C18" s="445" t="s">
        <v>378</v>
      </c>
      <c r="D18" s="446"/>
      <c r="E18" s="446"/>
      <c r="F18" s="446"/>
      <c r="G18" s="446"/>
      <c r="H18" s="447"/>
      <c r="I18" s="601" t="s">
        <v>599</v>
      </c>
      <c r="J18" s="602"/>
      <c r="K18" s="602"/>
      <c r="L18" s="602"/>
      <c r="M18" s="602"/>
      <c r="N18" s="602"/>
      <c r="O18" s="602"/>
      <c r="P18" s="602"/>
      <c r="Q18" s="602"/>
      <c r="R18" s="602"/>
      <c r="S18" s="602"/>
      <c r="T18" s="602"/>
      <c r="U18" s="602"/>
      <c r="V18" s="602"/>
      <c r="W18" s="602"/>
      <c r="X18" s="602"/>
      <c r="Y18" s="603"/>
      <c r="Z18" s="260"/>
      <c r="AB18" s="1105"/>
      <c r="AC18" s="1105"/>
      <c r="AD18" s="1105"/>
      <c r="AE18" s="1105"/>
      <c r="AF18" s="1105"/>
      <c r="AG18" s="1105"/>
      <c r="AH18" s="1105"/>
      <c r="AI18" s="1105"/>
      <c r="AJ18" s="1105"/>
      <c r="AK18" s="1105"/>
    </row>
    <row r="19" spans="2:37" ht="5.0999999999999996"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37" s="244" customFormat="1" ht="22.5" customHeight="1" x14ac:dyDescent="0.2">
      <c r="B20" s="258"/>
      <c r="C20" s="451" t="s">
        <v>64</v>
      </c>
      <c r="D20" s="452"/>
      <c r="E20" s="452"/>
      <c r="F20" s="452"/>
      <c r="G20" s="452"/>
      <c r="H20" s="453"/>
      <c r="I20" s="457" t="s">
        <v>561</v>
      </c>
      <c r="J20" s="458"/>
      <c r="K20" s="458"/>
      <c r="L20" s="459"/>
      <c r="M20" s="418" t="s">
        <v>21</v>
      </c>
      <c r="N20" s="419"/>
      <c r="O20" s="419"/>
      <c r="P20" s="419"/>
      <c r="Q20" s="419"/>
      <c r="R20" s="419"/>
      <c r="S20" s="420"/>
      <c r="T20" s="418" t="s">
        <v>22</v>
      </c>
      <c r="U20" s="419"/>
      <c r="V20" s="419"/>
      <c r="W20" s="419"/>
      <c r="X20" s="419"/>
      <c r="Y20" s="420"/>
      <c r="Z20" s="260"/>
    </row>
    <row r="21" spans="2:37" s="244" customFormat="1" ht="30.75" customHeight="1" thickBot="1" x14ac:dyDescent="0.25">
      <c r="B21" s="258"/>
      <c r="C21" s="454"/>
      <c r="D21" s="455"/>
      <c r="E21" s="455"/>
      <c r="F21" s="455"/>
      <c r="G21" s="455"/>
      <c r="H21" s="456"/>
      <c r="I21" s="460"/>
      <c r="J21" s="461"/>
      <c r="K21" s="461"/>
      <c r="L21" s="462"/>
      <c r="M21" s="551" t="s">
        <v>268</v>
      </c>
      <c r="N21" s="552"/>
      <c r="O21" s="552"/>
      <c r="P21" s="552"/>
      <c r="Q21" s="552"/>
      <c r="R21" s="552"/>
      <c r="S21" s="553"/>
      <c r="T21" s="421" t="s">
        <v>46</v>
      </c>
      <c r="U21" s="552"/>
      <c r="V21" s="552"/>
      <c r="W21" s="552"/>
      <c r="X21" s="552"/>
      <c r="Y21" s="553"/>
      <c r="Z21" s="260"/>
    </row>
    <row r="22" spans="2:37" ht="5.0999999999999996" customHeight="1"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37"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37" ht="32.25" customHeight="1" thickBot="1" x14ac:dyDescent="0.25">
      <c r="B24" s="258"/>
      <c r="C24" s="436" t="s">
        <v>600</v>
      </c>
      <c r="D24" s="437"/>
      <c r="E24" s="437"/>
      <c r="F24" s="437"/>
      <c r="G24" s="437"/>
      <c r="H24" s="437"/>
      <c r="I24" s="438"/>
      <c r="J24" s="436" t="s">
        <v>576</v>
      </c>
      <c r="K24" s="437"/>
      <c r="L24" s="437"/>
      <c r="M24" s="437"/>
      <c r="N24" s="437"/>
      <c r="O24" s="437"/>
      <c r="P24" s="438"/>
      <c r="Q24" s="688" t="s">
        <v>601</v>
      </c>
      <c r="R24" s="398"/>
      <c r="S24" s="398"/>
      <c r="T24" s="398"/>
      <c r="U24" s="398"/>
      <c r="V24" s="398"/>
      <c r="W24" s="398"/>
      <c r="X24" s="398"/>
      <c r="Y24" s="399"/>
      <c r="Z24" s="260"/>
    </row>
    <row r="25" spans="2:37" ht="5.0999999999999996" customHeight="1"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37" ht="60.75" customHeight="1" thickBot="1" x14ac:dyDescent="0.25">
      <c r="B26" s="258"/>
      <c r="C26" s="445" t="s">
        <v>20</v>
      </c>
      <c r="D26" s="446"/>
      <c r="E26" s="446"/>
      <c r="F26" s="446"/>
      <c r="G26" s="446"/>
      <c r="H26" s="447"/>
      <c r="I26" s="448" t="s">
        <v>602</v>
      </c>
      <c r="J26" s="449"/>
      <c r="K26" s="449"/>
      <c r="L26" s="449"/>
      <c r="M26" s="449"/>
      <c r="N26" s="449"/>
      <c r="O26" s="449"/>
      <c r="P26" s="449"/>
      <c r="Q26" s="449"/>
      <c r="R26" s="449"/>
      <c r="S26" s="449"/>
      <c r="T26" s="449"/>
      <c r="U26" s="449"/>
      <c r="V26" s="449"/>
      <c r="W26" s="449"/>
      <c r="X26" s="449"/>
      <c r="Y26" s="450"/>
      <c r="Z26" s="260"/>
    </row>
    <row r="27" spans="2:37" ht="5.0999999999999996" customHeight="1"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37" ht="48.75" customHeight="1" thickBot="1" x14ac:dyDescent="0.25">
      <c r="B28" s="258"/>
      <c r="C28" s="445" t="s">
        <v>50</v>
      </c>
      <c r="D28" s="446"/>
      <c r="E28" s="446"/>
      <c r="F28" s="446"/>
      <c r="G28" s="446"/>
      <c r="H28" s="447"/>
      <c r="I28" s="1115">
        <v>5</v>
      </c>
      <c r="J28" s="1116"/>
      <c r="K28" s="445" t="s">
        <v>51</v>
      </c>
      <c r="L28" s="446"/>
      <c r="M28" s="446"/>
      <c r="N28" s="446"/>
      <c r="O28" s="446"/>
      <c r="P28" s="447"/>
      <c r="Q28" s="444" t="s">
        <v>52</v>
      </c>
      <c r="R28" s="442"/>
      <c r="S28" s="443"/>
      <c r="T28" s="52" t="s">
        <v>53</v>
      </c>
      <c r="U28" s="442" t="s">
        <v>54</v>
      </c>
      <c r="V28" s="442"/>
      <c r="W28" s="442"/>
      <c r="X28" s="443"/>
      <c r="Y28" s="52"/>
      <c r="Z28" s="260"/>
    </row>
    <row r="29" spans="2:37" ht="5.0999999999999996" customHeight="1"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37"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37" s="262" customFormat="1" ht="15" thickBot="1" x14ac:dyDescent="0.25">
      <c r="B31" s="337"/>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37" s="262" customFormat="1" ht="14.25" customHeight="1" x14ac:dyDescent="0.2">
      <c r="B32" s="338"/>
      <c r="C32" s="588" t="s">
        <v>56</v>
      </c>
      <c r="D32" s="589"/>
      <c r="E32" s="589"/>
      <c r="F32" s="589"/>
      <c r="G32" s="590"/>
      <c r="H32" s="948" t="s">
        <v>603</v>
      </c>
      <c r="I32" s="950"/>
      <c r="J32" s="594" t="s">
        <v>604</v>
      </c>
      <c r="K32" s="596" t="s">
        <v>57</v>
      </c>
      <c r="L32" s="589"/>
      <c r="M32" s="589"/>
      <c r="N32" s="589"/>
      <c r="O32" s="589"/>
      <c r="P32" s="589"/>
      <c r="Q32" s="589"/>
      <c r="R32" s="589"/>
      <c r="S32" s="589"/>
      <c r="T32" s="589"/>
      <c r="U32" s="589"/>
      <c r="V32" s="589"/>
      <c r="W32" s="589"/>
      <c r="X32" s="589"/>
      <c r="Y32" s="590"/>
      <c r="Z32" s="260"/>
    </row>
    <row r="33" spans="2:26" s="262" customFormat="1" ht="58.5" customHeight="1" thickBot="1" x14ac:dyDescent="0.25">
      <c r="B33" s="337"/>
      <c r="C33" s="591"/>
      <c r="D33" s="592"/>
      <c r="E33" s="592"/>
      <c r="F33" s="592"/>
      <c r="G33" s="593"/>
      <c r="H33" s="951"/>
      <c r="I33" s="953"/>
      <c r="J33" s="595"/>
      <c r="K33" s="597"/>
      <c r="L33" s="592"/>
      <c r="M33" s="592"/>
      <c r="N33" s="592"/>
      <c r="O33" s="592"/>
      <c r="P33" s="592"/>
      <c r="Q33" s="592"/>
      <c r="R33" s="592"/>
      <c r="S33" s="592"/>
      <c r="T33" s="592"/>
      <c r="U33" s="592"/>
      <c r="V33" s="592"/>
      <c r="W33" s="592"/>
      <c r="X33" s="592"/>
      <c r="Y33" s="593"/>
      <c r="Z33" s="260"/>
    </row>
    <row r="34" spans="2:26" s="262" customFormat="1" x14ac:dyDescent="0.2">
      <c r="B34" s="263"/>
      <c r="C34" s="560" t="s">
        <v>206</v>
      </c>
      <c r="D34" s="561"/>
      <c r="E34" s="561"/>
      <c r="F34" s="561"/>
      <c r="G34" s="562"/>
      <c r="H34" s="1113"/>
      <c r="I34" s="1114"/>
      <c r="J34" s="265" t="str">
        <f>IF(H34="","",+H34/I34)</f>
        <v/>
      </c>
      <c r="K34" s="654"/>
      <c r="L34" s="539"/>
      <c r="M34" s="539"/>
      <c r="N34" s="539"/>
      <c r="O34" s="539"/>
      <c r="P34" s="539"/>
      <c r="Q34" s="539"/>
      <c r="R34" s="539"/>
      <c r="S34" s="539"/>
      <c r="T34" s="539"/>
      <c r="U34" s="539"/>
      <c r="V34" s="539"/>
      <c r="W34" s="539"/>
      <c r="X34" s="539"/>
      <c r="Y34" s="540"/>
      <c r="Z34" s="260"/>
    </row>
    <row r="35" spans="2:26" s="262" customFormat="1" ht="15" thickBot="1" x14ac:dyDescent="0.25">
      <c r="B35" s="263"/>
      <c r="C35" s="560" t="s">
        <v>207</v>
      </c>
      <c r="D35" s="561"/>
      <c r="E35" s="561"/>
      <c r="F35" s="561"/>
      <c r="G35" s="562"/>
      <c r="H35" s="1109"/>
      <c r="I35" s="1110"/>
      <c r="J35" s="265" t="str">
        <f t="shared" ref="J35:J36" si="0">IF(H35="","",+H35/I35)</f>
        <v/>
      </c>
      <c r="K35" s="563"/>
      <c r="L35" s="538"/>
      <c r="M35" s="538"/>
      <c r="N35" s="538"/>
      <c r="O35" s="538"/>
      <c r="P35" s="538"/>
      <c r="Q35" s="538"/>
      <c r="R35" s="538"/>
      <c r="S35" s="538"/>
      <c r="T35" s="538"/>
      <c r="U35" s="538"/>
      <c r="V35" s="538"/>
      <c r="W35" s="538"/>
      <c r="X35" s="538"/>
      <c r="Y35" s="564"/>
      <c r="Z35" s="260"/>
    </row>
    <row r="36" spans="2:26" s="262" customFormat="1" ht="15.75" customHeight="1" thickBot="1" x14ac:dyDescent="0.3">
      <c r="B36" s="263"/>
      <c r="C36" s="565" t="s">
        <v>58</v>
      </c>
      <c r="D36" s="566"/>
      <c r="E36" s="566"/>
      <c r="F36" s="566"/>
      <c r="G36" s="567"/>
      <c r="H36" s="1111" t="str">
        <f>IF(H34="","",SUM(H34:H35))</f>
        <v/>
      </c>
      <c r="I36" s="1112"/>
      <c r="J36" s="318" t="str">
        <f t="shared" si="0"/>
        <v/>
      </c>
      <c r="K36" s="568"/>
      <c r="L36" s="569"/>
      <c r="M36" s="569"/>
      <c r="N36" s="569"/>
      <c r="O36" s="569"/>
      <c r="P36" s="569"/>
      <c r="Q36" s="569"/>
      <c r="R36" s="569"/>
      <c r="S36" s="569"/>
      <c r="T36" s="569"/>
      <c r="U36" s="569"/>
      <c r="V36" s="569"/>
      <c r="W36" s="569"/>
      <c r="X36" s="569"/>
      <c r="Y36" s="570"/>
      <c r="Z36" s="260"/>
    </row>
    <row r="37" spans="2:26" s="262" customFormat="1" ht="5.25" customHeight="1" x14ac:dyDescent="0.2">
      <c r="B37" s="263"/>
      <c r="C37" s="259"/>
      <c r="D37" s="259"/>
      <c r="E37" s="259"/>
      <c r="F37" s="259"/>
      <c r="G37" s="259"/>
      <c r="H37" s="267"/>
      <c r="I37" s="267"/>
      <c r="J37" s="61"/>
      <c r="K37" s="259"/>
      <c r="L37" s="259"/>
      <c r="M37" s="259"/>
      <c r="N37" s="259"/>
      <c r="O37" s="259"/>
      <c r="P37" s="259"/>
      <c r="Q37" s="259"/>
      <c r="R37" s="259"/>
      <c r="S37" s="259"/>
      <c r="T37" s="259"/>
      <c r="U37" s="259"/>
      <c r="V37" s="259"/>
      <c r="W37" s="259"/>
      <c r="X37" s="259"/>
      <c r="Y37" s="259"/>
      <c r="Z37" s="260"/>
    </row>
    <row r="38" spans="2:26" s="262" customFormat="1" ht="5.0999999999999996" customHeight="1" thickBot="1" x14ac:dyDescent="0.25">
      <c r="B38" s="263"/>
      <c r="C38" s="259"/>
      <c r="D38" s="259"/>
      <c r="E38" s="259"/>
      <c r="F38" s="259"/>
      <c r="G38" s="259"/>
      <c r="H38" s="267"/>
      <c r="I38" s="267"/>
      <c r="J38" s="61"/>
      <c r="K38" s="259"/>
      <c r="L38" s="259"/>
      <c r="M38" s="259"/>
      <c r="N38" s="259"/>
      <c r="O38" s="259"/>
      <c r="P38" s="259"/>
      <c r="Q38" s="259"/>
      <c r="R38" s="259"/>
      <c r="S38" s="259"/>
      <c r="T38" s="259"/>
      <c r="U38" s="259"/>
      <c r="V38" s="259"/>
      <c r="W38" s="259"/>
      <c r="X38" s="259"/>
      <c r="Y38" s="259"/>
      <c r="Z38" s="260"/>
    </row>
    <row r="39" spans="2:26" s="262" customFormat="1" x14ac:dyDescent="0.2">
      <c r="B39" s="263"/>
      <c r="C39" s="571" t="s">
        <v>59</v>
      </c>
      <c r="D39" s="572"/>
      <c r="E39" s="572"/>
      <c r="F39" s="572"/>
      <c r="G39" s="572"/>
      <c r="H39" s="572"/>
      <c r="I39" s="572"/>
      <c r="J39" s="572"/>
      <c r="K39" s="572"/>
      <c r="L39" s="572"/>
      <c r="M39" s="572"/>
      <c r="N39" s="572"/>
      <c r="O39" s="572"/>
      <c r="P39" s="572"/>
      <c r="Q39" s="572"/>
      <c r="R39" s="572"/>
      <c r="S39" s="572"/>
      <c r="T39" s="572"/>
      <c r="U39" s="572"/>
      <c r="V39" s="572"/>
      <c r="W39" s="572"/>
      <c r="X39" s="572"/>
      <c r="Y39" s="573"/>
      <c r="Z39" s="260"/>
    </row>
    <row r="40" spans="2:26" ht="15" thickBot="1" x14ac:dyDescent="0.25">
      <c r="B40" s="258"/>
      <c r="C40" s="574"/>
      <c r="D40" s="575"/>
      <c r="E40" s="575"/>
      <c r="F40" s="575"/>
      <c r="G40" s="575"/>
      <c r="H40" s="575"/>
      <c r="I40" s="575"/>
      <c r="J40" s="575"/>
      <c r="K40" s="575"/>
      <c r="L40" s="575"/>
      <c r="M40" s="575"/>
      <c r="N40" s="575"/>
      <c r="O40" s="575"/>
      <c r="P40" s="575"/>
      <c r="Q40" s="575"/>
      <c r="R40" s="575"/>
      <c r="S40" s="575"/>
      <c r="T40" s="575"/>
      <c r="U40" s="575"/>
      <c r="V40" s="575"/>
      <c r="W40" s="575"/>
      <c r="X40" s="575"/>
      <c r="Y40" s="576"/>
      <c r="Z40" s="260"/>
    </row>
    <row r="41" spans="2:26" x14ac:dyDescent="0.2">
      <c r="B41" s="258"/>
      <c r="C41" s="427" t="s">
        <v>60</v>
      </c>
      <c r="D41" s="577"/>
      <c r="E41" s="577"/>
      <c r="F41" s="577"/>
      <c r="G41" s="577"/>
      <c r="H41" s="577"/>
      <c r="I41" s="577"/>
      <c r="J41" s="577"/>
      <c r="K41" s="577"/>
      <c r="L41" s="577"/>
      <c r="M41" s="577"/>
      <c r="N41" s="577"/>
      <c r="O41" s="577"/>
      <c r="P41" s="577"/>
      <c r="Q41" s="577"/>
      <c r="R41" s="577"/>
      <c r="S41" s="577"/>
      <c r="T41" s="577"/>
      <c r="U41" s="577"/>
      <c r="V41" s="577"/>
      <c r="W41" s="577"/>
      <c r="X41" s="577"/>
      <c r="Y41" s="578"/>
      <c r="Z41" s="260"/>
    </row>
    <row r="42" spans="2:26" x14ac:dyDescent="0.2">
      <c r="B42" s="258"/>
      <c r="C42" s="579"/>
      <c r="D42" s="580"/>
      <c r="E42" s="580"/>
      <c r="F42" s="580"/>
      <c r="G42" s="580"/>
      <c r="H42" s="580"/>
      <c r="I42" s="580"/>
      <c r="J42" s="580"/>
      <c r="K42" s="580"/>
      <c r="L42" s="580"/>
      <c r="M42" s="580"/>
      <c r="N42" s="580"/>
      <c r="O42" s="580"/>
      <c r="P42" s="580"/>
      <c r="Q42" s="580"/>
      <c r="R42" s="580"/>
      <c r="S42" s="580"/>
      <c r="T42" s="580"/>
      <c r="U42" s="580"/>
      <c r="V42" s="580"/>
      <c r="W42" s="580"/>
      <c r="X42" s="580"/>
      <c r="Y42" s="581"/>
      <c r="Z42" s="260"/>
    </row>
    <row r="43" spans="2:26" x14ac:dyDescent="0.2">
      <c r="B43" s="258"/>
      <c r="C43" s="579"/>
      <c r="D43" s="580"/>
      <c r="E43" s="580"/>
      <c r="F43" s="580"/>
      <c r="G43" s="580"/>
      <c r="H43" s="580"/>
      <c r="I43" s="580"/>
      <c r="J43" s="580"/>
      <c r="K43" s="580"/>
      <c r="L43" s="580"/>
      <c r="M43" s="580"/>
      <c r="N43" s="580"/>
      <c r="O43" s="580"/>
      <c r="P43" s="580"/>
      <c r="Q43" s="580"/>
      <c r="R43" s="580"/>
      <c r="S43" s="580"/>
      <c r="T43" s="580"/>
      <c r="U43" s="580"/>
      <c r="V43" s="580"/>
      <c r="W43" s="580"/>
      <c r="X43" s="580"/>
      <c r="Y43" s="581"/>
      <c r="Z43" s="260"/>
    </row>
    <row r="44" spans="2:26" x14ac:dyDescent="0.2">
      <c r="B44" s="25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260"/>
    </row>
    <row r="45" spans="2:26" x14ac:dyDescent="0.2">
      <c r="B45" s="25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260"/>
    </row>
    <row r="46" spans="2:26" x14ac:dyDescent="0.2">
      <c r="B46" s="25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260"/>
    </row>
    <row r="47" spans="2:26" x14ac:dyDescent="0.2">
      <c r="B47" s="25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0"/>
    </row>
    <row r="48" spans="2:26" x14ac:dyDescent="0.2">
      <c r="B48" s="25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0"/>
    </row>
    <row r="49" spans="1:26" x14ac:dyDescent="0.2">
      <c r="B49" s="25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0"/>
    </row>
    <row r="50" spans="1:26" x14ac:dyDescent="0.2">
      <c r="B50" s="25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0"/>
    </row>
    <row r="51" spans="1:26" x14ac:dyDescent="0.2">
      <c r="B51" s="25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0"/>
    </row>
    <row r="52" spans="1: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1:26" ht="15" thickBot="1" x14ac:dyDescent="0.25">
      <c r="B53" s="258"/>
      <c r="C53" s="582"/>
      <c r="D53" s="583"/>
      <c r="E53" s="583"/>
      <c r="F53" s="583"/>
      <c r="G53" s="583"/>
      <c r="H53" s="583"/>
      <c r="I53" s="583"/>
      <c r="J53" s="583"/>
      <c r="K53" s="583"/>
      <c r="L53" s="583"/>
      <c r="M53" s="583"/>
      <c r="N53" s="583"/>
      <c r="O53" s="583"/>
      <c r="P53" s="583"/>
      <c r="Q53" s="583"/>
      <c r="R53" s="583"/>
      <c r="S53" s="583"/>
      <c r="T53" s="583"/>
      <c r="U53" s="583"/>
      <c r="V53" s="583"/>
      <c r="W53" s="583"/>
      <c r="X53" s="583"/>
      <c r="Y53" s="584"/>
      <c r="Z53" s="260"/>
    </row>
    <row r="54" spans="1:26" ht="9.9499999999999993" customHeight="1" x14ac:dyDescent="0.2">
      <c r="B54" s="268"/>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70"/>
    </row>
    <row r="55" spans="1:26" ht="9.9499999999999993" customHeight="1" thickBot="1" x14ac:dyDescent="0.25">
      <c r="B55" s="271"/>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3"/>
    </row>
    <row r="56" spans="1:26" ht="14.25" customHeight="1" x14ac:dyDescent="0.2">
      <c r="B56" s="274"/>
      <c r="C56" s="513" t="s">
        <v>56</v>
      </c>
      <c r="D56" s="514"/>
      <c r="E56" s="514"/>
      <c r="F56" s="514"/>
      <c r="G56" s="515"/>
      <c r="H56" s="513" t="s">
        <v>61</v>
      </c>
      <c r="I56" s="515"/>
      <c r="J56" s="513" t="s">
        <v>62</v>
      </c>
      <c r="K56" s="514"/>
      <c r="L56" s="514"/>
      <c r="M56" s="515"/>
      <c r="N56" s="513" t="s">
        <v>63</v>
      </c>
      <c r="O56" s="514"/>
      <c r="P56" s="514"/>
      <c r="Q56" s="514"/>
      <c r="R56" s="514"/>
      <c r="S56" s="514"/>
      <c r="T56" s="514"/>
      <c r="U56" s="514"/>
      <c r="V56" s="514"/>
      <c r="W56" s="514"/>
      <c r="X56" s="514"/>
      <c r="Y56" s="515"/>
      <c r="Z56" s="275"/>
    </row>
    <row r="57" spans="1:26" ht="14.25" customHeight="1" x14ac:dyDescent="0.2">
      <c r="A57" s="244"/>
      <c r="B57" s="276"/>
      <c r="C57" s="516"/>
      <c r="D57" s="517"/>
      <c r="E57" s="517"/>
      <c r="F57" s="517"/>
      <c r="G57" s="518"/>
      <c r="H57" s="516"/>
      <c r="I57" s="518"/>
      <c r="J57" s="516"/>
      <c r="K57" s="517"/>
      <c r="L57" s="517"/>
      <c r="M57" s="518"/>
      <c r="N57" s="516"/>
      <c r="O57" s="517"/>
      <c r="P57" s="517"/>
      <c r="Q57" s="517"/>
      <c r="R57" s="517"/>
      <c r="S57" s="517"/>
      <c r="T57" s="517"/>
      <c r="U57" s="517"/>
      <c r="V57" s="517"/>
      <c r="W57" s="517"/>
      <c r="X57" s="517"/>
      <c r="Y57" s="518"/>
      <c r="Z57" s="275"/>
    </row>
    <row r="58" spans="1:26" ht="15" customHeight="1" thickBot="1" x14ac:dyDescent="0.25">
      <c r="A58" s="244"/>
      <c r="B58" s="276"/>
      <c r="C58" s="516"/>
      <c r="D58" s="517"/>
      <c r="E58" s="517"/>
      <c r="F58" s="517"/>
      <c r="G58" s="518"/>
      <c r="H58" s="516"/>
      <c r="I58" s="518"/>
      <c r="J58" s="516"/>
      <c r="K58" s="517"/>
      <c r="L58" s="517"/>
      <c r="M58" s="518"/>
      <c r="N58" s="516"/>
      <c r="O58" s="517"/>
      <c r="P58" s="517"/>
      <c r="Q58" s="517"/>
      <c r="R58" s="517"/>
      <c r="S58" s="517"/>
      <c r="T58" s="517"/>
      <c r="U58" s="517"/>
      <c r="V58" s="517"/>
      <c r="W58" s="517"/>
      <c r="X58" s="517"/>
      <c r="Y58" s="518"/>
      <c r="Z58" s="275"/>
    </row>
    <row r="59" spans="1:26" x14ac:dyDescent="0.2">
      <c r="B59" s="274"/>
      <c r="C59" s="1009"/>
      <c r="D59" s="1010"/>
      <c r="E59" s="1010"/>
      <c r="F59" s="1010"/>
      <c r="G59" s="1010"/>
      <c r="H59" s="1093"/>
      <c r="I59" s="1093"/>
      <c r="J59" s="1093"/>
      <c r="K59" s="1093"/>
      <c r="L59" s="1093"/>
      <c r="M59" s="1093"/>
      <c r="N59" s="1010"/>
      <c r="O59" s="1010"/>
      <c r="P59" s="1010"/>
      <c r="Q59" s="1010"/>
      <c r="R59" s="1010"/>
      <c r="S59" s="1010"/>
      <c r="T59" s="1010"/>
      <c r="U59" s="1010"/>
      <c r="V59" s="1010"/>
      <c r="W59" s="1010"/>
      <c r="X59" s="1010"/>
      <c r="Y59" s="1095"/>
      <c r="Z59" s="277"/>
    </row>
    <row r="60" spans="1:26" x14ac:dyDescent="0.2">
      <c r="B60" s="274"/>
      <c r="C60" s="402"/>
      <c r="D60" s="403"/>
      <c r="E60" s="403"/>
      <c r="F60" s="403"/>
      <c r="G60" s="403"/>
      <c r="H60" s="403"/>
      <c r="I60" s="403"/>
      <c r="J60" s="403"/>
      <c r="K60" s="403"/>
      <c r="L60" s="403"/>
      <c r="M60" s="403"/>
      <c r="N60" s="403"/>
      <c r="O60" s="403"/>
      <c r="P60" s="403"/>
      <c r="Q60" s="403"/>
      <c r="R60" s="403"/>
      <c r="S60" s="403"/>
      <c r="T60" s="403"/>
      <c r="U60" s="403"/>
      <c r="V60" s="403"/>
      <c r="W60" s="403"/>
      <c r="X60" s="403"/>
      <c r="Y60" s="558"/>
      <c r="Z60" s="277"/>
    </row>
    <row r="61" spans="1:26" x14ac:dyDescent="0.2">
      <c r="B61" s="274"/>
      <c r="C61" s="402"/>
      <c r="D61" s="403"/>
      <c r="E61" s="403"/>
      <c r="F61" s="403"/>
      <c r="G61" s="403"/>
      <c r="H61" s="403"/>
      <c r="I61" s="403"/>
      <c r="J61" s="403"/>
      <c r="K61" s="403"/>
      <c r="L61" s="403"/>
      <c r="M61" s="403"/>
      <c r="N61" s="403"/>
      <c r="O61" s="403"/>
      <c r="P61" s="403"/>
      <c r="Q61" s="403"/>
      <c r="R61" s="403"/>
      <c r="S61" s="403"/>
      <c r="T61" s="403"/>
      <c r="U61" s="403"/>
      <c r="V61" s="403"/>
      <c r="W61" s="403"/>
      <c r="X61" s="403"/>
      <c r="Y61" s="558"/>
      <c r="Z61" s="277"/>
    </row>
    <row r="62" spans="1:26" x14ac:dyDescent="0.2">
      <c r="B62" s="274"/>
      <c r="C62" s="402"/>
      <c r="D62" s="403"/>
      <c r="E62" s="403"/>
      <c r="F62" s="403"/>
      <c r="G62" s="403"/>
      <c r="H62" s="403"/>
      <c r="I62" s="403"/>
      <c r="J62" s="403"/>
      <c r="K62" s="403"/>
      <c r="L62" s="403"/>
      <c r="M62" s="403"/>
      <c r="N62" s="403"/>
      <c r="O62" s="403"/>
      <c r="P62" s="403"/>
      <c r="Q62" s="403"/>
      <c r="R62" s="403"/>
      <c r="S62" s="403"/>
      <c r="T62" s="403"/>
      <c r="U62" s="403"/>
      <c r="V62" s="403"/>
      <c r="W62" s="403"/>
      <c r="X62" s="403"/>
      <c r="Y62" s="558"/>
      <c r="Z62" s="277"/>
    </row>
    <row r="63" spans="1:26" x14ac:dyDescent="0.2">
      <c r="B63" s="274"/>
      <c r="C63" s="402"/>
      <c r="D63" s="403"/>
      <c r="E63" s="403"/>
      <c r="F63" s="403"/>
      <c r="G63" s="403"/>
      <c r="H63" s="403"/>
      <c r="I63" s="403"/>
      <c r="J63" s="403"/>
      <c r="K63" s="403"/>
      <c r="L63" s="403"/>
      <c r="M63" s="403"/>
      <c r="N63" s="403"/>
      <c r="O63" s="403"/>
      <c r="P63" s="403"/>
      <c r="Q63" s="403"/>
      <c r="R63" s="403"/>
      <c r="S63" s="403"/>
      <c r="T63" s="403"/>
      <c r="U63" s="403"/>
      <c r="V63" s="403"/>
      <c r="W63" s="403"/>
      <c r="X63" s="403"/>
      <c r="Y63" s="558"/>
      <c r="Z63" s="277"/>
    </row>
    <row r="64" spans="1:26" x14ac:dyDescent="0.2">
      <c r="B64" s="274"/>
      <c r="C64" s="402"/>
      <c r="D64" s="403"/>
      <c r="E64" s="403"/>
      <c r="F64" s="403"/>
      <c r="G64" s="403"/>
      <c r="H64" s="403"/>
      <c r="I64" s="403"/>
      <c r="J64" s="403"/>
      <c r="K64" s="403"/>
      <c r="L64" s="403"/>
      <c r="M64" s="403"/>
      <c r="N64" s="403"/>
      <c r="O64" s="403"/>
      <c r="P64" s="403"/>
      <c r="Q64" s="403"/>
      <c r="R64" s="403"/>
      <c r="S64" s="403"/>
      <c r="T64" s="403"/>
      <c r="U64" s="403"/>
      <c r="V64" s="403"/>
      <c r="W64" s="403"/>
      <c r="X64" s="403"/>
      <c r="Y64" s="558"/>
      <c r="Z64" s="277"/>
    </row>
    <row r="65" spans="2:26" x14ac:dyDescent="0.2">
      <c r="B65" s="274"/>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277"/>
    </row>
    <row r="66" spans="2:26" x14ac:dyDescent="0.2">
      <c r="B66" s="274"/>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277"/>
    </row>
    <row r="67" spans="2:26" x14ac:dyDescent="0.2">
      <c r="B67" s="274"/>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277"/>
    </row>
    <row r="68" spans="2:26" x14ac:dyDescent="0.2">
      <c r="B68" s="274"/>
      <c r="C68" s="402"/>
      <c r="D68" s="403"/>
      <c r="E68" s="403"/>
      <c r="F68" s="403"/>
      <c r="G68" s="403"/>
      <c r="H68" s="403"/>
      <c r="I68" s="403"/>
      <c r="J68" s="403"/>
      <c r="K68" s="403"/>
      <c r="L68" s="403"/>
      <c r="M68" s="403"/>
      <c r="N68" s="403"/>
      <c r="O68" s="403"/>
      <c r="P68" s="403"/>
      <c r="Q68" s="403"/>
      <c r="R68" s="403"/>
      <c r="S68" s="403"/>
      <c r="T68" s="403"/>
      <c r="U68" s="403"/>
      <c r="V68" s="403"/>
      <c r="W68" s="403"/>
      <c r="X68" s="403"/>
      <c r="Y68" s="558"/>
      <c r="Z68" s="277"/>
    </row>
    <row r="69" spans="2:26" x14ac:dyDescent="0.2">
      <c r="B69" s="274"/>
      <c r="C69" s="402"/>
      <c r="D69" s="403"/>
      <c r="E69" s="403"/>
      <c r="F69" s="403"/>
      <c r="G69" s="403"/>
      <c r="H69" s="403"/>
      <c r="I69" s="403"/>
      <c r="J69" s="403"/>
      <c r="K69" s="403"/>
      <c r="L69" s="403"/>
      <c r="M69" s="403"/>
      <c r="N69" s="403"/>
      <c r="O69" s="403"/>
      <c r="P69" s="403"/>
      <c r="Q69" s="403"/>
      <c r="R69" s="403"/>
      <c r="S69" s="403"/>
      <c r="T69" s="403"/>
      <c r="U69" s="403"/>
      <c r="V69" s="403"/>
      <c r="W69" s="403"/>
      <c r="X69" s="403"/>
      <c r="Y69" s="558"/>
      <c r="Z69" s="277"/>
    </row>
    <row r="70" spans="2:26" ht="15" thickBot="1" x14ac:dyDescent="0.25">
      <c r="B70" s="274"/>
      <c r="C70" s="404"/>
      <c r="D70" s="405"/>
      <c r="E70" s="405"/>
      <c r="F70" s="405"/>
      <c r="G70" s="405"/>
      <c r="H70" s="405"/>
      <c r="I70" s="405"/>
      <c r="J70" s="405"/>
      <c r="K70" s="405"/>
      <c r="L70" s="405"/>
      <c r="M70" s="405"/>
      <c r="N70" s="405"/>
      <c r="O70" s="405"/>
      <c r="P70" s="405"/>
      <c r="Q70" s="405"/>
      <c r="R70" s="405"/>
      <c r="S70" s="405"/>
      <c r="T70" s="405"/>
      <c r="U70" s="405"/>
      <c r="V70" s="405"/>
      <c r="W70" s="405"/>
      <c r="X70" s="405"/>
      <c r="Y70" s="557"/>
      <c r="Z70" s="277"/>
    </row>
    <row r="71" spans="2:26" x14ac:dyDescent="0.2">
      <c r="B71" s="278"/>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79"/>
    </row>
    <row r="110" ht="6" customHeight="1" x14ac:dyDescent="0.2"/>
  </sheetData>
  <mergeCells count="109">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AB18:AK18"/>
    <mergeCell ref="C20:H21"/>
    <mergeCell ref="I20:L21"/>
    <mergeCell ref="M20:S20"/>
    <mergeCell ref="T20:Y20"/>
    <mergeCell ref="M21:S21"/>
    <mergeCell ref="T21:Y21"/>
    <mergeCell ref="C30:Y31"/>
    <mergeCell ref="C32:G33"/>
    <mergeCell ref="H32:I33"/>
    <mergeCell ref="J32:J33"/>
    <mergeCell ref="K32:Y33"/>
    <mergeCell ref="C34:G34"/>
    <mergeCell ref="H34:I34"/>
    <mergeCell ref="K34:Y34"/>
    <mergeCell ref="C26:H26"/>
    <mergeCell ref="I26:Y26"/>
    <mergeCell ref="C28:H28"/>
    <mergeCell ref="I28:J28"/>
    <mergeCell ref="K28:P28"/>
    <mergeCell ref="Q28:S28"/>
    <mergeCell ref="U28:X28"/>
    <mergeCell ref="C39:Y40"/>
    <mergeCell ref="C41:Y53"/>
    <mergeCell ref="C56:G58"/>
    <mergeCell ref="H56:I58"/>
    <mergeCell ref="J56:M58"/>
    <mergeCell ref="N56:Y58"/>
    <mergeCell ref="C35:G35"/>
    <mergeCell ref="H35:I35"/>
    <mergeCell ref="K35:Y35"/>
    <mergeCell ref="C36:G36"/>
    <mergeCell ref="H36:I36"/>
    <mergeCell ref="K36:Y36"/>
    <mergeCell ref="C61:G61"/>
    <mergeCell ref="H61:I61"/>
    <mergeCell ref="J61:M61"/>
    <mergeCell ref="N61:Y61"/>
    <mergeCell ref="C62:G62"/>
    <mergeCell ref="H62:I62"/>
    <mergeCell ref="J62:M62"/>
    <mergeCell ref="N62:Y62"/>
    <mergeCell ref="C59:G59"/>
    <mergeCell ref="H59:I59"/>
    <mergeCell ref="J59:M59"/>
    <mergeCell ref="N59:Y59"/>
    <mergeCell ref="C60:G60"/>
    <mergeCell ref="H60:I60"/>
    <mergeCell ref="J60:M60"/>
    <mergeCell ref="N60:Y60"/>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69:G69"/>
    <mergeCell ref="H69:I69"/>
    <mergeCell ref="J69:M69"/>
    <mergeCell ref="N69:Y69"/>
    <mergeCell ref="C70:G70"/>
    <mergeCell ref="H70:I70"/>
    <mergeCell ref="J70:M70"/>
    <mergeCell ref="N70:Y70"/>
    <mergeCell ref="C67:G67"/>
    <mergeCell ref="H67:I67"/>
    <mergeCell ref="J67:M67"/>
    <mergeCell ref="N67:Y67"/>
    <mergeCell ref="C68:G68"/>
    <mergeCell ref="H68:I68"/>
    <mergeCell ref="J68:M68"/>
    <mergeCell ref="N68:Y68"/>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81"/>
  <sheetViews>
    <sheetView topLeftCell="A4" workbookViewId="0">
      <selection activeCell="AF16" sqref="AF16"/>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9" width="16.285156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461</v>
      </c>
      <c r="I3" s="408"/>
      <c r="J3" s="408"/>
      <c r="K3" s="408"/>
      <c r="L3" s="408"/>
      <c r="M3" s="408"/>
      <c r="N3" s="408"/>
      <c r="O3" s="408"/>
      <c r="P3" s="408" t="s">
        <v>42</v>
      </c>
      <c r="Q3" s="408"/>
      <c r="R3" s="408"/>
      <c r="S3" s="408"/>
      <c r="T3" s="408"/>
      <c r="U3" s="408"/>
      <c r="V3" s="408"/>
      <c r="W3" s="408"/>
      <c r="X3" s="408"/>
      <c r="Y3" s="408"/>
      <c r="Z3" s="409"/>
    </row>
    <row r="4" spans="1:26" ht="15.75" thickBot="1" x14ac:dyDescent="0.25">
      <c r="A4" s="244"/>
      <c r="B4" s="404"/>
      <c r="C4" s="405"/>
      <c r="D4" s="405"/>
      <c r="E4" s="405"/>
      <c r="F4" s="405"/>
      <c r="G4" s="405"/>
      <c r="H4" s="410" t="s">
        <v>462</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513</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514</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515</v>
      </c>
      <c r="S11" s="434"/>
      <c r="T11" s="434"/>
      <c r="U11" s="435"/>
      <c r="V11" s="421" t="s">
        <v>496</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516</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517</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52.5" customHeight="1" thickBot="1" x14ac:dyDescent="0.25">
      <c r="B18" s="258"/>
      <c r="C18" s="445" t="s">
        <v>19</v>
      </c>
      <c r="D18" s="446"/>
      <c r="E18" s="446"/>
      <c r="F18" s="446"/>
      <c r="G18" s="446"/>
      <c r="H18" s="447"/>
      <c r="I18" s="1000" t="s">
        <v>518</v>
      </c>
      <c r="J18" s="1032"/>
      <c r="K18" s="1032"/>
      <c r="L18" s="1032"/>
      <c r="M18" s="1032"/>
      <c r="N18" s="1032"/>
      <c r="O18" s="1032"/>
      <c r="P18" s="1032"/>
      <c r="Q18" s="1032"/>
      <c r="R18" s="1032"/>
      <c r="S18" s="1032"/>
      <c r="T18" s="1032"/>
      <c r="U18" s="1032"/>
      <c r="V18" s="1032"/>
      <c r="W18" s="1032"/>
      <c r="X18" s="1032"/>
      <c r="Y18" s="1033"/>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451</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65</v>
      </c>
      <c r="N21" s="552"/>
      <c r="O21" s="552"/>
      <c r="P21" s="552"/>
      <c r="Q21" s="552"/>
      <c r="R21" s="552"/>
      <c r="S21" s="553"/>
      <c r="T21" s="554" t="s">
        <v>46</v>
      </c>
      <c r="U21" s="555"/>
      <c r="V21" s="555"/>
      <c r="W21" s="555"/>
      <c r="X21" s="555"/>
      <c r="Y21" s="556"/>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5.75" customHeight="1" thickBot="1" x14ac:dyDescent="0.25">
      <c r="B24" s="258"/>
      <c r="C24" s="436" t="s">
        <v>519</v>
      </c>
      <c r="D24" s="437"/>
      <c r="E24" s="437"/>
      <c r="F24" s="437"/>
      <c r="G24" s="437"/>
      <c r="H24" s="437"/>
      <c r="I24" s="438"/>
      <c r="J24" s="436" t="s">
        <v>520</v>
      </c>
      <c r="K24" s="437"/>
      <c r="L24" s="437"/>
      <c r="M24" s="437"/>
      <c r="N24" s="437"/>
      <c r="O24" s="437"/>
      <c r="P24" s="438"/>
      <c r="Q24" s="548" t="s">
        <v>521</v>
      </c>
      <c r="R24" s="549"/>
      <c r="S24" s="549"/>
      <c r="T24" s="549"/>
      <c r="U24" s="549"/>
      <c r="V24" s="549"/>
      <c r="W24" s="549"/>
      <c r="X24" s="549"/>
      <c r="Y24" s="550"/>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522</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999">
        <v>0</v>
      </c>
      <c r="J28" s="1000"/>
      <c r="K28" s="1117" t="s">
        <v>51</v>
      </c>
      <c r="L28" s="1118"/>
      <c r="M28" s="1118"/>
      <c r="N28" s="1118"/>
      <c r="O28" s="1118"/>
      <c r="P28" s="1119"/>
      <c r="Q28" s="444" t="s">
        <v>52</v>
      </c>
      <c r="R28" s="442"/>
      <c r="S28" s="443"/>
      <c r="T28" s="322" t="s">
        <v>70</v>
      </c>
      <c r="U28" s="442" t="s">
        <v>54</v>
      </c>
      <c r="V28" s="442"/>
      <c r="W28" s="442"/>
      <c r="X28" s="443"/>
      <c r="Y28" s="323"/>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x14ac:dyDescent="0.2">
      <c r="B32" s="263"/>
      <c r="C32" s="588" t="s">
        <v>56</v>
      </c>
      <c r="D32" s="589"/>
      <c r="E32" s="589"/>
      <c r="F32" s="589"/>
      <c r="G32" s="590"/>
      <c r="H32" s="594" t="s">
        <v>523</v>
      </c>
      <c r="I32" s="594" t="s">
        <v>524</v>
      </c>
      <c r="J32" s="594" t="s">
        <v>25</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62.25" customHeight="1" x14ac:dyDescent="0.2">
      <c r="B34" s="263"/>
      <c r="C34" s="560" t="s">
        <v>91</v>
      </c>
      <c r="D34" s="1050"/>
      <c r="E34" s="1050"/>
      <c r="F34" s="1050"/>
      <c r="G34" s="1051"/>
      <c r="H34" s="264">
        <v>1</v>
      </c>
      <c r="I34" s="264">
        <v>1</v>
      </c>
      <c r="J34" s="265">
        <f>H34/I34</f>
        <v>1</v>
      </c>
      <c r="K34" s="1120" t="s">
        <v>525</v>
      </c>
      <c r="L34" s="1121"/>
      <c r="M34" s="1121"/>
      <c r="N34" s="1121"/>
      <c r="O34" s="1121"/>
      <c r="P34" s="1121"/>
      <c r="Q34" s="1121"/>
      <c r="R34" s="1121"/>
      <c r="S34" s="1121"/>
      <c r="T34" s="1121"/>
      <c r="U34" s="1121"/>
      <c r="V34" s="1121"/>
      <c r="W34" s="1121"/>
      <c r="X34" s="1121"/>
      <c r="Y34" s="1122"/>
      <c r="Z34" s="260"/>
    </row>
    <row r="35" spans="2:26" s="262" customFormat="1" x14ac:dyDescent="0.2">
      <c r="B35" s="263"/>
      <c r="C35" s="1123" t="s">
        <v>94</v>
      </c>
      <c r="D35" s="1124"/>
      <c r="E35" s="1124"/>
      <c r="F35" s="1124"/>
      <c r="G35" s="1125"/>
      <c r="H35" s="324"/>
      <c r="I35" s="324"/>
      <c r="J35" s="265" t="e">
        <f>H35/I35</f>
        <v>#DIV/0!</v>
      </c>
      <c r="K35" s="1126"/>
      <c r="L35" s="1127"/>
      <c r="M35" s="1127"/>
      <c r="N35" s="1127"/>
      <c r="O35" s="1127"/>
      <c r="P35" s="1127"/>
      <c r="Q35" s="1127"/>
      <c r="R35" s="1127"/>
      <c r="S35" s="1127"/>
      <c r="T35" s="1127"/>
      <c r="U35" s="1127"/>
      <c r="V35" s="1127"/>
      <c r="W35" s="1127"/>
      <c r="X35" s="1127"/>
      <c r="Y35" s="1128"/>
      <c r="Z35" s="260"/>
    </row>
    <row r="36" spans="2:26" s="262" customFormat="1" x14ac:dyDescent="0.2">
      <c r="B36" s="263"/>
      <c r="C36" s="560" t="s">
        <v>95</v>
      </c>
      <c r="D36" s="1050"/>
      <c r="E36" s="1050"/>
      <c r="F36" s="1050"/>
      <c r="G36" s="1051"/>
      <c r="H36" s="156"/>
      <c r="I36" s="156"/>
      <c r="J36" s="265" t="e">
        <f t="shared" ref="J36:J45" si="0">+H36/I36</f>
        <v>#DIV/0!</v>
      </c>
      <c r="K36" s="1129"/>
      <c r="L36" s="1130"/>
      <c r="M36" s="1130"/>
      <c r="N36" s="1130"/>
      <c r="O36" s="1130"/>
      <c r="P36" s="1130"/>
      <c r="Q36" s="1130"/>
      <c r="R36" s="1130"/>
      <c r="S36" s="1130"/>
      <c r="T36" s="1130"/>
      <c r="U36" s="1130"/>
      <c r="V36" s="1130"/>
      <c r="W36" s="1130"/>
      <c r="X36" s="1130"/>
      <c r="Y36" s="1131"/>
      <c r="Z36" s="260"/>
    </row>
    <row r="37" spans="2:26" s="262" customFormat="1" ht="15" thickBot="1" x14ac:dyDescent="0.25">
      <c r="B37" s="263"/>
      <c r="C37" s="560" t="s">
        <v>96</v>
      </c>
      <c r="D37" s="1050"/>
      <c r="E37" s="1050"/>
      <c r="F37" s="1050"/>
      <c r="G37" s="1051"/>
      <c r="H37" s="156"/>
      <c r="I37" s="156"/>
      <c r="J37" s="265" t="e">
        <f t="shared" si="0"/>
        <v>#DIV/0!</v>
      </c>
      <c r="K37" s="563"/>
      <c r="L37" s="538"/>
      <c r="M37" s="538"/>
      <c r="N37" s="538"/>
      <c r="O37" s="538"/>
      <c r="P37" s="538"/>
      <c r="Q37" s="538"/>
      <c r="R37" s="538"/>
      <c r="S37" s="538"/>
      <c r="T37" s="538"/>
      <c r="U37" s="538"/>
      <c r="V37" s="538"/>
      <c r="W37" s="538"/>
      <c r="X37" s="538"/>
      <c r="Y37" s="564"/>
      <c r="Z37" s="260"/>
    </row>
    <row r="38" spans="2:26" s="262" customFormat="1" ht="15" hidden="1" thickBot="1" x14ac:dyDescent="0.25">
      <c r="B38" s="263"/>
      <c r="C38" s="560"/>
      <c r="D38" s="1050"/>
      <c r="E38" s="1050"/>
      <c r="F38" s="1050"/>
      <c r="G38" s="1051"/>
      <c r="H38" s="156"/>
      <c r="I38" s="156"/>
      <c r="J38" s="265" t="e">
        <f t="shared" si="0"/>
        <v>#DIV/0!</v>
      </c>
      <c r="K38" s="563"/>
      <c r="L38" s="538"/>
      <c r="M38" s="538"/>
      <c r="N38" s="538"/>
      <c r="O38" s="538"/>
      <c r="P38" s="538"/>
      <c r="Q38" s="538"/>
      <c r="R38" s="538"/>
      <c r="S38" s="538"/>
      <c r="T38" s="538"/>
      <c r="U38" s="538"/>
      <c r="V38" s="538"/>
      <c r="W38" s="538"/>
      <c r="X38" s="538"/>
      <c r="Y38" s="564"/>
      <c r="Z38" s="260"/>
    </row>
    <row r="39" spans="2:26" s="262" customFormat="1" ht="15" hidden="1" thickBot="1" x14ac:dyDescent="0.25">
      <c r="B39" s="263"/>
      <c r="C39" s="560"/>
      <c r="D39" s="1050"/>
      <c r="E39" s="1050"/>
      <c r="F39" s="1050"/>
      <c r="G39" s="1051"/>
      <c r="H39" s="156"/>
      <c r="I39" s="156"/>
      <c r="J39" s="265" t="e">
        <f t="shared" si="0"/>
        <v>#DIV/0!</v>
      </c>
      <c r="K39" s="1132"/>
      <c r="L39" s="1133"/>
      <c r="M39" s="1133"/>
      <c r="N39" s="1133"/>
      <c r="O39" s="1133"/>
      <c r="P39" s="1133"/>
      <c r="Q39" s="1133"/>
      <c r="R39" s="1133"/>
      <c r="S39" s="1133"/>
      <c r="T39" s="1133"/>
      <c r="U39" s="1133"/>
      <c r="V39" s="1133"/>
      <c r="W39" s="1133"/>
      <c r="X39" s="1133"/>
      <c r="Y39" s="1134"/>
      <c r="Z39" s="260"/>
    </row>
    <row r="40" spans="2:26" s="262" customFormat="1" ht="15" hidden="1" thickBot="1" x14ac:dyDescent="0.25">
      <c r="B40" s="263"/>
      <c r="C40" s="560"/>
      <c r="D40" s="1050"/>
      <c r="E40" s="1050"/>
      <c r="F40" s="1050"/>
      <c r="G40" s="1051"/>
      <c r="H40" s="156"/>
      <c r="I40" s="156"/>
      <c r="J40" s="265" t="e">
        <f t="shared" si="0"/>
        <v>#DIV/0!</v>
      </c>
      <c r="K40" s="563"/>
      <c r="L40" s="538"/>
      <c r="M40" s="538"/>
      <c r="N40" s="538"/>
      <c r="O40" s="538"/>
      <c r="P40" s="538"/>
      <c r="Q40" s="538"/>
      <c r="R40" s="538"/>
      <c r="S40" s="538"/>
      <c r="T40" s="538"/>
      <c r="U40" s="538"/>
      <c r="V40" s="538"/>
      <c r="W40" s="538"/>
      <c r="X40" s="538"/>
      <c r="Y40" s="564"/>
      <c r="Z40" s="260"/>
    </row>
    <row r="41" spans="2:26" s="262" customFormat="1" ht="15" hidden="1" thickBot="1" x14ac:dyDescent="0.25">
      <c r="B41" s="263"/>
      <c r="C41" s="560"/>
      <c r="D41" s="1050"/>
      <c r="E41" s="1050"/>
      <c r="F41" s="1050"/>
      <c r="G41" s="1051"/>
      <c r="H41" s="156"/>
      <c r="I41" s="156"/>
      <c r="J41" s="265" t="e">
        <f t="shared" si="0"/>
        <v>#DIV/0!</v>
      </c>
      <c r="K41" s="563"/>
      <c r="L41" s="538"/>
      <c r="M41" s="538"/>
      <c r="N41" s="538"/>
      <c r="O41" s="538"/>
      <c r="P41" s="538"/>
      <c r="Q41" s="538"/>
      <c r="R41" s="538"/>
      <c r="S41" s="538"/>
      <c r="T41" s="538"/>
      <c r="U41" s="538"/>
      <c r="V41" s="538"/>
      <c r="W41" s="538"/>
      <c r="X41" s="538"/>
      <c r="Y41" s="564"/>
      <c r="Z41" s="260"/>
    </row>
    <row r="42" spans="2:26" s="262" customFormat="1" ht="15" hidden="1" thickBot="1" x14ac:dyDescent="0.25">
      <c r="B42" s="263"/>
      <c r="C42" s="560"/>
      <c r="D42" s="1050"/>
      <c r="E42" s="1050"/>
      <c r="F42" s="1050"/>
      <c r="G42" s="1051"/>
      <c r="H42" s="156"/>
      <c r="I42" s="156"/>
      <c r="J42" s="265" t="e">
        <f t="shared" si="0"/>
        <v>#DIV/0!</v>
      </c>
      <c r="K42" s="563"/>
      <c r="L42" s="538"/>
      <c r="M42" s="538"/>
      <c r="N42" s="538"/>
      <c r="O42" s="538"/>
      <c r="P42" s="538"/>
      <c r="Q42" s="538"/>
      <c r="R42" s="538"/>
      <c r="S42" s="538"/>
      <c r="T42" s="538"/>
      <c r="U42" s="538"/>
      <c r="V42" s="538"/>
      <c r="W42" s="538"/>
      <c r="X42" s="538"/>
      <c r="Y42" s="564"/>
      <c r="Z42" s="260"/>
    </row>
    <row r="43" spans="2:26" s="262" customFormat="1" ht="15" hidden="1" thickBot="1" x14ac:dyDescent="0.25">
      <c r="B43" s="263"/>
      <c r="C43" s="560"/>
      <c r="D43" s="1050"/>
      <c r="E43" s="1050"/>
      <c r="F43" s="1050"/>
      <c r="G43" s="1051"/>
      <c r="H43" s="156"/>
      <c r="I43" s="156"/>
      <c r="J43" s="265" t="e">
        <f t="shared" si="0"/>
        <v>#DIV/0!</v>
      </c>
      <c r="K43" s="563"/>
      <c r="L43" s="538"/>
      <c r="M43" s="538"/>
      <c r="N43" s="538"/>
      <c r="O43" s="538"/>
      <c r="P43" s="538"/>
      <c r="Q43" s="538"/>
      <c r="R43" s="538"/>
      <c r="S43" s="538"/>
      <c r="T43" s="538"/>
      <c r="U43" s="538"/>
      <c r="V43" s="538"/>
      <c r="W43" s="538"/>
      <c r="X43" s="538"/>
      <c r="Y43" s="564"/>
      <c r="Z43" s="260"/>
    </row>
    <row r="44" spans="2:26" s="262" customFormat="1" ht="15" hidden="1" thickBot="1" x14ac:dyDescent="0.25">
      <c r="B44" s="263"/>
      <c r="C44" s="560"/>
      <c r="D44" s="1050"/>
      <c r="E44" s="1050"/>
      <c r="F44" s="1050"/>
      <c r="G44" s="1051"/>
      <c r="H44" s="156"/>
      <c r="I44" s="156"/>
      <c r="J44" s="265" t="e">
        <f t="shared" si="0"/>
        <v>#DIV/0!</v>
      </c>
      <c r="K44" s="563"/>
      <c r="L44" s="538"/>
      <c r="M44" s="538"/>
      <c r="N44" s="538"/>
      <c r="O44" s="538"/>
      <c r="P44" s="538"/>
      <c r="Q44" s="538"/>
      <c r="R44" s="538"/>
      <c r="S44" s="538"/>
      <c r="T44" s="538"/>
      <c r="U44" s="538"/>
      <c r="V44" s="538"/>
      <c r="W44" s="538"/>
      <c r="X44" s="538"/>
      <c r="Y44" s="564"/>
      <c r="Z44" s="260"/>
    </row>
    <row r="45" spans="2:26" s="262" customFormat="1" ht="15" hidden="1" thickBot="1" x14ac:dyDescent="0.25">
      <c r="B45" s="263"/>
      <c r="C45" s="560"/>
      <c r="D45" s="1050"/>
      <c r="E45" s="1050"/>
      <c r="F45" s="1050"/>
      <c r="G45" s="1051"/>
      <c r="H45" s="157"/>
      <c r="I45" s="157"/>
      <c r="J45" s="265" t="e">
        <f t="shared" si="0"/>
        <v>#DIV/0!</v>
      </c>
      <c r="K45" s="660"/>
      <c r="L45" s="661"/>
      <c r="M45" s="661"/>
      <c r="N45" s="661"/>
      <c r="O45" s="661"/>
      <c r="P45" s="661"/>
      <c r="Q45" s="661"/>
      <c r="R45" s="661"/>
      <c r="S45" s="661"/>
      <c r="T45" s="661"/>
      <c r="U45" s="661"/>
      <c r="V45" s="661"/>
      <c r="W45" s="661"/>
      <c r="X45" s="661"/>
      <c r="Y45" s="662"/>
      <c r="Z45" s="260"/>
    </row>
    <row r="46" spans="2:26" s="262" customFormat="1" ht="15.75" customHeight="1" thickBot="1" x14ac:dyDescent="0.3">
      <c r="B46" s="263"/>
      <c r="C46" s="565" t="s">
        <v>58</v>
      </c>
      <c r="D46" s="566"/>
      <c r="E46" s="566"/>
      <c r="F46" s="566"/>
      <c r="G46" s="567"/>
      <c r="H46" s="266"/>
      <c r="I46" s="266"/>
      <c r="J46" s="59"/>
      <c r="K46" s="568"/>
      <c r="L46" s="569"/>
      <c r="M46" s="569"/>
      <c r="N46" s="569"/>
      <c r="O46" s="569"/>
      <c r="P46" s="569"/>
      <c r="Q46" s="569"/>
      <c r="R46" s="569"/>
      <c r="S46" s="569"/>
      <c r="T46" s="569"/>
      <c r="U46" s="569"/>
      <c r="V46" s="569"/>
      <c r="W46" s="569"/>
      <c r="X46" s="569"/>
      <c r="Y46" s="570"/>
      <c r="Z46" s="260"/>
    </row>
    <row r="47" spans="2:26" s="262" customForma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x14ac:dyDescent="0.2">
      <c r="B51" s="258"/>
      <c r="C51" s="504" t="s">
        <v>60</v>
      </c>
      <c r="D51" s="505"/>
      <c r="E51" s="505"/>
      <c r="F51" s="505"/>
      <c r="G51" s="505"/>
      <c r="H51" s="505"/>
      <c r="I51" s="505"/>
      <c r="J51" s="505"/>
      <c r="K51" s="505"/>
      <c r="L51" s="505"/>
      <c r="M51" s="505"/>
      <c r="N51" s="505"/>
      <c r="O51" s="505"/>
      <c r="P51" s="505"/>
      <c r="Q51" s="505"/>
      <c r="R51" s="505"/>
      <c r="S51" s="505"/>
      <c r="T51" s="505"/>
      <c r="U51" s="505"/>
      <c r="V51" s="505"/>
      <c r="W51" s="505"/>
      <c r="X51" s="505"/>
      <c r="Y51" s="506"/>
      <c r="Z51" s="260"/>
    </row>
    <row r="52" spans="2:26" x14ac:dyDescent="0.2">
      <c r="B52" s="258"/>
      <c r="C52" s="507"/>
      <c r="D52" s="508"/>
      <c r="E52" s="508"/>
      <c r="F52" s="508"/>
      <c r="G52" s="508"/>
      <c r="H52" s="508"/>
      <c r="I52" s="508"/>
      <c r="J52" s="508"/>
      <c r="K52" s="508"/>
      <c r="L52" s="508"/>
      <c r="M52" s="508"/>
      <c r="N52" s="508"/>
      <c r="O52" s="508"/>
      <c r="P52" s="508"/>
      <c r="Q52" s="508"/>
      <c r="R52" s="508"/>
      <c r="S52" s="508"/>
      <c r="T52" s="508"/>
      <c r="U52" s="508"/>
      <c r="V52" s="508"/>
      <c r="W52" s="508"/>
      <c r="X52" s="508"/>
      <c r="Y52" s="509"/>
      <c r="Z52" s="260"/>
    </row>
    <row r="53" spans="2:26" x14ac:dyDescent="0.2">
      <c r="B53" s="258"/>
      <c r="C53" s="507"/>
      <c r="D53" s="508"/>
      <c r="E53" s="508"/>
      <c r="F53" s="508"/>
      <c r="G53" s="508"/>
      <c r="H53" s="508"/>
      <c r="I53" s="508"/>
      <c r="J53" s="508"/>
      <c r="K53" s="508"/>
      <c r="L53" s="508"/>
      <c r="M53" s="508"/>
      <c r="N53" s="508"/>
      <c r="O53" s="508"/>
      <c r="P53" s="508"/>
      <c r="Q53" s="508"/>
      <c r="R53" s="508"/>
      <c r="S53" s="508"/>
      <c r="T53" s="508"/>
      <c r="U53" s="508"/>
      <c r="V53" s="508"/>
      <c r="W53" s="508"/>
      <c r="X53" s="508"/>
      <c r="Y53" s="509"/>
      <c r="Z53" s="260"/>
    </row>
    <row r="54" spans="2:26" x14ac:dyDescent="0.2">
      <c r="B54" s="258"/>
      <c r="C54" s="507"/>
      <c r="D54" s="508"/>
      <c r="E54" s="508"/>
      <c r="F54" s="508"/>
      <c r="G54" s="508"/>
      <c r="H54" s="508"/>
      <c r="I54" s="508"/>
      <c r="J54" s="508"/>
      <c r="K54" s="508"/>
      <c r="L54" s="508"/>
      <c r="M54" s="508"/>
      <c r="N54" s="508"/>
      <c r="O54" s="508"/>
      <c r="P54" s="508"/>
      <c r="Q54" s="508"/>
      <c r="R54" s="508"/>
      <c r="S54" s="508"/>
      <c r="T54" s="508"/>
      <c r="U54" s="508"/>
      <c r="V54" s="508"/>
      <c r="W54" s="508"/>
      <c r="X54" s="508"/>
      <c r="Y54" s="509"/>
      <c r="Z54" s="260"/>
    </row>
    <row r="55" spans="2:26" x14ac:dyDescent="0.2">
      <c r="B55" s="258"/>
      <c r="C55" s="507"/>
      <c r="D55" s="508"/>
      <c r="E55" s="508"/>
      <c r="F55" s="508"/>
      <c r="G55" s="508"/>
      <c r="H55" s="508"/>
      <c r="I55" s="508"/>
      <c r="J55" s="508"/>
      <c r="K55" s="508"/>
      <c r="L55" s="508"/>
      <c r="M55" s="508"/>
      <c r="N55" s="508"/>
      <c r="O55" s="508"/>
      <c r="P55" s="508"/>
      <c r="Q55" s="508"/>
      <c r="R55" s="508"/>
      <c r="S55" s="508"/>
      <c r="T55" s="508"/>
      <c r="U55" s="508"/>
      <c r="V55" s="508"/>
      <c r="W55" s="508"/>
      <c r="X55" s="508"/>
      <c r="Y55" s="509"/>
      <c r="Z55" s="260"/>
    </row>
    <row r="56" spans="2:26" x14ac:dyDescent="0.2">
      <c r="B56" s="258"/>
      <c r="C56" s="507"/>
      <c r="D56" s="508"/>
      <c r="E56" s="508"/>
      <c r="F56" s="508"/>
      <c r="G56" s="508"/>
      <c r="H56" s="508"/>
      <c r="I56" s="508"/>
      <c r="J56" s="508"/>
      <c r="K56" s="508"/>
      <c r="L56" s="508"/>
      <c r="M56" s="508"/>
      <c r="N56" s="508"/>
      <c r="O56" s="508"/>
      <c r="P56" s="508"/>
      <c r="Q56" s="508"/>
      <c r="R56" s="508"/>
      <c r="S56" s="508"/>
      <c r="T56" s="508"/>
      <c r="U56" s="508"/>
      <c r="V56" s="508"/>
      <c r="W56" s="508"/>
      <c r="X56" s="508"/>
      <c r="Y56" s="509"/>
      <c r="Z56" s="260"/>
    </row>
    <row r="57" spans="2:26" x14ac:dyDescent="0.2">
      <c r="B57" s="258"/>
      <c r="C57" s="507"/>
      <c r="D57" s="508"/>
      <c r="E57" s="508"/>
      <c r="F57" s="508"/>
      <c r="G57" s="508"/>
      <c r="H57" s="508"/>
      <c r="I57" s="508"/>
      <c r="J57" s="508"/>
      <c r="K57" s="508"/>
      <c r="L57" s="508"/>
      <c r="M57" s="508"/>
      <c r="N57" s="508"/>
      <c r="O57" s="508"/>
      <c r="P57" s="508"/>
      <c r="Q57" s="508"/>
      <c r="R57" s="508"/>
      <c r="S57" s="508"/>
      <c r="T57" s="508"/>
      <c r="U57" s="508"/>
      <c r="V57" s="508"/>
      <c r="W57" s="508"/>
      <c r="X57" s="508"/>
      <c r="Y57" s="509"/>
      <c r="Z57" s="260"/>
    </row>
    <row r="58" spans="2:26" x14ac:dyDescent="0.2">
      <c r="B58" s="258"/>
      <c r="C58" s="507"/>
      <c r="D58" s="508"/>
      <c r="E58" s="508"/>
      <c r="F58" s="508"/>
      <c r="G58" s="508"/>
      <c r="H58" s="508"/>
      <c r="I58" s="508"/>
      <c r="J58" s="508"/>
      <c r="K58" s="508"/>
      <c r="L58" s="508"/>
      <c r="M58" s="508"/>
      <c r="N58" s="508"/>
      <c r="O58" s="508"/>
      <c r="P58" s="508"/>
      <c r="Q58" s="508"/>
      <c r="R58" s="508"/>
      <c r="S58" s="508"/>
      <c r="T58" s="508"/>
      <c r="U58" s="508"/>
      <c r="V58" s="508"/>
      <c r="W58" s="508"/>
      <c r="X58" s="508"/>
      <c r="Y58" s="509"/>
      <c r="Z58" s="260"/>
    </row>
    <row r="59" spans="2:26" x14ac:dyDescent="0.2">
      <c r="B59" s="258"/>
      <c r="C59" s="507"/>
      <c r="D59" s="508"/>
      <c r="E59" s="508"/>
      <c r="F59" s="508"/>
      <c r="G59" s="508"/>
      <c r="H59" s="508"/>
      <c r="I59" s="508"/>
      <c r="J59" s="508"/>
      <c r="K59" s="508"/>
      <c r="L59" s="508"/>
      <c r="M59" s="508"/>
      <c r="N59" s="508"/>
      <c r="O59" s="508"/>
      <c r="P59" s="508"/>
      <c r="Q59" s="508"/>
      <c r="R59" s="508"/>
      <c r="S59" s="508"/>
      <c r="T59" s="508"/>
      <c r="U59" s="508"/>
      <c r="V59" s="508"/>
      <c r="W59" s="508"/>
      <c r="X59" s="508"/>
      <c r="Y59" s="509"/>
      <c r="Z59" s="260"/>
    </row>
    <row r="60" spans="2:26" x14ac:dyDescent="0.2">
      <c r="B60" s="258"/>
      <c r="C60" s="507"/>
      <c r="D60" s="508"/>
      <c r="E60" s="508"/>
      <c r="F60" s="508"/>
      <c r="G60" s="508"/>
      <c r="H60" s="508"/>
      <c r="I60" s="508"/>
      <c r="J60" s="508"/>
      <c r="K60" s="508"/>
      <c r="L60" s="508"/>
      <c r="M60" s="508"/>
      <c r="N60" s="508"/>
      <c r="O60" s="508"/>
      <c r="P60" s="508"/>
      <c r="Q60" s="508"/>
      <c r="R60" s="508"/>
      <c r="S60" s="508"/>
      <c r="T60" s="508"/>
      <c r="U60" s="508"/>
      <c r="V60" s="508"/>
      <c r="W60" s="508"/>
      <c r="X60" s="508"/>
      <c r="Y60" s="509"/>
      <c r="Z60" s="260"/>
    </row>
    <row r="61" spans="2:26" x14ac:dyDescent="0.2">
      <c r="B61" s="258"/>
      <c r="C61" s="507"/>
      <c r="D61" s="508"/>
      <c r="E61" s="508"/>
      <c r="F61" s="508"/>
      <c r="G61" s="508"/>
      <c r="H61" s="508"/>
      <c r="I61" s="508"/>
      <c r="J61" s="508"/>
      <c r="K61" s="508"/>
      <c r="L61" s="508"/>
      <c r="M61" s="508"/>
      <c r="N61" s="508"/>
      <c r="O61" s="508"/>
      <c r="P61" s="508"/>
      <c r="Q61" s="508"/>
      <c r="R61" s="508"/>
      <c r="S61" s="508"/>
      <c r="T61" s="508"/>
      <c r="U61" s="508"/>
      <c r="V61" s="508"/>
      <c r="W61" s="508"/>
      <c r="X61" s="508"/>
      <c r="Y61" s="509"/>
      <c r="Z61" s="260"/>
    </row>
    <row r="62" spans="2:26" x14ac:dyDescent="0.2">
      <c r="B62" s="258"/>
      <c r="C62" s="507"/>
      <c r="D62" s="508"/>
      <c r="E62" s="508"/>
      <c r="F62" s="508"/>
      <c r="G62" s="508"/>
      <c r="H62" s="508"/>
      <c r="I62" s="508"/>
      <c r="J62" s="508"/>
      <c r="K62" s="508"/>
      <c r="L62" s="508"/>
      <c r="M62" s="508"/>
      <c r="N62" s="508"/>
      <c r="O62" s="508"/>
      <c r="P62" s="508"/>
      <c r="Q62" s="508"/>
      <c r="R62" s="508"/>
      <c r="S62" s="508"/>
      <c r="T62" s="508"/>
      <c r="U62" s="508"/>
      <c r="V62" s="508"/>
      <c r="W62" s="508"/>
      <c r="X62" s="508"/>
      <c r="Y62" s="509"/>
      <c r="Z62" s="260"/>
    </row>
    <row r="63" spans="2:26" ht="15" thickBot="1" x14ac:dyDescent="0.25">
      <c r="B63" s="258"/>
      <c r="C63" s="510"/>
      <c r="D63" s="511"/>
      <c r="E63" s="511"/>
      <c r="F63" s="511"/>
      <c r="G63" s="511"/>
      <c r="H63" s="511"/>
      <c r="I63" s="511"/>
      <c r="J63" s="511"/>
      <c r="K63" s="511"/>
      <c r="L63" s="511"/>
      <c r="M63" s="511"/>
      <c r="N63" s="511"/>
      <c r="O63" s="511"/>
      <c r="P63" s="511"/>
      <c r="Q63" s="511"/>
      <c r="R63" s="511"/>
      <c r="S63" s="511"/>
      <c r="T63" s="511"/>
      <c r="U63" s="511"/>
      <c r="V63" s="511"/>
      <c r="W63" s="511"/>
      <c r="X63" s="511"/>
      <c r="Y63" s="512"/>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x14ac:dyDescent="0.2">
      <c r="B69" s="274"/>
      <c r="C69" s="1135"/>
      <c r="D69" s="1136"/>
      <c r="E69" s="1136"/>
      <c r="F69" s="1136"/>
      <c r="G69" s="1136"/>
      <c r="H69" s="1080"/>
      <c r="I69" s="1080"/>
      <c r="J69" s="1080"/>
      <c r="K69" s="1080"/>
      <c r="L69" s="1080"/>
      <c r="M69" s="1080"/>
      <c r="N69" s="1137"/>
      <c r="O69" s="1137"/>
      <c r="P69" s="1137"/>
      <c r="Q69" s="1137"/>
      <c r="R69" s="1137"/>
      <c r="S69" s="1137"/>
      <c r="T69" s="1137"/>
      <c r="U69" s="1137"/>
      <c r="V69" s="1137"/>
      <c r="W69" s="1137"/>
      <c r="X69" s="1137"/>
      <c r="Y69" s="1138"/>
      <c r="Z69" s="277"/>
    </row>
    <row r="70" spans="1:26" x14ac:dyDescent="0.2">
      <c r="B70" s="274"/>
      <c r="C70" s="1139"/>
      <c r="D70" s="1140"/>
      <c r="E70" s="1140"/>
      <c r="F70" s="1140"/>
      <c r="G70" s="1140"/>
      <c r="H70" s="1140"/>
      <c r="I70" s="1140"/>
      <c r="J70" s="1141"/>
      <c r="K70" s="1140"/>
      <c r="L70" s="1140"/>
      <c r="M70" s="1140"/>
      <c r="N70" s="1142"/>
      <c r="O70" s="1142"/>
      <c r="P70" s="1142"/>
      <c r="Q70" s="1142"/>
      <c r="R70" s="1142"/>
      <c r="S70" s="1142"/>
      <c r="T70" s="1142"/>
      <c r="U70" s="1142"/>
      <c r="V70" s="1142"/>
      <c r="W70" s="1142"/>
      <c r="X70" s="1142"/>
      <c r="Y70" s="1143"/>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81"/>
  <sheetViews>
    <sheetView workbookViewId="0">
      <selection activeCell="I10" sqref="I10:Q11"/>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4.28515625" style="246" customWidth="1"/>
    <col min="9" max="9" width="13.425781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461</v>
      </c>
      <c r="I3" s="408"/>
      <c r="J3" s="408"/>
      <c r="K3" s="408"/>
      <c r="L3" s="408"/>
      <c r="M3" s="408"/>
      <c r="N3" s="408"/>
      <c r="O3" s="408"/>
      <c r="P3" s="408" t="s">
        <v>42</v>
      </c>
      <c r="Q3" s="408"/>
      <c r="R3" s="408"/>
      <c r="S3" s="408"/>
      <c r="T3" s="408"/>
      <c r="U3" s="408"/>
      <c r="V3" s="408"/>
      <c r="W3" s="408"/>
      <c r="X3" s="408"/>
      <c r="Y3" s="408"/>
      <c r="Z3" s="409"/>
    </row>
    <row r="4" spans="1:26" ht="15.75" thickBot="1" x14ac:dyDescent="0.25">
      <c r="A4" s="244"/>
      <c r="B4" s="404"/>
      <c r="C4" s="405"/>
      <c r="D4" s="405"/>
      <c r="E4" s="405"/>
      <c r="F4" s="405"/>
      <c r="G4" s="405"/>
      <c r="H4" s="410" t="s">
        <v>462</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527</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528</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529</v>
      </c>
      <c r="S11" s="434"/>
      <c r="T11" s="434"/>
      <c r="U11" s="435"/>
      <c r="V11" s="421" t="s">
        <v>350</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530</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531</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52.5" customHeight="1" thickBot="1" x14ac:dyDescent="0.25">
      <c r="B18" s="258"/>
      <c r="C18" s="445" t="s">
        <v>378</v>
      </c>
      <c r="D18" s="446"/>
      <c r="E18" s="446"/>
      <c r="F18" s="446"/>
      <c r="G18" s="446"/>
      <c r="H18" s="447"/>
      <c r="I18" s="1000" t="s">
        <v>532</v>
      </c>
      <c r="J18" s="1032"/>
      <c r="K18" s="1032"/>
      <c r="L18" s="1032"/>
      <c r="M18" s="1032"/>
      <c r="N18" s="1032"/>
      <c r="O18" s="1032"/>
      <c r="P18" s="1032"/>
      <c r="Q18" s="1032"/>
      <c r="R18" s="1032"/>
      <c r="S18" s="1032"/>
      <c r="T18" s="1032"/>
      <c r="U18" s="1032"/>
      <c r="V18" s="1032"/>
      <c r="W18" s="1032"/>
      <c r="X18" s="1032"/>
      <c r="Y18" s="1033"/>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451</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65</v>
      </c>
      <c r="N21" s="552"/>
      <c r="O21" s="552"/>
      <c r="P21" s="552"/>
      <c r="Q21" s="552"/>
      <c r="R21" s="552"/>
      <c r="S21" s="553"/>
      <c r="T21" s="554" t="s">
        <v>46</v>
      </c>
      <c r="U21" s="555"/>
      <c r="V21" s="555"/>
      <c r="W21" s="555"/>
      <c r="X21" s="555"/>
      <c r="Y21" s="556"/>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5.75" customHeight="1" thickBot="1" x14ac:dyDescent="0.25">
      <c r="B24" s="258"/>
      <c r="C24" s="436" t="s">
        <v>533</v>
      </c>
      <c r="D24" s="437"/>
      <c r="E24" s="437"/>
      <c r="F24" s="437"/>
      <c r="G24" s="437"/>
      <c r="H24" s="437"/>
      <c r="I24" s="438"/>
      <c r="J24" s="436" t="s">
        <v>520</v>
      </c>
      <c r="K24" s="437"/>
      <c r="L24" s="437"/>
      <c r="M24" s="437"/>
      <c r="N24" s="437"/>
      <c r="O24" s="437"/>
      <c r="P24" s="438"/>
      <c r="Q24" s="548" t="s">
        <v>521</v>
      </c>
      <c r="R24" s="549"/>
      <c r="S24" s="549"/>
      <c r="T24" s="549"/>
      <c r="U24" s="549"/>
      <c r="V24" s="549"/>
      <c r="W24" s="549"/>
      <c r="X24" s="549"/>
      <c r="Y24" s="550"/>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522</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999" t="s">
        <v>302</v>
      </c>
      <c r="J28" s="1000"/>
      <c r="K28" s="445" t="s">
        <v>51</v>
      </c>
      <c r="L28" s="446"/>
      <c r="M28" s="446"/>
      <c r="N28" s="446"/>
      <c r="O28" s="446"/>
      <c r="P28" s="447"/>
      <c r="Q28" s="444" t="s">
        <v>52</v>
      </c>
      <c r="R28" s="442"/>
      <c r="S28" s="443"/>
      <c r="T28" s="323" t="s">
        <v>70</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x14ac:dyDescent="0.2">
      <c r="B32" s="263"/>
      <c r="C32" s="588" t="s">
        <v>56</v>
      </c>
      <c r="D32" s="589"/>
      <c r="E32" s="589"/>
      <c r="F32" s="589"/>
      <c r="G32" s="590"/>
      <c r="H32" s="594" t="s">
        <v>534</v>
      </c>
      <c r="I32" s="594" t="s">
        <v>535</v>
      </c>
      <c r="J32" s="594" t="s">
        <v>25</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75" customHeight="1" x14ac:dyDescent="0.2">
      <c r="B34" s="263"/>
      <c r="C34" s="560" t="s">
        <v>91</v>
      </c>
      <c r="D34" s="1050"/>
      <c r="E34" s="1050"/>
      <c r="F34" s="1050"/>
      <c r="G34" s="1051"/>
      <c r="H34" s="264">
        <v>21</v>
      </c>
      <c r="I34" s="264">
        <v>22</v>
      </c>
      <c r="J34" s="284">
        <f>H34/I34</f>
        <v>0.95454545454545459</v>
      </c>
      <c r="K34" s="1144" t="s">
        <v>536</v>
      </c>
      <c r="L34" s="1145"/>
      <c r="M34" s="1145"/>
      <c r="N34" s="1145"/>
      <c r="O34" s="1145"/>
      <c r="P34" s="1145"/>
      <c r="Q34" s="1145"/>
      <c r="R34" s="1145"/>
      <c r="S34" s="1145"/>
      <c r="T34" s="1145"/>
      <c r="U34" s="1145"/>
      <c r="V34" s="1145"/>
      <c r="W34" s="1145"/>
      <c r="X34" s="1145"/>
      <c r="Y34" s="1146"/>
      <c r="Z34" s="260"/>
    </row>
    <row r="35" spans="2:26" s="262" customFormat="1" x14ac:dyDescent="0.2">
      <c r="B35" s="263"/>
      <c r="C35" s="560" t="s">
        <v>94</v>
      </c>
      <c r="D35" s="1050"/>
      <c r="E35" s="1050"/>
      <c r="F35" s="1050"/>
      <c r="G35" s="1051"/>
      <c r="H35" s="324"/>
      <c r="I35" s="324"/>
      <c r="J35" s="325" t="e">
        <f t="shared" ref="J35:J45" si="0">+H35/I35</f>
        <v>#DIV/0!</v>
      </c>
      <c r="K35" s="1147"/>
      <c r="L35" s="1148"/>
      <c r="M35" s="1148"/>
      <c r="N35" s="1148"/>
      <c r="O35" s="1148"/>
      <c r="P35" s="1148"/>
      <c r="Q35" s="1148"/>
      <c r="R35" s="1148"/>
      <c r="S35" s="1148"/>
      <c r="T35" s="1148"/>
      <c r="U35" s="1148"/>
      <c r="V35" s="1148"/>
      <c r="W35" s="1148"/>
      <c r="X35" s="1148"/>
      <c r="Y35" s="1149"/>
      <c r="Z35" s="260"/>
    </row>
    <row r="36" spans="2:26" s="262" customFormat="1" x14ac:dyDescent="0.2">
      <c r="B36" s="263"/>
      <c r="C36" s="560" t="s">
        <v>95</v>
      </c>
      <c r="D36" s="1050"/>
      <c r="E36" s="1050"/>
      <c r="F36" s="1050"/>
      <c r="G36" s="1051"/>
      <c r="H36" s="156"/>
      <c r="I36" s="156"/>
      <c r="J36" s="265" t="e">
        <f t="shared" si="0"/>
        <v>#DIV/0!</v>
      </c>
      <c r="K36" s="1150"/>
      <c r="L36" s="1130"/>
      <c r="M36" s="1130"/>
      <c r="N36" s="1130"/>
      <c r="O36" s="1130"/>
      <c r="P36" s="1130"/>
      <c r="Q36" s="1130"/>
      <c r="R36" s="1130"/>
      <c r="S36" s="1130"/>
      <c r="T36" s="1130"/>
      <c r="U36" s="1130"/>
      <c r="V36" s="1130"/>
      <c r="W36" s="1130"/>
      <c r="X36" s="1130"/>
      <c r="Y36" s="1131"/>
      <c r="Z36" s="260"/>
    </row>
    <row r="37" spans="2:26" s="262" customFormat="1" ht="15" thickBot="1" x14ac:dyDescent="0.25">
      <c r="B37" s="263"/>
      <c r="C37" s="560" t="s">
        <v>96</v>
      </c>
      <c r="D37" s="1050"/>
      <c r="E37" s="1050"/>
      <c r="F37" s="1050"/>
      <c r="G37" s="1051"/>
      <c r="H37" s="156"/>
      <c r="I37" s="156"/>
      <c r="J37" s="265" t="e">
        <f t="shared" si="0"/>
        <v>#DIV/0!</v>
      </c>
      <c r="K37" s="563"/>
      <c r="L37" s="538"/>
      <c r="M37" s="538"/>
      <c r="N37" s="538"/>
      <c r="O37" s="538"/>
      <c r="P37" s="538"/>
      <c r="Q37" s="538"/>
      <c r="R37" s="538"/>
      <c r="S37" s="538"/>
      <c r="T37" s="538"/>
      <c r="U37" s="538"/>
      <c r="V37" s="538"/>
      <c r="W37" s="538"/>
      <c r="X37" s="538"/>
      <c r="Y37" s="564"/>
      <c r="Z37" s="260"/>
    </row>
    <row r="38" spans="2:26" s="262" customFormat="1" ht="15" hidden="1" thickBot="1" x14ac:dyDescent="0.25">
      <c r="B38" s="263"/>
      <c r="C38" s="560"/>
      <c r="D38" s="1050"/>
      <c r="E38" s="1050"/>
      <c r="F38" s="1050"/>
      <c r="G38" s="1051"/>
      <c r="H38" s="156"/>
      <c r="I38" s="156"/>
      <c r="J38" s="265" t="e">
        <f t="shared" si="0"/>
        <v>#DIV/0!</v>
      </c>
      <c r="K38" s="563"/>
      <c r="L38" s="538"/>
      <c r="M38" s="538"/>
      <c r="N38" s="538"/>
      <c r="O38" s="538"/>
      <c r="P38" s="538"/>
      <c r="Q38" s="538"/>
      <c r="R38" s="538"/>
      <c r="S38" s="538"/>
      <c r="T38" s="538"/>
      <c r="U38" s="538"/>
      <c r="V38" s="538"/>
      <c r="W38" s="538"/>
      <c r="X38" s="538"/>
      <c r="Y38" s="564"/>
      <c r="Z38" s="260"/>
    </row>
    <row r="39" spans="2:26" s="262" customFormat="1" ht="15" hidden="1" thickBot="1" x14ac:dyDescent="0.25">
      <c r="B39" s="263"/>
      <c r="C39" s="560"/>
      <c r="D39" s="1050"/>
      <c r="E39" s="1050"/>
      <c r="F39" s="1050"/>
      <c r="G39" s="1051"/>
      <c r="H39" s="156"/>
      <c r="I39" s="156"/>
      <c r="J39" s="265" t="e">
        <f t="shared" si="0"/>
        <v>#DIV/0!</v>
      </c>
      <c r="K39" s="1132"/>
      <c r="L39" s="1133"/>
      <c r="M39" s="1133"/>
      <c r="N39" s="1133"/>
      <c r="O39" s="1133"/>
      <c r="P39" s="1133"/>
      <c r="Q39" s="1133"/>
      <c r="R39" s="1133"/>
      <c r="S39" s="1133"/>
      <c r="T39" s="1133"/>
      <c r="U39" s="1133"/>
      <c r="V39" s="1133"/>
      <c r="W39" s="1133"/>
      <c r="X39" s="1133"/>
      <c r="Y39" s="1134"/>
      <c r="Z39" s="260"/>
    </row>
    <row r="40" spans="2:26" s="262" customFormat="1" ht="15" hidden="1" thickBot="1" x14ac:dyDescent="0.25">
      <c r="B40" s="263"/>
      <c r="C40" s="560"/>
      <c r="D40" s="1050"/>
      <c r="E40" s="1050"/>
      <c r="F40" s="1050"/>
      <c r="G40" s="1051"/>
      <c r="H40" s="156"/>
      <c r="I40" s="156"/>
      <c r="J40" s="265" t="e">
        <f t="shared" si="0"/>
        <v>#DIV/0!</v>
      </c>
      <c r="K40" s="563"/>
      <c r="L40" s="538"/>
      <c r="M40" s="538"/>
      <c r="N40" s="538"/>
      <c r="O40" s="538"/>
      <c r="P40" s="538"/>
      <c r="Q40" s="538"/>
      <c r="R40" s="538"/>
      <c r="S40" s="538"/>
      <c r="T40" s="538"/>
      <c r="U40" s="538"/>
      <c r="V40" s="538"/>
      <c r="W40" s="538"/>
      <c r="X40" s="538"/>
      <c r="Y40" s="564"/>
      <c r="Z40" s="260"/>
    </row>
    <row r="41" spans="2:26" s="262" customFormat="1" ht="15" hidden="1" thickBot="1" x14ac:dyDescent="0.25">
      <c r="B41" s="263"/>
      <c r="C41" s="560"/>
      <c r="D41" s="1050"/>
      <c r="E41" s="1050"/>
      <c r="F41" s="1050"/>
      <c r="G41" s="1051"/>
      <c r="H41" s="156"/>
      <c r="I41" s="156"/>
      <c r="J41" s="265" t="e">
        <f t="shared" si="0"/>
        <v>#DIV/0!</v>
      </c>
      <c r="K41" s="563"/>
      <c r="L41" s="538"/>
      <c r="M41" s="538"/>
      <c r="N41" s="538"/>
      <c r="O41" s="538"/>
      <c r="P41" s="538"/>
      <c r="Q41" s="538"/>
      <c r="R41" s="538"/>
      <c r="S41" s="538"/>
      <c r="T41" s="538"/>
      <c r="U41" s="538"/>
      <c r="V41" s="538"/>
      <c r="W41" s="538"/>
      <c r="X41" s="538"/>
      <c r="Y41" s="564"/>
      <c r="Z41" s="260"/>
    </row>
    <row r="42" spans="2:26" s="262" customFormat="1" ht="15" hidden="1" thickBot="1" x14ac:dyDescent="0.25">
      <c r="B42" s="263"/>
      <c r="C42" s="560"/>
      <c r="D42" s="1050"/>
      <c r="E42" s="1050"/>
      <c r="F42" s="1050"/>
      <c r="G42" s="1051"/>
      <c r="H42" s="156"/>
      <c r="I42" s="156"/>
      <c r="J42" s="265" t="e">
        <f t="shared" si="0"/>
        <v>#DIV/0!</v>
      </c>
      <c r="K42" s="563"/>
      <c r="L42" s="538"/>
      <c r="M42" s="538"/>
      <c r="N42" s="538"/>
      <c r="O42" s="538"/>
      <c r="P42" s="538"/>
      <c r="Q42" s="538"/>
      <c r="R42" s="538"/>
      <c r="S42" s="538"/>
      <c r="T42" s="538"/>
      <c r="U42" s="538"/>
      <c r="V42" s="538"/>
      <c r="W42" s="538"/>
      <c r="X42" s="538"/>
      <c r="Y42" s="564"/>
      <c r="Z42" s="260"/>
    </row>
    <row r="43" spans="2:26" s="262" customFormat="1" ht="15" hidden="1" thickBot="1" x14ac:dyDescent="0.25">
      <c r="B43" s="263"/>
      <c r="C43" s="560"/>
      <c r="D43" s="1050"/>
      <c r="E43" s="1050"/>
      <c r="F43" s="1050"/>
      <c r="G43" s="1051"/>
      <c r="H43" s="156"/>
      <c r="I43" s="156"/>
      <c r="J43" s="265" t="e">
        <f t="shared" si="0"/>
        <v>#DIV/0!</v>
      </c>
      <c r="K43" s="563"/>
      <c r="L43" s="538"/>
      <c r="M43" s="538"/>
      <c r="N43" s="538"/>
      <c r="O43" s="538"/>
      <c r="P43" s="538"/>
      <c r="Q43" s="538"/>
      <c r="R43" s="538"/>
      <c r="S43" s="538"/>
      <c r="T43" s="538"/>
      <c r="U43" s="538"/>
      <c r="V43" s="538"/>
      <c r="W43" s="538"/>
      <c r="X43" s="538"/>
      <c r="Y43" s="564"/>
      <c r="Z43" s="260"/>
    </row>
    <row r="44" spans="2:26" s="262" customFormat="1" ht="15" hidden="1" thickBot="1" x14ac:dyDescent="0.25">
      <c r="B44" s="263"/>
      <c r="C44" s="560"/>
      <c r="D44" s="1050"/>
      <c r="E44" s="1050"/>
      <c r="F44" s="1050"/>
      <c r="G44" s="1051"/>
      <c r="H44" s="156"/>
      <c r="I44" s="156"/>
      <c r="J44" s="265" t="e">
        <f t="shared" si="0"/>
        <v>#DIV/0!</v>
      </c>
      <c r="K44" s="563"/>
      <c r="L44" s="538"/>
      <c r="M44" s="538"/>
      <c r="N44" s="538"/>
      <c r="O44" s="538"/>
      <c r="P44" s="538"/>
      <c r="Q44" s="538"/>
      <c r="R44" s="538"/>
      <c r="S44" s="538"/>
      <c r="T44" s="538"/>
      <c r="U44" s="538"/>
      <c r="V44" s="538"/>
      <c r="W44" s="538"/>
      <c r="X44" s="538"/>
      <c r="Y44" s="564"/>
      <c r="Z44" s="260"/>
    </row>
    <row r="45" spans="2:26" s="262" customFormat="1" ht="15" hidden="1" thickBot="1" x14ac:dyDescent="0.25">
      <c r="B45" s="263"/>
      <c r="C45" s="560"/>
      <c r="D45" s="1050"/>
      <c r="E45" s="1050"/>
      <c r="F45" s="1050"/>
      <c r="G45" s="1051"/>
      <c r="H45" s="157"/>
      <c r="I45" s="157"/>
      <c r="J45" s="265" t="e">
        <f t="shared" si="0"/>
        <v>#DIV/0!</v>
      </c>
      <c r="K45" s="660"/>
      <c r="L45" s="661"/>
      <c r="M45" s="661"/>
      <c r="N45" s="661"/>
      <c r="O45" s="661"/>
      <c r="P45" s="661"/>
      <c r="Q45" s="661"/>
      <c r="R45" s="661"/>
      <c r="S45" s="661"/>
      <c r="T45" s="661"/>
      <c r="U45" s="661"/>
      <c r="V45" s="661"/>
      <c r="W45" s="661"/>
      <c r="X45" s="661"/>
      <c r="Y45" s="662"/>
      <c r="Z45" s="260"/>
    </row>
    <row r="46" spans="2:26" s="262" customFormat="1" ht="15.75" customHeight="1" thickBot="1" x14ac:dyDescent="0.3">
      <c r="B46" s="263"/>
      <c r="C46" s="565" t="s">
        <v>58</v>
      </c>
      <c r="D46" s="566"/>
      <c r="E46" s="566"/>
      <c r="F46" s="566"/>
      <c r="G46" s="567"/>
      <c r="H46" s="266"/>
      <c r="I46" s="266"/>
      <c r="J46" s="59"/>
      <c r="K46" s="568"/>
      <c r="L46" s="569"/>
      <c r="M46" s="569"/>
      <c r="N46" s="569"/>
      <c r="O46" s="569"/>
      <c r="P46" s="569"/>
      <c r="Q46" s="569"/>
      <c r="R46" s="569"/>
      <c r="S46" s="569"/>
      <c r="T46" s="569"/>
      <c r="U46" s="569"/>
      <c r="V46" s="569"/>
      <c r="W46" s="569"/>
      <c r="X46" s="569"/>
      <c r="Y46" s="570"/>
      <c r="Z46" s="260"/>
    </row>
    <row r="47" spans="2:26" s="262" customForma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x14ac:dyDescent="0.2">
      <c r="B51" s="258"/>
      <c r="C51" s="504" t="s">
        <v>60</v>
      </c>
      <c r="D51" s="505"/>
      <c r="E51" s="505"/>
      <c r="F51" s="505"/>
      <c r="G51" s="505"/>
      <c r="H51" s="505"/>
      <c r="I51" s="505"/>
      <c r="J51" s="505"/>
      <c r="K51" s="505"/>
      <c r="L51" s="505"/>
      <c r="M51" s="505"/>
      <c r="N51" s="505"/>
      <c r="O51" s="505"/>
      <c r="P51" s="505"/>
      <c r="Q51" s="505"/>
      <c r="R51" s="505"/>
      <c r="S51" s="505"/>
      <c r="T51" s="505"/>
      <c r="U51" s="505"/>
      <c r="V51" s="505"/>
      <c r="W51" s="505"/>
      <c r="X51" s="505"/>
      <c r="Y51" s="506"/>
      <c r="Z51" s="260"/>
    </row>
    <row r="52" spans="2:26" x14ac:dyDescent="0.2">
      <c r="B52" s="258"/>
      <c r="C52" s="507"/>
      <c r="D52" s="508"/>
      <c r="E52" s="508"/>
      <c r="F52" s="508"/>
      <c r="G52" s="508"/>
      <c r="H52" s="508"/>
      <c r="I52" s="508"/>
      <c r="J52" s="508"/>
      <c r="K52" s="508"/>
      <c r="L52" s="508"/>
      <c r="M52" s="508"/>
      <c r="N52" s="508"/>
      <c r="O52" s="508"/>
      <c r="P52" s="508"/>
      <c r="Q52" s="508"/>
      <c r="R52" s="508"/>
      <c r="S52" s="508"/>
      <c r="T52" s="508"/>
      <c r="U52" s="508"/>
      <c r="V52" s="508"/>
      <c r="W52" s="508"/>
      <c r="X52" s="508"/>
      <c r="Y52" s="509"/>
      <c r="Z52" s="260"/>
    </row>
    <row r="53" spans="2:26" x14ac:dyDescent="0.2">
      <c r="B53" s="258"/>
      <c r="C53" s="507"/>
      <c r="D53" s="508"/>
      <c r="E53" s="508"/>
      <c r="F53" s="508"/>
      <c r="G53" s="508"/>
      <c r="H53" s="508"/>
      <c r="I53" s="508"/>
      <c r="J53" s="508"/>
      <c r="K53" s="508"/>
      <c r="L53" s="508"/>
      <c r="M53" s="508"/>
      <c r="N53" s="508"/>
      <c r="O53" s="508"/>
      <c r="P53" s="508"/>
      <c r="Q53" s="508"/>
      <c r="R53" s="508"/>
      <c r="S53" s="508"/>
      <c r="T53" s="508"/>
      <c r="U53" s="508"/>
      <c r="V53" s="508"/>
      <c r="W53" s="508"/>
      <c r="X53" s="508"/>
      <c r="Y53" s="509"/>
      <c r="Z53" s="260"/>
    </row>
    <row r="54" spans="2:26" x14ac:dyDescent="0.2">
      <c r="B54" s="258"/>
      <c r="C54" s="507"/>
      <c r="D54" s="508"/>
      <c r="E54" s="508"/>
      <c r="F54" s="508"/>
      <c r="G54" s="508"/>
      <c r="H54" s="508"/>
      <c r="I54" s="508"/>
      <c r="J54" s="508"/>
      <c r="K54" s="508"/>
      <c r="L54" s="508"/>
      <c r="M54" s="508"/>
      <c r="N54" s="508"/>
      <c r="O54" s="508"/>
      <c r="P54" s="508"/>
      <c r="Q54" s="508"/>
      <c r="R54" s="508"/>
      <c r="S54" s="508"/>
      <c r="T54" s="508"/>
      <c r="U54" s="508"/>
      <c r="V54" s="508"/>
      <c r="W54" s="508"/>
      <c r="X54" s="508"/>
      <c r="Y54" s="509"/>
      <c r="Z54" s="260"/>
    </row>
    <row r="55" spans="2:26" x14ac:dyDescent="0.2">
      <c r="B55" s="258"/>
      <c r="C55" s="507"/>
      <c r="D55" s="508"/>
      <c r="E55" s="508"/>
      <c r="F55" s="508"/>
      <c r="G55" s="508"/>
      <c r="H55" s="508"/>
      <c r="I55" s="508"/>
      <c r="J55" s="508"/>
      <c r="K55" s="508"/>
      <c r="L55" s="508"/>
      <c r="M55" s="508"/>
      <c r="N55" s="508"/>
      <c r="O55" s="508"/>
      <c r="P55" s="508"/>
      <c r="Q55" s="508"/>
      <c r="R55" s="508"/>
      <c r="S55" s="508"/>
      <c r="T55" s="508"/>
      <c r="U55" s="508"/>
      <c r="V55" s="508"/>
      <c r="W55" s="508"/>
      <c r="X55" s="508"/>
      <c r="Y55" s="509"/>
      <c r="Z55" s="260"/>
    </row>
    <row r="56" spans="2:26" x14ac:dyDescent="0.2">
      <c r="B56" s="258"/>
      <c r="C56" s="507"/>
      <c r="D56" s="508"/>
      <c r="E56" s="508"/>
      <c r="F56" s="508"/>
      <c r="G56" s="508"/>
      <c r="H56" s="508"/>
      <c r="I56" s="508"/>
      <c r="J56" s="508"/>
      <c r="K56" s="508"/>
      <c r="L56" s="508"/>
      <c r="M56" s="508"/>
      <c r="N56" s="508"/>
      <c r="O56" s="508"/>
      <c r="P56" s="508"/>
      <c r="Q56" s="508"/>
      <c r="R56" s="508"/>
      <c r="S56" s="508"/>
      <c r="T56" s="508"/>
      <c r="U56" s="508"/>
      <c r="V56" s="508"/>
      <c r="W56" s="508"/>
      <c r="X56" s="508"/>
      <c r="Y56" s="509"/>
      <c r="Z56" s="260"/>
    </row>
    <row r="57" spans="2:26" x14ac:dyDescent="0.2">
      <c r="B57" s="258"/>
      <c r="C57" s="507"/>
      <c r="D57" s="508"/>
      <c r="E57" s="508"/>
      <c r="F57" s="508"/>
      <c r="G57" s="508"/>
      <c r="H57" s="508"/>
      <c r="I57" s="508"/>
      <c r="J57" s="508"/>
      <c r="K57" s="508"/>
      <c r="L57" s="508"/>
      <c r="M57" s="508"/>
      <c r="N57" s="508"/>
      <c r="O57" s="508"/>
      <c r="P57" s="508"/>
      <c r="Q57" s="508"/>
      <c r="R57" s="508"/>
      <c r="S57" s="508"/>
      <c r="T57" s="508"/>
      <c r="U57" s="508"/>
      <c r="V57" s="508"/>
      <c r="W57" s="508"/>
      <c r="X57" s="508"/>
      <c r="Y57" s="509"/>
      <c r="Z57" s="260"/>
    </row>
    <row r="58" spans="2:26" x14ac:dyDescent="0.2">
      <c r="B58" s="258"/>
      <c r="C58" s="507"/>
      <c r="D58" s="508"/>
      <c r="E58" s="508"/>
      <c r="F58" s="508"/>
      <c r="G58" s="508"/>
      <c r="H58" s="508"/>
      <c r="I58" s="508"/>
      <c r="J58" s="508"/>
      <c r="K58" s="508"/>
      <c r="L58" s="508"/>
      <c r="M58" s="508"/>
      <c r="N58" s="508"/>
      <c r="O58" s="508"/>
      <c r="P58" s="508"/>
      <c r="Q58" s="508"/>
      <c r="R58" s="508"/>
      <c r="S58" s="508"/>
      <c r="T58" s="508"/>
      <c r="U58" s="508"/>
      <c r="V58" s="508"/>
      <c r="W58" s="508"/>
      <c r="X58" s="508"/>
      <c r="Y58" s="509"/>
      <c r="Z58" s="260"/>
    </row>
    <row r="59" spans="2:26" x14ac:dyDescent="0.2">
      <c r="B59" s="258"/>
      <c r="C59" s="507"/>
      <c r="D59" s="508"/>
      <c r="E59" s="508"/>
      <c r="F59" s="508"/>
      <c r="G59" s="508"/>
      <c r="H59" s="508"/>
      <c r="I59" s="508"/>
      <c r="J59" s="508"/>
      <c r="K59" s="508"/>
      <c r="L59" s="508"/>
      <c r="M59" s="508"/>
      <c r="N59" s="508"/>
      <c r="O59" s="508"/>
      <c r="P59" s="508"/>
      <c r="Q59" s="508"/>
      <c r="R59" s="508"/>
      <c r="S59" s="508"/>
      <c r="T59" s="508"/>
      <c r="U59" s="508"/>
      <c r="V59" s="508"/>
      <c r="W59" s="508"/>
      <c r="X59" s="508"/>
      <c r="Y59" s="509"/>
      <c r="Z59" s="260"/>
    </row>
    <row r="60" spans="2:26" x14ac:dyDescent="0.2">
      <c r="B60" s="258"/>
      <c r="C60" s="507"/>
      <c r="D60" s="508"/>
      <c r="E60" s="508"/>
      <c r="F60" s="508"/>
      <c r="G60" s="508"/>
      <c r="H60" s="508"/>
      <c r="I60" s="508"/>
      <c r="J60" s="508"/>
      <c r="K60" s="508"/>
      <c r="L60" s="508"/>
      <c r="M60" s="508"/>
      <c r="N60" s="508"/>
      <c r="O60" s="508"/>
      <c r="P60" s="508"/>
      <c r="Q60" s="508"/>
      <c r="R60" s="508"/>
      <c r="S60" s="508"/>
      <c r="T60" s="508"/>
      <c r="U60" s="508"/>
      <c r="V60" s="508"/>
      <c r="W60" s="508"/>
      <c r="X60" s="508"/>
      <c r="Y60" s="509"/>
      <c r="Z60" s="260"/>
    </row>
    <row r="61" spans="2:26" x14ac:dyDescent="0.2">
      <c r="B61" s="258"/>
      <c r="C61" s="507"/>
      <c r="D61" s="508"/>
      <c r="E61" s="508"/>
      <c r="F61" s="508"/>
      <c r="G61" s="508"/>
      <c r="H61" s="508"/>
      <c r="I61" s="508"/>
      <c r="J61" s="508"/>
      <c r="K61" s="508"/>
      <c r="L61" s="508"/>
      <c r="M61" s="508"/>
      <c r="N61" s="508"/>
      <c r="O61" s="508"/>
      <c r="P61" s="508"/>
      <c r="Q61" s="508"/>
      <c r="R61" s="508"/>
      <c r="S61" s="508"/>
      <c r="T61" s="508"/>
      <c r="U61" s="508"/>
      <c r="V61" s="508"/>
      <c r="W61" s="508"/>
      <c r="X61" s="508"/>
      <c r="Y61" s="509"/>
      <c r="Z61" s="260"/>
    </row>
    <row r="62" spans="2:26" x14ac:dyDescent="0.2">
      <c r="B62" s="258"/>
      <c r="C62" s="507"/>
      <c r="D62" s="508"/>
      <c r="E62" s="508"/>
      <c r="F62" s="508"/>
      <c r="G62" s="508"/>
      <c r="H62" s="508"/>
      <c r="I62" s="508"/>
      <c r="J62" s="508"/>
      <c r="K62" s="508"/>
      <c r="L62" s="508"/>
      <c r="M62" s="508"/>
      <c r="N62" s="508"/>
      <c r="O62" s="508"/>
      <c r="P62" s="508"/>
      <c r="Q62" s="508"/>
      <c r="R62" s="508"/>
      <c r="S62" s="508"/>
      <c r="T62" s="508"/>
      <c r="U62" s="508"/>
      <c r="V62" s="508"/>
      <c r="W62" s="508"/>
      <c r="X62" s="508"/>
      <c r="Y62" s="509"/>
      <c r="Z62" s="260"/>
    </row>
    <row r="63" spans="2:26" ht="15" thickBot="1" x14ac:dyDescent="0.25">
      <c r="B63" s="258"/>
      <c r="C63" s="510"/>
      <c r="D63" s="511"/>
      <c r="E63" s="511"/>
      <c r="F63" s="511"/>
      <c r="G63" s="511"/>
      <c r="H63" s="511"/>
      <c r="I63" s="511"/>
      <c r="J63" s="511"/>
      <c r="K63" s="511"/>
      <c r="L63" s="511"/>
      <c r="M63" s="511"/>
      <c r="N63" s="511"/>
      <c r="O63" s="511"/>
      <c r="P63" s="511"/>
      <c r="Q63" s="511"/>
      <c r="R63" s="511"/>
      <c r="S63" s="511"/>
      <c r="T63" s="511"/>
      <c r="U63" s="511"/>
      <c r="V63" s="511"/>
      <c r="W63" s="511"/>
      <c r="X63" s="511"/>
      <c r="Y63" s="512"/>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ht="41.25" customHeight="1" x14ac:dyDescent="0.2">
      <c r="B69" s="274"/>
      <c r="C69" s="689"/>
      <c r="D69" s="681"/>
      <c r="E69" s="681"/>
      <c r="F69" s="681"/>
      <c r="G69" s="681"/>
      <c r="H69" s="682"/>
      <c r="I69" s="681"/>
      <c r="J69" s="682"/>
      <c r="K69" s="681"/>
      <c r="L69" s="681"/>
      <c r="M69" s="681"/>
      <c r="N69" s="680"/>
      <c r="O69" s="680"/>
      <c r="P69" s="680"/>
      <c r="Q69" s="680"/>
      <c r="R69" s="680"/>
      <c r="S69" s="680"/>
      <c r="T69" s="680"/>
      <c r="U69" s="680"/>
      <c r="V69" s="680"/>
      <c r="W69" s="680"/>
      <c r="X69" s="680"/>
      <c r="Y69" s="690"/>
      <c r="Z69" s="277"/>
    </row>
    <row r="70" spans="1: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2"/>
  <sheetViews>
    <sheetView tabSelected="1" topLeftCell="A24" workbookViewId="0">
      <selection activeCell="A24" sqref="A1:XFD1048576"/>
    </sheetView>
  </sheetViews>
  <sheetFormatPr baseColWidth="10" defaultColWidth="3.7109375" defaultRowHeight="14.25" x14ac:dyDescent="0.2"/>
  <cols>
    <col min="1" max="1" width="3.7109375" style="136"/>
    <col min="2" max="2" width="2.85546875" style="136" customWidth="1"/>
    <col min="3" max="7" width="7.710937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28" width="3.7109375" style="136"/>
    <col min="29" max="29" width="9.28515625" style="136" customWidth="1"/>
    <col min="30" max="30" width="9.85546875" style="136" customWidth="1"/>
    <col min="31"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412" t="s">
        <v>196</v>
      </c>
      <c r="J7" s="413"/>
      <c r="K7" s="413"/>
      <c r="L7" s="413"/>
      <c r="M7" s="413"/>
      <c r="N7" s="413"/>
      <c r="O7" s="413"/>
      <c r="P7" s="413"/>
      <c r="Q7" s="413"/>
      <c r="R7" s="413"/>
      <c r="S7" s="413"/>
      <c r="T7" s="413"/>
      <c r="U7" s="413"/>
      <c r="V7" s="413"/>
      <c r="W7" s="413"/>
      <c r="X7" s="413"/>
      <c r="Y7" s="414"/>
      <c r="Z7" s="144"/>
    </row>
    <row r="8" spans="1:26" ht="15.75" thickBot="1" x14ac:dyDescent="0.25">
      <c r="B8" s="143"/>
      <c r="C8" s="388"/>
      <c r="D8" s="389"/>
      <c r="E8" s="389"/>
      <c r="F8" s="389"/>
      <c r="G8" s="389"/>
      <c r="H8" s="390"/>
      <c r="I8" s="415"/>
      <c r="J8" s="416"/>
      <c r="K8" s="416"/>
      <c r="L8" s="416"/>
      <c r="M8" s="416"/>
      <c r="N8" s="416"/>
      <c r="O8" s="416"/>
      <c r="P8" s="416"/>
      <c r="Q8" s="416"/>
      <c r="R8" s="416"/>
      <c r="S8" s="416"/>
      <c r="T8" s="416"/>
      <c r="U8" s="416"/>
      <c r="V8" s="416"/>
      <c r="W8" s="416"/>
      <c r="X8" s="416"/>
      <c r="Y8" s="417"/>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427" t="s">
        <v>198</v>
      </c>
      <c r="J10" s="428"/>
      <c r="K10" s="428"/>
      <c r="L10" s="428"/>
      <c r="M10" s="428"/>
      <c r="N10" s="428"/>
      <c r="O10" s="428"/>
      <c r="P10" s="428"/>
      <c r="Q10" s="429"/>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430"/>
      <c r="J11" s="431"/>
      <c r="K11" s="431"/>
      <c r="L11" s="431"/>
      <c r="M11" s="431"/>
      <c r="N11" s="431"/>
      <c r="O11" s="431"/>
      <c r="P11" s="431"/>
      <c r="Q11" s="432"/>
      <c r="R11" s="433" t="s">
        <v>159</v>
      </c>
      <c r="S11" s="434"/>
      <c r="T11" s="434"/>
      <c r="U11" s="435"/>
      <c r="V11" s="421">
        <v>9</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199</v>
      </c>
      <c r="J13" s="392"/>
      <c r="K13" s="392"/>
      <c r="L13" s="392"/>
      <c r="M13" s="392"/>
      <c r="N13" s="392"/>
      <c r="O13" s="392"/>
      <c r="P13" s="392"/>
      <c r="Q13" s="392"/>
      <c r="R13" s="392"/>
      <c r="S13" s="393"/>
      <c r="T13" s="385" t="s">
        <v>16</v>
      </c>
      <c r="U13" s="386"/>
      <c r="V13" s="386"/>
      <c r="W13" s="386"/>
      <c r="X13" s="386"/>
      <c r="Y13" s="387"/>
      <c r="Z13" s="150"/>
    </row>
    <row r="14" spans="1:26" ht="30" customHeight="1" thickBot="1" x14ac:dyDescent="0.25">
      <c r="B14" s="148"/>
      <c r="C14" s="388"/>
      <c r="D14" s="389"/>
      <c r="E14" s="389"/>
      <c r="F14" s="389"/>
      <c r="G14" s="389"/>
      <c r="H14" s="390"/>
      <c r="I14" s="394"/>
      <c r="J14" s="395"/>
      <c r="K14" s="395"/>
      <c r="L14" s="395"/>
      <c r="M14" s="395"/>
      <c r="N14" s="395"/>
      <c r="O14" s="395"/>
      <c r="P14" s="395"/>
      <c r="Q14" s="395"/>
      <c r="R14" s="395"/>
      <c r="S14" s="396"/>
      <c r="T14" s="397" t="s">
        <v>200</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201</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8.5" customHeight="1" thickBot="1" x14ac:dyDescent="0.25">
      <c r="B18" s="148"/>
      <c r="C18" s="445" t="s">
        <v>19</v>
      </c>
      <c r="D18" s="446"/>
      <c r="E18" s="446"/>
      <c r="F18" s="446"/>
      <c r="G18" s="446"/>
      <c r="H18" s="447"/>
      <c r="I18" s="448" t="s">
        <v>162</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202</v>
      </c>
      <c r="J20" s="458"/>
      <c r="K20" s="458"/>
      <c r="L20" s="459"/>
      <c r="M20" s="418" t="s">
        <v>21</v>
      </c>
      <c r="N20" s="419"/>
      <c r="O20" s="419"/>
      <c r="P20" s="419"/>
      <c r="Q20" s="419"/>
      <c r="R20" s="419"/>
      <c r="S20" s="420"/>
      <c r="T20" s="418" t="s">
        <v>22</v>
      </c>
      <c r="U20" s="419"/>
      <c r="V20" s="419"/>
      <c r="W20" s="419"/>
      <c r="X20" s="419"/>
      <c r="Y20" s="420"/>
      <c r="Z20" s="150"/>
    </row>
    <row r="21" spans="2:26" s="134" customFormat="1" ht="30.75" customHeight="1" thickBot="1" x14ac:dyDescent="0.25">
      <c r="B21" s="148"/>
      <c r="C21" s="454"/>
      <c r="D21" s="455"/>
      <c r="E21" s="455"/>
      <c r="F21" s="455"/>
      <c r="G21" s="455"/>
      <c r="H21" s="456"/>
      <c r="I21" s="460"/>
      <c r="J21" s="461"/>
      <c r="K21" s="461"/>
      <c r="L21" s="462"/>
      <c r="M21" s="551" t="s">
        <v>156</v>
      </c>
      <c r="N21" s="552"/>
      <c r="O21" s="552"/>
      <c r="P21" s="552"/>
      <c r="Q21" s="552"/>
      <c r="R21" s="552"/>
      <c r="S21" s="553"/>
      <c r="T21" s="554" t="s">
        <v>2</v>
      </c>
      <c r="U21" s="555"/>
      <c r="V21" s="555"/>
      <c r="W21" s="555"/>
      <c r="X21" s="555"/>
      <c r="Y21" s="556"/>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41.25" customHeight="1" thickBot="1" x14ac:dyDescent="0.25">
      <c r="B24" s="148"/>
      <c r="C24" s="436" t="s">
        <v>188</v>
      </c>
      <c r="D24" s="437"/>
      <c r="E24" s="437"/>
      <c r="F24" s="437"/>
      <c r="G24" s="437"/>
      <c r="H24" s="437"/>
      <c r="I24" s="438"/>
      <c r="J24" s="436" t="s">
        <v>203</v>
      </c>
      <c r="K24" s="437"/>
      <c r="L24" s="437"/>
      <c r="M24" s="437"/>
      <c r="N24" s="437"/>
      <c r="O24" s="437"/>
      <c r="P24" s="438"/>
      <c r="Q24" s="548" t="s">
        <v>190</v>
      </c>
      <c r="R24" s="549"/>
      <c r="S24" s="549"/>
      <c r="T24" s="549"/>
      <c r="U24" s="549"/>
      <c r="V24" s="549"/>
      <c r="W24" s="549"/>
      <c r="X24" s="549"/>
      <c r="Y24" s="550"/>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5" t="s">
        <v>20</v>
      </c>
      <c r="D26" s="446"/>
      <c r="E26" s="446"/>
      <c r="F26" s="446"/>
      <c r="G26" s="446"/>
      <c r="H26" s="447"/>
      <c r="I26" s="448" t="s">
        <v>163</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74"/>
      <c r="J28" s="448"/>
      <c r="K28" s="445" t="s">
        <v>51</v>
      </c>
      <c r="L28" s="446"/>
      <c r="M28" s="446"/>
      <c r="N28" s="446"/>
      <c r="O28" s="446"/>
      <c r="P28" s="447"/>
      <c r="Q28" s="444" t="s">
        <v>52</v>
      </c>
      <c r="R28" s="442"/>
      <c r="S28" s="443"/>
      <c r="T28" s="185" t="s">
        <v>53</v>
      </c>
      <c r="U28" s="442" t="s">
        <v>54</v>
      </c>
      <c r="V28" s="442"/>
      <c r="W28" s="442"/>
      <c r="X28" s="443"/>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ht="14.25" customHeight="1" x14ac:dyDescent="0.2">
      <c r="B30" s="153"/>
      <c r="C30" s="475" t="s">
        <v>55</v>
      </c>
      <c r="D30" s="476"/>
      <c r="E30" s="476"/>
      <c r="F30" s="476"/>
      <c r="G30" s="476"/>
      <c r="H30" s="476"/>
      <c r="I30" s="476"/>
      <c r="J30" s="476"/>
      <c r="K30" s="476"/>
      <c r="L30" s="476"/>
      <c r="M30" s="476"/>
      <c r="N30" s="476"/>
      <c r="O30" s="476"/>
      <c r="P30" s="476"/>
      <c r="Q30" s="476"/>
      <c r="R30" s="476"/>
      <c r="S30" s="476"/>
      <c r="T30" s="476"/>
      <c r="U30" s="476"/>
      <c r="V30" s="476"/>
      <c r="W30" s="476"/>
      <c r="X30" s="476"/>
      <c r="Y30" s="477"/>
      <c r="Z30" s="150"/>
    </row>
    <row r="31" spans="2:26" s="152" customFormat="1" ht="15" customHeight="1" thickBot="1" x14ac:dyDescent="0.25">
      <c r="B31" s="153"/>
      <c r="C31" s="541"/>
      <c r="D31" s="542"/>
      <c r="E31" s="542"/>
      <c r="F31" s="542"/>
      <c r="G31" s="542"/>
      <c r="H31" s="542"/>
      <c r="I31" s="542"/>
      <c r="J31" s="542"/>
      <c r="K31" s="542"/>
      <c r="L31" s="542"/>
      <c r="M31" s="542"/>
      <c r="N31" s="542"/>
      <c r="O31" s="542"/>
      <c r="P31" s="542"/>
      <c r="Q31" s="542"/>
      <c r="R31" s="542"/>
      <c r="S31" s="542"/>
      <c r="T31" s="542"/>
      <c r="U31" s="542"/>
      <c r="V31" s="542"/>
      <c r="W31" s="542"/>
      <c r="X31" s="542"/>
      <c r="Y31" s="543"/>
      <c r="Z31" s="150"/>
    </row>
    <row r="32" spans="2:26" s="152" customFormat="1" ht="14.25" customHeight="1" x14ac:dyDescent="0.2">
      <c r="B32" s="153"/>
      <c r="C32" s="544" t="s">
        <v>204</v>
      </c>
      <c r="D32" s="545"/>
      <c r="E32" s="545"/>
      <c r="F32" s="545"/>
      <c r="G32" s="545"/>
      <c r="H32" s="186" t="s">
        <v>205</v>
      </c>
      <c r="I32" s="374" t="s">
        <v>791</v>
      </c>
      <c r="J32" s="374" t="s">
        <v>792</v>
      </c>
      <c r="K32" s="1240" t="s">
        <v>207</v>
      </c>
      <c r="L32" s="1241"/>
      <c r="M32" s="1241"/>
      <c r="N32" s="1241"/>
      <c r="O32" s="1241"/>
      <c r="P32" s="1242"/>
      <c r="Q32" s="546" t="s">
        <v>208</v>
      </c>
      <c r="R32" s="546"/>
      <c r="S32" s="546"/>
      <c r="T32" s="546"/>
      <c r="U32" s="545" t="s">
        <v>209</v>
      </c>
      <c r="V32" s="545"/>
      <c r="W32" s="545"/>
      <c r="X32" s="545"/>
      <c r="Y32" s="547"/>
      <c r="Z32" s="150"/>
    </row>
    <row r="33" spans="2:26" s="152" customFormat="1" ht="63" customHeight="1" x14ac:dyDescent="0.2">
      <c r="B33" s="153"/>
      <c r="C33" s="536" t="s">
        <v>210</v>
      </c>
      <c r="D33" s="536"/>
      <c r="E33" s="536"/>
      <c r="F33" s="536"/>
      <c r="G33" s="536"/>
      <c r="H33" s="375">
        <v>0.1</v>
      </c>
      <c r="I33" s="1231">
        <v>2.3333333333333001E-2</v>
      </c>
      <c r="J33" s="1238"/>
      <c r="K33" s="1243"/>
      <c r="L33" s="1244"/>
      <c r="M33" s="1244"/>
      <c r="N33" s="1245"/>
      <c r="O33" s="1243"/>
      <c r="P33" s="1245"/>
      <c r="Q33" s="537">
        <f>+I33+K33</f>
        <v>2.3333333333333001E-2</v>
      </c>
      <c r="R33" s="538"/>
      <c r="S33" s="538"/>
      <c r="T33" s="538"/>
      <c r="U33" s="537"/>
      <c r="V33" s="538"/>
      <c r="W33" s="538"/>
      <c r="X33" s="538"/>
      <c r="Y33" s="538"/>
      <c r="Z33" s="150"/>
    </row>
    <row r="34" spans="2:26" s="152" customFormat="1" ht="63" customHeight="1" x14ac:dyDescent="0.2">
      <c r="B34" s="153"/>
      <c r="C34" s="536" t="s">
        <v>211</v>
      </c>
      <c r="D34" s="536"/>
      <c r="E34" s="536"/>
      <c r="F34" s="536"/>
      <c r="G34" s="536"/>
      <c r="H34" s="375">
        <v>0.6</v>
      </c>
      <c r="I34" s="1231">
        <v>6.9250000000001005E-2</v>
      </c>
      <c r="J34" s="1238"/>
      <c r="K34" s="1243"/>
      <c r="L34" s="1244"/>
      <c r="M34" s="1244"/>
      <c r="N34" s="1245"/>
      <c r="O34" s="1243"/>
      <c r="P34" s="1245"/>
      <c r="Q34" s="537">
        <f t="shared" ref="Q34:Q37" si="0">+I34+K34</f>
        <v>6.9250000000001005E-2</v>
      </c>
      <c r="R34" s="538"/>
      <c r="S34" s="538"/>
      <c r="T34" s="538"/>
      <c r="U34" s="537"/>
      <c r="V34" s="538"/>
      <c r="W34" s="538"/>
      <c r="X34" s="538"/>
      <c r="Y34" s="538"/>
      <c r="Z34" s="150"/>
    </row>
    <row r="35" spans="2:26" s="152" customFormat="1" ht="63" customHeight="1" x14ac:dyDescent="0.2">
      <c r="B35" s="153"/>
      <c r="C35" s="536" t="s">
        <v>212</v>
      </c>
      <c r="D35" s="536"/>
      <c r="E35" s="536"/>
      <c r="F35" s="536"/>
      <c r="G35" s="536"/>
      <c r="H35" s="375">
        <v>0.1</v>
      </c>
      <c r="I35" s="1231">
        <v>2.5000000000000001E-3</v>
      </c>
      <c r="J35" s="1238"/>
      <c r="K35" s="1243"/>
      <c r="L35" s="1244"/>
      <c r="M35" s="1244"/>
      <c r="N35" s="1245"/>
      <c r="O35" s="1243"/>
      <c r="P35" s="1245"/>
      <c r="Q35" s="537">
        <f t="shared" si="0"/>
        <v>2.5000000000000001E-3</v>
      </c>
      <c r="R35" s="538"/>
      <c r="S35" s="538"/>
      <c r="T35" s="538"/>
      <c r="U35" s="537"/>
      <c r="V35" s="538"/>
      <c r="W35" s="538"/>
      <c r="X35" s="538"/>
      <c r="Y35" s="538"/>
      <c r="Z35" s="150"/>
    </row>
    <row r="36" spans="2:26" s="152" customFormat="1" ht="63" customHeight="1" x14ac:dyDescent="0.2">
      <c r="B36" s="153"/>
      <c r="C36" s="536" t="s">
        <v>213</v>
      </c>
      <c r="D36" s="536"/>
      <c r="E36" s="536"/>
      <c r="F36" s="536"/>
      <c r="G36" s="536"/>
      <c r="H36" s="375">
        <v>0.1</v>
      </c>
      <c r="I36" s="1231">
        <v>2.2913888888889001E-2</v>
      </c>
      <c r="J36" s="1238"/>
      <c r="K36" s="1243"/>
      <c r="L36" s="1244"/>
      <c r="M36" s="1244"/>
      <c r="N36" s="1245"/>
      <c r="O36" s="1243"/>
      <c r="P36" s="1245"/>
      <c r="Q36" s="537">
        <f t="shared" si="0"/>
        <v>2.2913888888889001E-2</v>
      </c>
      <c r="R36" s="538"/>
      <c r="S36" s="538"/>
      <c r="T36" s="538"/>
      <c r="U36" s="537"/>
      <c r="V36" s="537"/>
      <c r="W36" s="537"/>
      <c r="X36" s="537"/>
      <c r="Y36" s="537"/>
      <c r="Z36" s="150"/>
    </row>
    <row r="37" spans="2:26" s="152" customFormat="1" ht="63" customHeight="1" x14ac:dyDescent="0.2">
      <c r="B37" s="153"/>
      <c r="C37" s="536" t="s">
        <v>214</v>
      </c>
      <c r="D37" s="536"/>
      <c r="E37" s="536"/>
      <c r="F37" s="536"/>
      <c r="G37" s="536"/>
      <c r="H37" s="375">
        <v>0.1</v>
      </c>
      <c r="I37" s="1231">
        <v>3.875E-2</v>
      </c>
      <c r="J37" s="1238"/>
      <c r="K37" s="1243"/>
      <c r="L37" s="1244"/>
      <c r="M37" s="1244"/>
      <c r="N37" s="1245"/>
      <c r="O37" s="1243"/>
      <c r="P37" s="1245"/>
      <c r="Q37" s="537">
        <f t="shared" si="0"/>
        <v>3.875E-2</v>
      </c>
      <c r="R37" s="538"/>
      <c r="S37" s="538"/>
      <c r="T37" s="538"/>
      <c r="U37" s="537"/>
      <c r="V37" s="538"/>
      <c r="W37" s="538"/>
      <c r="X37" s="538"/>
      <c r="Y37" s="538"/>
      <c r="Z37" s="150"/>
    </row>
    <row r="38" spans="2:26" s="152" customFormat="1" ht="15" thickBot="1" x14ac:dyDescent="0.25">
      <c r="B38" s="153"/>
      <c r="C38" s="495" t="s">
        <v>58</v>
      </c>
      <c r="D38" s="496"/>
      <c r="E38" s="496"/>
      <c r="F38" s="496"/>
      <c r="G38" s="497"/>
      <c r="H38" s="187">
        <f>SUM(H33:H37)</f>
        <v>0.99999999999999989</v>
      </c>
      <c r="I38" s="1239">
        <f>SUM(I33:J37)</f>
        <v>0.15674722222222301</v>
      </c>
      <c r="J38" s="1239"/>
      <c r="K38" s="1236"/>
      <c r="L38" s="1237"/>
      <c r="M38" s="1237"/>
      <c r="N38" s="1237"/>
      <c r="O38" s="1237"/>
      <c r="P38" s="1237"/>
      <c r="Q38" s="1237">
        <f>SUM(Q33:T37)</f>
        <v>0.15674722222222301</v>
      </c>
      <c r="R38" s="1237"/>
      <c r="S38" s="1237"/>
      <c r="T38" s="1237"/>
      <c r="U38" s="183"/>
      <c r="V38" s="183"/>
      <c r="W38" s="183"/>
      <c r="X38" s="183"/>
      <c r="Y38" s="184"/>
      <c r="Z38" s="150"/>
    </row>
    <row r="39" spans="2:26"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26" s="152" customFormat="1" ht="14.25" customHeight="1" x14ac:dyDescent="0.2">
      <c r="B41" s="153"/>
      <c r="C41" s="498" t="s">
        <v>59</v>
      </c>
      <c r="D41" s="499"/>
      <c r="E41" s="499"/>
      <c r="F41" s="499"/>
      <c r="G41" s="499"/>
      <c r="H41" s="499"/>
      <c r="I41" s="499"/>
      <c r="J41" s="499"/>
      <c r="K41" s="499"/>
      <c r="L41" s="499"/>
      <c r="M41" s="499"/>
      <c r="N41" s="499"/>
      <c r="O41" s="499"/>
      <c r="P41" s="499"/>
      <c r="Q41" s="499"/>
      <c r="R41" s="499"/>
      <c r="S41" s="499"/>
      <c r="T41" s="499"/>
      <c r="U41" s="499"/>
      <c r="V41" s="499"/>
      <c r="W41" s="499"/>
      <c r="X41" s="499"/>
      <c r="Y41" s="500"/>
      <c r="Z41" s="150"/>
    </row>
    <row r="42" spans="2:26" ht="15" customHeight="1" thickBot="1" x14ac:dyDescent="0.25">
      <c r="B42" s="148"/>
      <c r="C42" s="501"/>
      <c r="D42" s="502"/>
      <c r="E42" s="502"/>
      <c r="F42" s="502"/>
      <c r="G42" s="502"/>
      <c r="H42" s="502"/>
      <c r="I42" s="502"/>
      <c r="J42" s="502"/>
      <c r="K42" s="502"/>
      <c r="L42" s="502"/>
      <c r="M42" s="502"/>
      <c r="N42" s="502"/>
      <c r="O42" s="502"/>
      <c r="P42" s="502"/>
      <c r="Q42" s="502"/>
      <c r="R42" s="502"/>
      <c r="S42" s="502"/>
      <c r="T42" s="502"/>
      <c r="U42" s="502"/>
      <c r="V42" s="502"/>
      <c r="W42" s="502"/>
      <c r="X42" s="502"/>
      <c r="Y42" s="503"/>
      <c r="Z42" s="150"/>
    </row>
    <row r="43" spans="2:26" ht="14.25" customHeight="1" x14ac:dyDescent="0.2">
      <c r="B43" s="148"/>
      <c r="C43" s="504" t="s">
        <v>60</v>
      </c>
      <c r="D43" s="505"/>
      <c r="E43" s="505"/>
      <c r="F43" s="505"/>
      <c r="G43" s="505"/>
      <c r="H43" s="505"/>
      <c r="I43" s="505"/>
      <c r="J43" s="505"/>
      <c r="K43" s="505"/>
      <c r="L43" s="505"/>
      <c r="M43" s="505"/>
      <c r="N43" s="505"/>
      <c r="O43" s="505"/>
      <c r="P43" s="505"/>
      <c r="Q43" s="505"/>
      <c r="R43" s="505"/>
      <c r="S43" s="505"/>
      <c r="T43" s="505"/>
      <c r="U43" s="505"/>
      <c r="V43" s="505"/>
      <c r="W43" s="505"/>
      <c r="X43" s="505"/>
      <c r="Y43" s="506"/>
      <c r="Z43" s="150"/>
    </row>
    <row r="44" spans="2:26" x14ac:dyDescent="0.2">
      <c r="B44" s="148"/>
      <c r="C44" s="507"/>
      <c r="D44" s="508"/>
      <c r="E44" s="508"/>
      <c r="F44" s="508"/>
      <c r="G44" s="508"/>
      <c r="H44" s="508"/>
      <c r="I44" s="508"/>
      <c r="J44" s="508"/>
      <c r="K44" s="508"/>
      <c r="L44" s="508"/>
      <c r="M44" s="508"/>
      <c r="N44" s="508"/>
      <c r="O44" s="508"/>
      <c r="P44" s="508"/>
      <c r="Q44" s="508"/>
      <c r="R44" s="508"/>
      <c r="S44" s="508"/>
      <c r="T44" s="508"/>
      <c r="U44" s="508"/>
      <c r="V44" s="508"/>
      <c r="W44" s="508"/>
      <c r="X44" s="508"/>
      <c r="Y44" s="509"/>
      <c r="Z44" s="150"/>
    </row>
    <row r="45" spans="2:26" x14ac:dyDescent="0.2">
      <c r="B45" s="148"/>
      <c r="C45" s="507"/>
      <c r="D45" s="508"/>
      <c r="E45" s="508"/>
      <c r="F45" s="508"/>
      <c r="G45" s="508"/>
      <c r="H45" s="508"/>
      <c r="I45" s="508"/>
      <c r="J45" s="508"/>
      <c r="K45" s="508"/>
      <c r="L45" s="508"/>
      <c r="M45" s="508"/>
      <c r="N45" s="508"/>
      <c r="O45" s="508"/>
      <c r="P45" s="508"/>
      <c r="Q45" s="508"/>
      <c r="R45" s="508"/>
      <c r="S45" s="508"/>
      <c r="T45" s="508"/>
      <c r="U45" s="508"/>
      <c r="V45" s="508"/>
      <c r="W45" s="508"/>
      <c r="X45" s="508"/>
      <c r="Y45" s="509"/>
      <c r="Z45" s="150"/>
    </row>
    <row r="46" spans="2:26" x14ac:dyDescent="0.2">
      <c r="B46" s="148"/>
      <c r="C46" s="507"/>
      <c r="D46" s="508"/>
      <c r="E46" s="508"/>
      <c r="F46" s="508"/>
      <c r="G46" s="508"/>
      <c r="H46" s="508"/>
      <c r="I46" s="508"/>
      <c r="J46" s="508"/>
      <c r="K46" s="508"/>
      <c r="L46" s="508"/>
      <c r="M46" s="508"/>
      <c r="N46" s="508"/>
      <c r="O46" s="508"/>
      <c r="P46" s="508"/>
      <c r="Q46" s="508"/>
      <c r="R46" s="508"/>
      <c r="S46" s="508"/>
      <c r="T46" s="508"/>
      <c r="U46" s="508"/>
      <c r="V46" s="508"/>
      <c r="W46" s="508"/>
      <c r="X46" s="508"/>
      <c r="Y46" s="509"/>
      <c r="Z46" s="150"/>
    </row>
    <row r="47" spans="2:26" x14ac:dyDescent="0.2">
      <c r="B47" s="148"/>
      <c r="C47" s="507"/>
      <c r="D47" s="508"/>
      <c r="E47" s="508"/>
      <c r="F47" s="508"/>
      <c r="G47" s="508"/>
      <c r="H47" s="508"/>
      <c r="I47" s="508"/>
      <c r="J47" s="508"/>
      <c r="K47" s="508"/>
      <c r="L47" s="508"/>
      <c r="M47" s="508"/>
      <c r="N47" s="508"/>
      <c r="O47" s="508"/>
      <c r="P47" s="508"/>
      <c r="Q47" s="508"/>
      <c r="R47" s="508"/>
      <c r="S47" s="508"/>
      <c r="T47" s="508"/>
      <c r="U47" s="508"/>
      <c r="V47" s="508"/>
      <c r="W47" s="508"/>
      <c r="X47" s="508"/>
      <c r="Y47" s="509"/>
      <c r="Z47" s="150"/>
    </row>
    <row r="48" spans="2:26" x14ac:dyDescent="0.2">
      <c r="B48" s="148"/>
      <c r="C48" s="507"/>
      <c r="D48" s="508"/>
      <c r="E48" s="508"/>
      <c r="F48" s="508"/>
      <c r="G48" s="508"/>
      <c r="H48" s="508"/>
      <c r="I48" s="508"/>
      <c r="J48" s="508"/>
      <c r="K48" s="508"/>
      <c r="L48" s="508"/>
      <c r="M48" s="508"/>
      <c r="N48" s="508"/>
      <c r="O48" s="508"/>
      <c r="P48" s="508"/>
      <c r="Q48" s="508"/>
      <c r="R48" s="508"/>
      <c r="S48" s="508"/>
      <c r="T48" s="508"/>
      <c r="U48" s="508"/>
      <c r="V48" s="508"/>
      <c r="W48" s="508"/>
      <c r="X48" s="508"/>
      <c r="Y48" s="509"/>
      <c r="Z48" s="150"/>
    </row>
    <row r="49" spans="1:26" x14ac:dyDescent="0.2">
      <c r="B49" s="148"/>
      <c r="C49" s="507"/>
      <c r="D49" s="508"/>
      <c r="E49" s="508"/>
      <c r="F49" s="508"/>
      <c r="G49" s="508"/>
      <c r="H49" s="508"/>
      <c r="I49" s="508"/>
      <c r="J49" s="508"/>
      <c r="K49" s="508"/>
      <c r="L49" s="508"/>
      <c r="M49" s="508"/>
      <c r="N49" s="508"/>
      <c r="O49" s="508"/>
      <c r="P49" s="508"/>
      <c r="Q49" s="508"/>
      <c r="R49" s="508"/>
      <c r="S49" s="508"/>
      <c r="T49" s="508"/>
      <c r="U49" s="508"/>
      <c r="V49" s="508"/>
      <c r="W49" s="508"/>
      <c r="X49" s="508"/>
      <c r="Y49" s="509"/>
      <c r="Z49" s="150"/>
    </row>
    <row r="50" spans="1:26" x14ac:dyDescent="0.2">
      <c r="B50" s="148"/>
      <c r="C50" s="507"/>
      <c r="D50" s="508"/>
      <c r="E50" s="508"/>
      <c r="F50" s="508"/>
      <c r="G50" s="508"/>
      <c r="H50" s="508"/>
      <c r="I50" s="508"/>
      <c r="J50" s="508"/>
      <c r="K50" s="508"/>
      <c r="L50" s="508"/>
      <c r="M50" s="508"/>
      <c r="N50" s="508"/>
      <c r="O50" s="508"/>
      <c r="P50" s="508"/>
      <c r="Q50" s="508"/>
      <c r="R50" s="508"/>
      <c r="S50" s="508"/>
      <c r="T50" s="508"/>
      <c r="U50" s="508"/>
      <c r="V50" s="508"/>
      <c r="W50" s="508"/>
      <c r="X50" s="508"/>
      <c r="Y50" s="509"/>
      <c r="Z50" s="150"/>
    </row>
    <row r="51" spans="1:26" x14ac:dyDescent="0.2">
      <c r="B51" s="148"/>
      <c r="C51" s="507"/>
      <c r="D51" s="508"/>
      <c r="E51" s="508"/>
      <c r="F51" s="508"/>
      <c r="G51" s="508"/>
      <c r="H51" s="508"/>
      <c r="I51" s="508"/>
      <c r="J51" s="508"/>
      <c r="K51" s="508"/>
      <c r="L51" s="508"/>
      <c r="M51" s="508"/>
      <c r="N51" s="508"/>
      <c r="O51" s="508"/>
      <c r="P51" s="508"/>
      <c r="Q51" s="508"/>
      <c r="R51" s="508"/>
      <c r="S51" s="508"/>
      <c r="T51" s="508"/>
      <c r="U51" s="508"/>
      <c r="V51" s="508"/>
      <c r="W51" s="508"/>
      <c r="X51" s="508"/>
      <c r="Y51" s="509"/>
      <c r="Z51" s="150"/>
    </row>
    <row r="52" spans="1:26" x14ac:dyDescent="0.2">
      <c r="B52" s="148"/>
      <c r="C52" s="507"/>
      <c r="D52" s="508"/>
      <c r="E52" s="508"/>
      <c r="F52" s="508"/>
      <c r="G52" s="508"/>
      <c r="H52" s="508"/>
      <c r="I52" s="508"/>
      <c r="J52" s="508"/>
      <c r="K52" s="508"/>
      <c r="L52" s="508"/>
      <c r="M52" s="508"/>
      <c r="N52" s="508"/>
      <c r="O52" s="508"/>
      <c r="P52" s="508"/>
      <c r="Q52" s="508"/>
      <c r="R52" s="508"/>
      <c r="S52" s="508"/>
      <c r="T52" s="508"/>
      <c r="U52" s="508"/>
      <c r="V52" s="508"/>
      <c r="W52" s="508"/>
      <c r="X52" s="508"/>
      <c r="Y52" s="509"/>
      <c r="Z52" s="150"/>
    </row>
    <row r="53" spans="1:26" x14ac:dyDescent="0.2">
      <c r="B53" s="148"/>
      <c r="C53" s="507"/>
      <c r="D53" s="508"/>
      <c r="E53" s="508"/>
      <c r="F53" s="508"/>
      <c r="G53" s="508"/>
      <c r="H53" s="508"/>
      <c r="I53" s="508"/>
      <c r="J53" s="508"/>
      <c r="K53" s="508"/>
      <c r="L53" s="508"/>
      <c r="M53" s="508"/>
      <c r="N53" s="508"/>
      <c r="O53" s="508"/>
      <c r="P53" s="508"/>
      <c r="Q53" s="508"/>
      <c r="R53" s="508"/>
      <c r="S53" s="508"/>
      <c r="T53" s="508"/>
      <c r="U53" s="508"/>
      <c r="V53" s="508"/>
      <c r="W53" s="508"/>
      <c r="X53" s="508"/>
      <c r="Y53" s="509"/>
      <c r="Z53" s="150"/>
    </row>
    <row r="54" spans="1:26" x14ac:dyDescent="0.2">
      <c r="B54" s="148"/>
      <c r="C54" s="507"/>
      <c r="D54" s="508"/>
      <c r="E54" s="508"/>
      <c r="F54" s="508"/>
      <c r="G54" s="508"/>
      <c r="H54" s="508"/>
      <c r="I54" s="508"/>
      <c r="J54" s="508"/>
      <c r="K54" s="508"/>
      <c r="L54" s="508"/>
      <c r="M54" s="508"/>
      <c r="N54" s="508"/>
      <c r="O54" s="508"/>
      <c r="P54" s="508"/>
      <c r="Q54" s="508"/>
      <c r="R54" s="508"/>
      <c r="S54" s="508"/>
      <c r="T54" s="508"/>
      <c r="U54" s="508"/>
      <c r="V54" s="508"/>
      <c r="W54" s="508"/>
      <c r="X54" s="508"/>
      <c r="Y54" s="509"/>
      <c r="Z54" s="150"/>
    </row>
    <row r="55" spans="1:26" ht="15" thickBot="1" x14ac:dyDescent="0.25">
      <c r="B55" s="148"/>
      <c r="C55" s="510"/>
      <c r="D55" s="511"/>
      <c r="E55" s="511"/>
      <c r="F55" s="511"/>
      <c r="G55" s="511"/>
      <c r="H55" s="511"/>
      <c r="I55" s="511"/>
      <c r="J55" s="511"/>
      <c r="K55" s="511"/>
      <c r="L55" s="511"/>
      <c r="M55" s="511"/>
      <c r="N55" s="511"/>
      <c r="O55" s="511"/>
      <c r="P55" s="511"/>
      <c r="Q55" s="511"/>
      <c r="R55" s="511"/>
      <c r="S55" s="511"/>
      <c r="T55" s="511"/>
      <c r="U55" s="511"/>
      <c r="V55" s="511"/>
      <c r="W55" s="511"/>
      <c r="X55" s="511"/>
      <c r="Y55" s="512"/>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513" t="s">
        <v>56</v>
      </c>
      <c r="D58" s="514"/>
      <c r="E58" s="514"/>
      <c r="F58" s="514"/>
      <c r="G58" s="515"/>
      <c r="H58" s="513" t="s">
        <v>61</v>
      </c>
      <c r="I58" s="514"/>
      <c r="J58" s="513" t="s">
        <v>62</v>
      </c>
      <c r="K58" s="514"/>
      <c r="L58" s="514"/>
      <c r="M58" s="514"/>
      <c r="N58" s="515"/>
      <c r="O58" s="513" t="s">
        <v>63</v>
      </c>
      <c r="P58" s="514"/>
      <c r="Q58" s="514"/>
      <c r="R58" s="514"/>
      <c r="S58" s="514"/>
      <c r="T58" s="514"/>
      <c r="U58" s="514"/>
      <c r="V58" s="514"/>
      <c r="W58" s="514"/>
      <c r="X58" s="514"/>
      <c r="Y58" s="515"/>
      <c r="Z58" s="167"/>
    </row>
    <row r="59" spans="1:26" ht="14.25" customHeight="1" x14ac:dyDescent="0.2">
      <c r="A59" s="134"/>
      <c r="B59" s="168"/>
      <c r="C59" s="516"/>
      <c r="D59" s="517"/>
      <c r="E59" s="517"/>
      <c r="F59" s="517"/>
      <c r="G59" s="518"/>
      <c r="H59" s="516"/>
      <c r="I59" s="517"/>
      <c r="J59" s="516"/>
      <c r="K59" s="517"/>
      <c r="L59" s="517"/>
      <c r="M59" s="517"/>
      <c r="N59" s="518"/>
      <c r="O59" s="516"/>
      <c r="P59" s="517"/>
      <c r="Q59" s="517"/>
      <c r="R59" s="517"/>
      <c r="S59" s="517"/>
      <c r="T59" s="517"/>
      <c r="U59" s="517"/>
      <c r="V59" s="517"/>
      <c r="W59" s="517"/>
      <c r="X59" s="517"/>
      <c r="Y59" s="518"/>
      <c r="Z59" s="167"/>
    </row>
    <row r="60" spans="1:26" ht="15" customHeight="1" thickBot="1" x14ac:dyDescent="0.25">
      <c r="A60" s="134"/>
      <c r="B60" s="168"/>
      <c r="C60" s="516"/>
      <c r="D60" s="517"/>
      <c r="E60" s="517"/>
      <c r="F60" s="517"/>
      <c r="G60" s="518"/>
      <c r="H60" s="519"/>
      <c r="I60" s="520"/>
      <c r="J60" s="519"/>
      <c r="K60" s="520"/>
      <c r="L60" s="520"/>
      <c r="M60" s="520"/>
      <c r="N60" s="521"/>
      <c r="O60" s="519"/>
      <c r="P60" s="520"/>
      <c r="Q60" s="520"/>
      <c r="R60" s="520"/>
      <c r="S60" s="520"/>
      <c r="T60" s="520"/>
      <c r="U60" s="520"/>
      <c r="V60" s="520"/>
      <c r="W60" s="520"/>
      <c r="X60" s="520"/>
      <c r="Y60" s="521"/>
      <c r="Z60" s="167"/>
    </row>
    <row r="61" spans="1:26" x14ac:dyDescent="0.2">
      <c r="B61" s="166"/>
      <c r="C61" s="525"/>
      <c r="D61" s="526"/>
      <c r="E61" s="526"/>
      <c r="F61" s="526"/>
      <c r="G61" s="526"/>
      <c r="H61" s="393"/>
      <c r="I61" s="391"/>
      <c r="J61" s="393"/>
      <c r="K61" s="535"/>
      <c r="L61" s="535"/>
      <c r="M61" s="535"/>
      <c r="N61" s="391"/>
      <c r="O61" s="529"/>
      <c r="P61" s="530"/>
      <c r="Q61" s="530"/>
      <c r="R61" s="530"/>
      <c r="S61" s="530"/>
      <c r="T61" s="530"/>
      <c r="U61" s="530"/>
      <c r="V61" s="530"/>
      <c r="W61" s="530"/>
      <c r="X61" s="530"/>
      <c r="Y61" s="531"/>
      <c r="Z61" s="169"/>
    </row>
    <row r="62" spans="1:26" x14ac:dyDescent="0.2">
      <c r="B62" s="166"/>
      <c r="C62" s="527"/>
      <c r="D62" s="528"/>
      <c r="E62" s="528"/>
      <c r="F62" s="528"/>
      <c r="G62" s="528"/>
      <c r="H62" s="522"/>
      <c r="I62" s="524"/>
      <c r="J62" s="522"/>
      <c r="K62" s="523"/>
      <c r="L62" s="523"/>
      <c r="M62" s="523"/>
      <c r="N62" s="524"/>
      <c r="O62" s="522"/>
      <c r="P62" s="523"/>
      <c r="Q62" s="523"/>
      <c r="R62" s="523"/>
      <c r="S62" s="523"/>
      <c r="T62" s="523"/>
      <c r="U62" s="523"/>
      <c r="V62" s="523"/>
      <c r="W62" s="523"/>
      <c r="X62" s="523"/>
      <c r="Y62" s="524"/>
      <c r="Z62" s="169"/>
    </row>
    <row r="63" spans="1:26" x14ac:dyDescent="0.2">
      <c r="B63" s="166"/>
      <c r="C63" s="402"/>
      <c r="D63" s="403"/>
      <c r="E63" s="403"/>
      <c r="F63" s="403"/>
      <c r="G63" s="403"/>
      <c r="H63" s="522"/>
      <c r="I63" s="524"/>
      <c r="J63" s="522"/>
      <c r="K63" s="523"/>
      <c r="L63" s="523"/>
      <c r="M63" s="523"/>
      <c r="N63" s="524"/>
      <c r="O63" s="522"/>
      <c r="P63" s="523"/>
      <c r="Q63" s="523"/>
      <c r="R63" s="523"/>
      <c r="S63" s="523"/>
      <c r="T63" s="523"/>
      <c r="U63" s="523"/>
      <c r="V63" s="523"/>
      <c r="W63" s="523"/>
      <c r="X63" s="523"/>
      <c r="Y63" s="524"/>
      <c r="Z63" s="169"/>
    </row>
    <row r="64" spans="1:26" x14ac:dyDescent="0.2">
      <c r="B64" s="166"/>
      <c r="C64" s="402"/>
      <c r="D64" s="403"/>
      <c r="E64" s="403"/>
      <c r="F64" s="403"/>
      <c r="G64" s="403"/>
      <c r="H64" s="522"/>
      <c r="I64" s="524"/>
      <c r="J64" s="522"/>
      <c r="K64" s="523"/>
      <c r="L64" s="523"/>
      <c r="M64" s="523"/>
      <c r="N64" s="524"/>
      <c r="O64" s="522"/>
      <c r="P64" s="523"/>
      <c r="Q64" s="523"/>
      <c r="R64" s="523"/>
      <c r="S64" s="523"/>
      <c r="T64" s="523"/>
      <c r="U64" s="523"/>
      <c r="V64" s="523"/>
      <c r="W64" s="523"/>
      <c r="X64" s="523"/>
      <c r="Y64" s="524"/>
      <c r="Z64" s="169"/>
    </row>
    <row r="65" spans="2:26" x14ac:dyDescent="0.2">
      <c r="B65" s="166"/>
      <c r="C65" s="402"/>
      <c r="D65" s="403"/>
      <c r="E65" s="403"/>
      <c r="F65" s="403"/>
      <c r="G65" s="403"/>
      <c r="H65" s="522"/>
      <c r="I65" s="524"/>
      <c r="J65" s="522"/>
      <c r="K65" s="523"/>
      <c r="L65" s="523"/>
      <c r="M65" s="523"/>
      <c r="N65" s="524"/>
      <c r="O65" s="522"/>
      <c r="P65" s="523"/>
      <c r="Q65" s="523"/>
      <c r="R65" s="523"/>
      <c r="S65" s="523"/>
      <c r="T65" s="523"/>
      <c r="U65" s="523"/>
      <c r="V65" s="523"/>
      <c r="W65" s="523"/>
      <c r="X65" s="523"/>
      <c r="Y65" s="524"/>
      <c r="Z65" s="169"/>
    </row>
    <row r="66" spans="2:26" x14ac:dyDescent="0.2">
      <c r="B66" s="166"/>
      <c r="C66" s="402"/>
      <c r="D66" s="403"/>
      <c r="E66" s="403"/>
      <c r="F66" s="403"/>
      <c r="G66" s="403"/>
      <c r="H66" s="522"/>
      <c r="I66" s="524"/>
      <c r="J66" s="522"/>
      <c r="K66" s="523"/>
      <c r="L66" s="523"/>
      <c r="M66" s="523"/>
      <c r="N66" s="524"/>
      <c r="O66" s="522"/>
      <c r="P66" s="523"/>
      <c r="Q66" s="523"/>
      <c r="R66" s="523"/>
      <c r="S66" s="523"/>
      <c r="T66" s="523"/>
      <c r="U66" s="523"/>
      <c r="V66" s="523"/>
      <c r="W66" s="523"/>
      <c r="X66" s="523"/>
      <c r="Y66" s="524"/>
      <c r="Z66" s="169"/>
    </row>
    <row r="67" spans="2:26" x14ac:dyDescent="0.2">
      <c r="B67" s="166"/>
      <c r="C67" s="402"/>
      <c r="D67" s="403"/>
      <c r="E67" s="403"/>
      <c r="F67" s="403"/>
      <c r="G67" s="403"/>
      <c r="H67" s="522"/>
      <c r="I67" s="524"/>
      <c r="J67" s="522"/>
      <c r="K67" s="523"/>
      <c r="L67" s="523"/>
      <c r="M67" s="523"/>
      <c r="N67" s="524"/>
      <c r="O67" s="522"/>
      <c r="P67" s="523"/>
      <c r="Q67" s="523"/>
      <c r="R67" s="523"/>
      <c r="S67" s="523"/>
      <c r="T67" s="523"/>
      <c r="U67" s="523"/>
      <c r="V67" s="523"/>
      <c r="W67" s="523"/>
      <c r="X67" s="523"/>
      <c r="Y67" s="524"/>
      <c r="Z67" s="169"/>
    </row>
    <row r="68" spans="2:26" x14ac:dyDescent="0.2">
      <c r="B68" s="166"/>
      <c r="C68" s="402"/>
      <c r="D68" s="403"/>
      <c r="E68" s="403"/>
      <c r="F68" s="403"/>
      <c r="G68" s="403"/>
      <c r="H68" s="522"/>
      <c r="I68" s="524"/>
      <c r="J68" s="522"/>
      <c r="K68" s="523"/>
      <c r="L68" s="523"/>
      <c r="M68" s="523"/>
      <c r="N68" s="524"/>
      <c r="O68" s="522"/>
      <c r="P68" s="523"/>
      <c r="Q68" s="523"/>
      <c r="R68" s="523"/>
      <c r="S68" s="523"/>
      <c r="T68" s="523"/>
      <c r="U68" s="523"/>
      <c r="V68" s="523"/>
      <c r="W68" s="523"/>
      <c r="X68" s="523"/>
      <c r="Y68" s="524"/>
      <c r="Z68" s="169"/>
    </row>
    <row r="69" spans="2:26" x14ac:dyDescent="0.2">
      <c r="B69" s="166"/>
      <c r="C69" s="402"/>
      <c r="D69" s="403"/>
      <c r="E69" s="403"/>
      <c r="F69" s="403"/>
      <c r="G69" s="403"/>
      <c r="H69" s="522"/>
      <c r="I69" s="524"/>
      <c r="J69" s="522"/>
      <c r="K69" s="523"/>
      <c r="L69" s="523"/>
      <c r="M69" s="523"/>
      <c r="N69" s="524"/>
      <c r="O69" s="522"/>
      <c r="P69" s="523"/>
      <c r="Q69" s="523"/>
      <c r="R69" s="523"/>
      <c r="S69" s="523"/>
      <c r="T69" s="523"/>
      <c r="U69" s="523"/>
      <c r="V69" s="523"/>
      <c r="W69" s="523"/>
      <c r="X69" s="523"/>
      <c r="Y69" s="524"/>
      <c r="Z69" s="169"/>
    </row>
    <row r="70" spans="2:26" x14ac:dyDescent="0.2">
      <c r="B70" s="166"/>
      <c r="C70" s="402"/>
      <c r="D70" s="403"/>
      <c r="E70" s="403"/>
      <c r="F70" s="403"/>
      <c r="G70" s="403"/>
      <c r="H70" s="522"/>
      <c r="I70" s="524"/>
      <c r="J70" s="522"/>
      <c r="K70" s="523"/>
      <c r="L70" s="523"/>
      <c r="M70" s="523"/>
      <c r="N70" s="524"/>
      <c r="O70" s="522"/>
      <c r="P70" s="523"/>
      <c r="Q70" s="523"/>
      <c r="R70" s="523"/>
      <c r="S70" s="523"/>
      <c r="T70" s="523"/>
      <c r="U70" s="523"/>
      <c r="V70" s="523"/>
      <c r="W70" s="523"/>
      <c r="X70" s="523"/>
      <c r="Y70" s="524"/>
      <c r="Z70" s="169"/>
    </row>
    <row r="71" spans="2:26" x14ac:dyDescent="0.2">
      <c r="B71" s="166"/>
      <c r="C71" s="402"/>
      <c r="D71" s="403"/>
      <c r="E71" s="403"/>
      <c r="F71" s="403"/>
      <c r="G71" s="403"/>
      <c r="H71" s="522"/>
      <c r="I71" s="524"/>
      <c r="J71" s="522"/>
      <c r="K71" s="523"/>
      <c r="L71" s="523"/>
      <c r="M71" s="523"/>
      <c r="N71" s="524"/>
      <c r="O71" s="522"/>
      <c r="P71" s="523"/>
      <c r="Q71" s="523"/>
      <c r="R71" s="523"/>
      <c r="S71" s="523"/>
      <c r="T71" s="523"/>
      <c r="U71" s="523"/>
      <c r="V71" s="523"/>
      <c r="W71" s="523"/>
      <c r="X71" s="523"/>
      <c r="Y71" s="524"/>
      <c r="Z71" s="169"/>
    </row>
    <row r="72" spans="2:26" ht="15" thickBot="1" x14ac:dyDescent="0.25">
      <c r="B72" s="166"/>
      <c r="C72" s="404"/>
      <c r="D72" s="405"/>
      <c r="E72" s="405"/>
      <c r="F72" s="405"/>
      <c r="G72" s="405"/>
      <c r="H72" s="532"/>
      <c r="I72" s="534"/>
      <c r="J72" s="532"/>
      <c r="K72" s="533"/>
      <c r="L72" s="533"/>
      <c r="M72" s="533"/>
      <c r="N72" s="534"/>
      <c r="O72" s="532"/>
      <c r="P72" s="533"/>
      <c r="Q72" s="533"/>
      <c r="R72" s="533"/>
      <c r="S72" s="533"/>
      <c r="T72" s="533"/>
      <c r="U72" s="533"/>
      <c r="V72" s="533"/>
      <c r="W72" s="533"/>
      <c r="X72" s="533"/>
      <c r="Y72" s="534"/>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28">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2"/>
    <mergeCell ref="Q32:T32"/>
    <mergeCell ref="U32:Y32"/>
    <mergeCell ref="C26:H26"/>
    <mergeCell ref="I26:Y26"/>
    <mergeCell ref="C28:H28"/>
    <mergeCell ref="I28:J28"/>
    <mergeCell ref="K28:P28"/>
    <mergeCell ref="Q28:S28"/>
    <mergeCell ref="U28:X28"/>
    <mergeCell ref="K32:N32"/>
    <mergeCell ref="O32:P32"/>
    <mergeCell ref="C33:G33"/>
    <mergeCell ref="Q33:T33"/>
    <mergeCell ref="U33:Y33"/>
    <mergeCell ref="C34:G34"/>
    <mergeCell ref="Q34:T34"/>
    <mergeCell ref="U34:Y34"/>
    <mergeCell ref="K33:N33"/>
    <mergeCell ref="O33:P33"/>
    <mergeCell ref="K34:N34"/>
    <mergeCell ref="O34:P34"/>
    <mergeCell ref="C35:G35"/>
    <mergeCell ref="Q35:T35"/>
    <mergeCell ref="U35:Y35"/>
    <mergeCell ref="C36:G36"/>
    <mergeCell ref="Q36:T36"/>
    <mergeCell ref="U36:Y36"/>
    <mergeCell ref="K35:N35"/>
    <mergeCell ref="O35:P35"/>
    <mergeCell ref="K36:N36"/>
    <mergeCell ref="O36:P36"/>
    <mergeCell ref="C41:Y42"/>
    <mergeCell ref="C43:Y55"/>
    <mergeCell ref="C58:G60"/>
    <mergeCell ref="H58:I60"/>
    <mergeCell ref="J58:N60"/>
    <mergeCell ref="O58:Y60"/>
    <mergeCell ref="C37:G37"/>
    <mergeCell ref="Q37:T37"/>
    <mergeCell ref="U37:Y37"/>
    <mergeCell ref="C38:G38"/>
    <mergeCell ref="K38:P38"/>
    <mergeCell ref="Q38:T38"/>
    <mergeCell ref="K37:N37"/>
    <mergeCell ref="O37:P37"/>
    <mergeCell ref="C63:G63"/>
    <mergeCell ref="H63:I63"/>
    <mergeCell ref="J63:N63"/>
    <mergeCell ref="O63:Y63"/>
    <mergeCell ref="C64:G64"/>
    <mergeCell ref="H64:I64"/>
    <mergeCell ref="J64:N64"/>
    <mergeCell ref="O64:Y64"/>
    <mergeCell ref="C61:G61"/>
    <mergeCell ref="H61:I61"/>
    <mergeCell ref="J61:N61"/>
    <mergeCell ref="O61:Y61"/>
    <mergeCell ref="C62:G62"/>
    <mergeCell ref="H62:I62"/>
    <mergeCell ref="J62:N62"/>
    <mergeCell ref="O62:Y62"/>
    <mergeCell ref="C67:G67"/>
    <mergeCell ref="H67:I67"/>
    <mergeCell ref="J67:N67"/>
    <mergeCell ref="O67:Y67"/>
    <mergeCell ref="C68:G68"/>
    <mergeCell ref="H68:I68"/>
    <mergeCell ref="J68:N68"/>
    <mergeCell ref="O68:Y68"/>
    <mergeCell ref="C65:G65"/>
    <mergeCell ref="H65:I65"/>
    <mergeCell ref="J65:N65"/>
    <mergeCell ref="O65:Y65"/>
    <mergeCell ref="C66:G66"/>
    <mergeCell ref="H66:I66"/>
    <mergeCell ref="J66:N66"/>
    <mergeCell ref="O66:Y66"/>
    <mergeCell ref="C71:G71"/>
    <mergeCell ref="H71:I71"/>
    <mergeCell ref="J71:N71"/>
    <mergeCell ref="O71:Y71"/>
    <mergeCell ref="C72:G72"/>
    <mergeCell ref="H72:I72"/>
    <mergeCell ref="J72:N72"/>
    <mergeCell ref="O72:Y72"/>
    <mergeCell ref="C69:G69"/>
    <mergeCell ref="H69:I69"/>
    <mergeCell ref="J69:N69"/>
    <mergeCell ref="O69:Y69"/>
    <mergeCell ref="C70:G70"/>
    <mergeCell ref="H70:I70"/>
    <mergeCell ref="J70:N70"/>
    <mergeCell ref="O70:Y70"/>
  </mergeCells>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73"/>
  <sheetViews>
    <sheetView workbookViewId="0">
      <selection sqref="A1:XFD1048576"/>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9" width="18.285156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461</v>
      </c>
      <c r="I3" s="408"/>
      <c r="J3" s="408"/>
      <c r="K3" s="408"/>
      <c r="L3" s="408"/>
      <c r="M3" s="408"/>
      <c r="N3" s="408"/>
      <c r="O3" s="408"/>
      <c r="P3" s="408" t="s">
        <v>42</v>
      </c>
      <c r="Q3" s="408"/>
      <c r="R3" s="408"/>
      <c r="S3" s="408"/>
      <c r="T3" s="408"/>
      <c r="U3" s="408"/>
      <c r="V3" s="408"/>
      <c r="W3" s="408"/>
      <c r="X3" s="408"/>
      <c r="Y3" s="408"/>
      <c r="Z3" s="409"/>
    </row>
    <row r="4" spans="1:26" ht="15.75" thickBot="1" x14ac:dyDescent="0.25">
      <c r="A4" s="244"/>
      <c r="B4" s="404"/>
      <c r="C4" s="405"/>
      <c r="D4" s="405"/>
      <c r="E4" s="405"/>
      <c r="F4" s="405"/>
      <c r="G4" s="405"/>
      <c r="H4" s="410" t="s">
        <v>462</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513</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541</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538</v>
      </c>
      <c r="S11" s="434"/>
      <c r="T11" s="434"/>
      <c r="U11" s="435"/>
      <c r="V11" s="421" t="s">
        <v>496</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542</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45" customHeight="1" thickBot="1" x14ac:dyDescent="0.25">
      <c r="B16" s="258"/>
      <c r="C16" s="445" t="s">
        <v>18</v>
      </c>
      <c r="D16" s="446"/>
      <c r="E16" s="446"/>
      <c r="F16" s="446"/>
      <c r="G16" s="446"/>
      <c r="H16" s="447"/>
      <c r="I16" s="448" t="s">
        <v>543</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52.5" customHeight="1" thickBot="1" x14ac:dyDescent="0.25">
      <c r="B18" s="258"/>
      <c r="C18" s="445" t="s">
        <v>19</v>
      </c>
      <c r="D18" s="446"/>
      <c r="E18" s="446"/>
      <c r="F18" s="446"/>
      <c r="G18" s="446"/>
      <c r="H18" s="447"/>
      <c r="I18" s="1000" t="s">
        <v>544</v>
      </c>
      <c r="J18" s="1032"/>
      <c r="K18" s="1032"/>
      <c r="L18" s="1032"/>
      <c r="M18" s="1032"/>
      <c r="N18" s="1032"/>
      <c r="O18" s="1032"/>
      <c r="P18" s="1032"/>
      <c r="Q18" s="1032"/>
      <c r="R18" s="1032"/>
      <c r="S18" s="1032"/>
      <c r="T18" s="1032"/>
      <c r="U18" s="1032"/>
      <c r="V18" s="1032"/>
      <c r="W18" s="1032"/>
      <c r="X18" s="1032"/>
      <c r="Y18" s="1033"/>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451</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65</v>
      </c>
      <c r="N21" s="552"/>
      <c r="O21" s="552"/>
      <c r="P21" s="552"/>
      <c r="Q21" s="552"/>
      <c r="R21" s="552"/>
      <c r="S21" s="553"/>
      <c r="T21" s="554" t="s">
        <v>46</v>
      </c>
      <c r="U21" s="555"/>
      <c r="V21" s="555"/>
      <c r="W21" s="555"/>
      <c r="X21" s="555"/>
      <c r="Y21" s="556"/>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5.75" customHeight="1" thickBot="1" x14ac:dyDescent="0.25">
      <c r="B24" s="258"/>
      <c r="C24" s="436" t="s">
        <v>545</v>
      </c>
      <c r="D24" s="437"/>
      <c r="E24" s="437"/>
      <c r="F24" s="437"/>
      <c r="G24" s="437"/>
      <c r="H24" s="437"/>
      <c r="I24" s="438"/>
      <c r="J24" s="436" t="s">
        <v>520</v>
      </c>
      <c r="K24" s="437"/>
      <c r="L24" s="437"/>
      <c r="M24" s="437"/>
      <c r="N24" s="437"/>
      <c r="O24" s="437"/>
      <c r="P24" s="438"/>
      <c r="Q24" s="548" t="s">
        <v>521</v>
      </c>
      <c r="R24" s="549"/>
      <c r="S24" s="549"/>
      <c r="T24" s="549"/>
      <c r="U24" s="549"/>
      <c r="V24" s="549"/>
      <c r="W24" s="549"/>
      <c r="X24" s="549"/>
      <c r="Y24" s="550"/>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546</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999">
        <v>0</v>
      </c>
      <c r="J28" s="1000"/>
      <c r="K28" s="445" t="s">
        <v>51</v>
      </c>
      <c r="L28" s="446"/>
      <c r="M28" s="446"/>
      <c r="N28" s="446"/>
      <c r="O28" s="446"/>
      <c r="P28" s="447"/>
      <c r="Q28" s="444" t="s">
        <v>52</v>
      </c>
      <c r="R28" s="442"/>
      <c r="S28" s="443"/>
      <c r="T28" s="281" t="s">
        <v>70</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x14ac:dyDescent="0.2">
      <c r="B32" s="263"/>
      <c r="C32" s="588" t="s">
        <v>56</v>
      </c>
      <c r="D32" s="589"/>
      <c r="E32" s="589"/>
      <c r="F32" s="589"/>
      <c r="G32" s="590"/>
      <c r="H32" s="594" t="s">
        <v>547</v>
      </c>
      <c r="I32" s="594" t="s">
        <v>548</v>
      </c>
      <c r="J32" s="594" t="s">
        <v>25</v>
      </c>
      <c r="K32" s="596" t="s">
        <v>57</v>
      </c>
      <c r="L32" s="589"/>
      <c r="M32" s="589"/>
      <c r="N32" s="589"/>
      <c r="O32" s="589"/>
      <c r="P32" s="589"/>
      <c r="Q32" s="589"/>
      <c r="R32" s="589"/>
      <c r="S32" s="589"/>
      <c r="T32" s="589"/>
      <c r="U32" s="589"/>
      <c r="V32" s="589"/>
      <c r="W32" s="589"/>
      <c r="X32" s="589"/>
      <c r="Y32" s="590"/>
      <c r="Z32" s="260"/>
    </row>
    <row r="33" spans="2:26" s="262" customFormat="1" ht="49.5"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138" customHeight="1" x14ac:dyDescent="0.2">
      <c r="B34" s="263"/>
      <c r="C34" s="560" t="s">
        <v>91</v>
      </c>
      <c r="D34" s="1050"/>
      <c r="E34" s="1050"/>
      <c r="F34" s="1050"/>
      <c r="G34" s="1051"/>
      <c r="H34" s="264">
        <v>0</v>
      </c>
      <c r="I34" s="326">
        <v>0</v>
      </c>
      <c r="J34" s="325">
        <v>0</v>
      </c>
      <c r="K34" s="1151" t="s">
        <v>549</v>
      </c>
      <c r="L34" s="1152"/>
      <c r="M34" s="1152"/>
      <c r="N34" s="1152"/>
      <c r="O34" s="1152"/>
      <c r="P34" s="1152"/>
      <c r="Q34" s="1152"/>
      <c r="R34" s="1152"/>
      <c r="S34" s="1152"/>
      <c r="T34" s="1152"/>
      <c r="U34" s="1152"/>
      <c r="V34" s="1152"/>
      <c r="W34" s="1152"/>
      <c r="X34" s="1152"/>
      <c r="Y34" s="1153"/>
      <c r="Z34" s="260"/>
    </row>
    <row r="35" spans="2:26" s="262" customFormat="1" x14ac:dyDescent="0.2">
      <c r="B35" s="263"/>
      <c r="C35" s="1123" t="s">
        <v>94</v>
      </c>
      <c r="D35" s="1124"/>
      <c r="E35" s="1124"/>
      <c r="F35" s="1124"/>
      <c r="G35" s="1125"/>
      <c r="H35" s="324"/>
      <c r="I35" s="324"/>
      <c r="J35" s="265" t="e">
        <f>H35/I35</f>
        <v>#DIV/0!</v>
      </c>
      <c r="K35" s="1154"/>
      <c r="L35" s="1155"/>
      <c r="M35" s="1155"/>
      <c r="N35" s="1155"/>
      <c r="O35" s="1155"/>
      <c r="P35" s="1155"/>
      <c r="Q35" s="1155"/>
      <c r="R35" s="1155"/>
      <c r="S35" s="1155"/>
      <c r="T35" s="1155"/>
      <c r="U35" s="1155"/>
      <c r="V35" s="1155"/>
      <c r="W35" s="1155"/>
      <c r="X35" s="1155"/>
      <c r="Y35" s="1156"/>
      <c r="Z35" s="260"/>
    </row>
    <row r="36" spans="2:26" s="262" customFormat="1" x14ac:dyDescent="0.2">
      <c r="B36" s="263"/>
      <c r="C36" s="1123" t="s">
        <v>95</v>
      </c>
      <c r="D36" s="1124"/>
      <c r="E36" s="1124"/>
      <c r="F36" s="1124"/>
      <c r="G36" s="1125"/>
      <c r="H36" s="156"/>
      <c r="I36" s="156"/>
      <c r="J36" s="265" t="e">
        <f>H36/I36</f>
        <v>#DIV/0!</v>
      </c>
      <c r="K36" s="1157"/>
      <c r="L36" s="1158"/>
      <c r="M36" s="1158"/>
      <c r="N36" s="1158"/>
      <c r="O36" s="1158"/>
      <c r="P36" s="1158"/>
      <c r="Q36" s="1158"/>
      <c r="R36" s="1158"/>
      <c r="S36" s="1158"/>
      <c r="T36" s="1158"/>
      <c r="U36" s="1158"/>
      <c r="V36" s="1158"/>
      <c r="W36" s="1158"/>
      <c r="X36" s="1158"/>
      <c r="Y36" s="1159"/>
      <c r="Z36" s="260"/>
    </row>
    <row r="37" spans="2:26" s="262" customFormat="1" ht="15" thickBot="1" x14ac:dyDescent="0.25">
      <c r="B37" s="263"/>
      <c r="C37" s="1123" t="s">
        <v>96</v>
      </c>
      <c r="D37" s="1124"/>
      <c r="E37" s="1124"/>
      <c r="F37" s="1124"/>
      <c r="G37" s="1125"/>
      <c r="H37" s="156"/>
      <c r="I37" s="156"/>
      <c r="J37" s="265" t="e">
        <f t="shared" ref="J37" si="0">+H37/I37</f>
        <v>#DIV/0!</v>
      </c>
      <c r="K37" s="563"/>
      <c r="L37" s="538"/>
      <c r="M37" s="538"/>
      <c r="N37" s="538"/>
      <c r="O37" s="538"/>
      <c r="P37" s="538"/>
      <c r="Q37" s="538"/>
      <c r="R37" s="538"/>
      <c r="S37" s="538"/>
      <c r="T37" s="538"/>
      <c r="U37" s="538"/>
      <c r="V37" s="538"/>
      <c r="W37" s="538"/>
      <c r="X37" s="538"/>
      <c r="Y37" s="564"/>
      <c r="Z37" s="260"/>
    </row>
    <row r="38" spans="2:26" s="262" customFormat="1" ht="15.75" customHeight="1" thickBot="1" x14ac:dyDescent="0.3">
      <c r="B38" s="263"/>
      <c r="C38" s="565" t="s">
        <v>58</v>
      </c>
      <c r="D38" s="566"/>
      <c r="E38" s="566"/>
      <c r="F38" s="566"/>
      <c r="G38" s="567"/>
      <c r="H38" s="266"/>
      <c r="I38" s="266"/>
      <c r="J38" s="59"/>
      <c r="K38" s="568"/>
      <c r="L38" s="569"/>
      <c r="M38" s="569"/>
      <c r="N38" s="569"/>
      <c r="O38" s="569"/>
      <c r="P38" s="569"/>
      <c r="Q38" s="569"/>
      <c r="R38" s="569"/>
      <c r="S38" s="569"/>
      <c r="T38" s="569"/>
      <c r="U38" s="569"/>
      <c r="V38" s="569"/>
      <c r="W38" s="569"/>
      <c r="X38" s="569"/>
      <c r="Y38" s="570"/>
      <c r="Z38" s="260"/>
    </row>
    <row r="39" spans="2:26" s="262" customFormat="1" x14ac:dyDescent="0.2">
      <c r="B39" s="263"/>
      <c r="C39" s="259"/>
      <c r="D39" s="259"/>
      <c r="E39" s="259"/>
      <c r="F39" s="259"/>
      <c r="G39" s="259"/>
      <c r="H39" s="267"/>
      <c r="I39" s="267"/>
      <c r="J39" s="61"/>
      <c r="K39" s="259"/>
      <c r="L39" s="259"/>
      <c r="M39" s="259"/>
      <c r="N39" s="259"/>
      <c r="O39" s="259"/>
      <c r="P39" s="259"/>
      <c r="Q39" s="259"/>
      <c r="R39" s="259"/>
      <c r="S39" s="259"/>
      <c r="T39" s="259"/>
      <c r="U39" s="259"/>
      <c r="V39" s="259"/>
      <c r="W39" s="259"/>
      <c r="X39" s="259"/>
      <c r="Y39" s="259"/>
      <c r="Z39" s="260"/>
    </row>
    <row r="40" spans="2:26" s="262" customFormat="1" ht="15" thickBot="1" x14ac:dyDescent="0.25">
      <c r="B40" s="263"/>
      <c r="C40" s="259"/>
      <c r="D40" s="259"/>
      <c r="E40" s="259"/>
      <c r="F40" s="259"/>
      <c r="G40" s="259"/>
      <c r="H40" s="267"/>
      <c r="I40" s="267"/>
      <c r="J40" s="61"/>
      <c r="K40" s="259"/>
      <c r="L40" s="259"/>
      <c r="M40" s="259"/>
      <c r="N40" s="259"/>
      <c r="O40" s="259"/>
      <c r="P40" s="259"/>
      <c r="Q40" s="259"/>
      <c r="R40" s="259"/>
      <c r="S40" s="259"/>
      <c r="T40" s="259"/>
      <c r="U40" s="259"/>
      <c r="V40" s="259"/>
      <c r="W40" s="259"/>
      <c r="X40" s="259"/>
      <c r="Y40" s="259"/>
      <c r="Z40" s="260"/>
    </row>
    <row r="41" spans="2:26" s="262" customFormat="1" x14ac:dyDescent="0.2">
      <c r="B41" s="26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260"/>
    </row>
    <row r="42" spans="2:26" ht="15" thickBot="1" x14ac:dyDescent="0.25">
      <c r="B42" s="25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260"/>
    </row>
    <row r="43" spans="2:26" x14ac:dyDescent="0.2">
      <c r="B43" s="258"/>
      <c r="C43" s="504" t="s">
        <v>60</v>
      </c>
      <c r="D43" s="505"/>
      <c r="E43" s="505"/>
      <c r="F43" s="505"/>
      <c r="G43" s="505"/>
      <c r="H43" s="505"/>
      <c r="I43" s="505"/>
      <c r="J43" s="505"/>
      <c r="K43" s="505"/>
      <c r="L43" s="505"/>
      <c r="M43" s="505"/>
      <c r="N43" s="505"/>
      <c r="O43" s="505"/>
      <c r="P43" s="505"/>
      <c r="Q43" s="505"/>
      <c r="R43" s="505"/>
      <c r="S43" s="505"/>
      <c r="T43" s="505"/>
      <c r="U43" s="505"/>
      <c r="V43" s="505"/>
      <c r="W43" s="505"/>
      <c r="X43" s="505"/>
      <c r="Y43" s="506"/>
      <c r="Z43" s="260"/>
    </row>
    <row r="44" spans="2:26" x14ac:dyDescent="0.2">
      <c r="B44" s="258"/>
      <c r="C44" s="507"/>
      <c r="D44" s="508"/>
      <c r="E44" s="508"/>
      <c r="F44" s="508"/>
      <c r="G44" s="508"/>
      <c r="H44" s="508"/>
      <c r="I44" s="508"/>
      <c r="J44" s="508"/>
      <c r="K44" s="508"/>
      <c r="L44" s="508"/>
      <c r="M44" s="508"/>
      <c r="N44" s="508"/>
      <c r="O44" s="508"/>
      <c r="P44" s="508"/>
      <c r="Q44" s="508"/>
      <c r="R44" s="508"/>
      <c r="S44" s="508"/>
      <c r="T44" s="508"/>
      <c r="U44" s="508"/>
      <c r="V44" s="508"/>
      <c r="W44" s="508"/>
      <c r="X44" s="508"/>
      <c r="Y44" s="509"/>
      <c r="Z44" s="260"/>
    </row>
    <row r="45" spans="2:26" x14ac:dyDescent="0.2">
      <c r="B45" s="258"/>
      <c r="C45" s="507"/>
      <c r="D45" s="508"/>
      <c r="E45" s="508"/>
      <c r="F45" s="508"/>
      <c r="G45" s="508"/>
      <c r="H45" s="508"/>
      <c r="I45" s="508"/>
      <c r="J45" s="508"/>
      <c r="K45" s="508"/>
      <c r="L45" s="508"/>
      <c r="M45" s="508"/>
      <c r="N45" s="508"/>
      <c r="O45" s="508"/>
      <c r="P45" s="508"/>
      <c r="Q45" s="508"/>
      <c r="R45" s="508"/>
      <c r="S45" s="508"/>
      <c r="T45" s="508"/>
      <c r="U45" s="508"/>
      <c r="V45" s="508"/>
      <c r="W45" s="508"/>
      <c r="X45" s="508"/>
      <c r="Y45" s="509"/>
      <c r="Z45" s="260"/>
    </row>
    <row r="46" spans="2:26" x14ac:dyDescent="0.2">
      <c r="B46" s="258"/>
      <c r="C46" s="507"/>
      <c r="D46" s="508"/>
      <c r="E46" s="508"/>
      <c r="F46" s="508"/>
      <c r="G46" s="508"/>
      <c r="H46" s="508"/>
      <c r="I46" s="508"/>
      <c r="J46" s="508"/>
      <c r="K46" s="508"/>
      <c r="L46" s="508"/>
      <c r="M46" s="508"/>
      <c r="N46" s="508"/>
      <c r="O46" s="508"/>
      <c r="P46" s="508"/>
      <c r="Q46" s="508"/>
      <c r="R46" s="508"/>
      <c r="S46" s="508"/>
      <c r="T46" s="508"/>
      <c r="U46" s="508"/>
      <c r="V46" s="508"/>
      <c r="W46" s="508"/>
      <c r="X46" s="508"/>
      <c r="Y46" s="509"/>
      <c r="Z46" s="260"/>
    </row>
    <row r="47" spans="2:26" x14ac:dyDescent="0.2">
      <c r="B47" s="258"/>
      <c r="C47" s="507"/>
      <c r="D47" s="508"/>
      <c r="E47" s="508"/>
      <c r="F47" s="508"/>
      <c r="G47" s="508"/>
      <c r="H47" s="508"/>
      <c r="I47" s="508"/>
      <c r="J47" s="508"/>
      <c r="K47" s="508"/>
      <c r="L47" s="508"/>
      <c r="M47" s="508"/>
      <c r="N47" s="508"/>
      <c r="O47" s="508"/>
      <c r="P47" s="508"/>
      <c r="Q47" s="508"/>
      <c r="R47" s="508"/>
      <c r="S47" s="508"/>
      <c r="T47" s="508"/>
      <c r="U47" s="508"/>
      <c r="V47" s="508"/>
      <c r="W47" s="508"/>
      <c r="X47" s="508"/>
      <c r="Y47" s="509"/>
      <c r="Z47" s="260"/>
    </row>
    <row r="48" spans="2:26" x14ac:dyDescent="0.2">
      <c r="B48" s="258"/>
      <c r="C48" s="507"/>
      <c r="D48" s="508"/>
      <c r="E48" s="508"/>
      <c r="F48" s="508"/>
      <c r="G48" s="508"/>
      <c r="H48" s="508"/>
      <c r="I48" s="508"/>
      <c r="J48" s="508"/>
      <c r="K48" s="508"/>
      <c r="L48" s="508"/>
      <c r="M48" s="508"/>
      <c r="N48" s="508"/>
      <c r="O48" s="508"/>
      <c r="P48" s="508"/>
      <c r="Q48" s="508"/>
      <c r="R48" s="508"/>
      <c r="S48" s="508"/>
      <c r="T48" s="508"/>
      <c r="U48" s="508"/>
      <c r="V48" s="508"/>
      <c r="W48" s="508"/>
      <c r="X48" s="508"/>
      <c r="Y48" s="509"/>
      <c r="Z48" s="260"/>
    </row>
    <row r="49" spans="1:26" x14ac:dyDescent="0.2">
      <c r="B49" s="258"/>
      <c r="C49" s="507"/>
      <c r="D49" s="508"/>
      <c r="E49" s="508"/>
      <c r="F49" s="508"/>
      <c r="G49" s="508"/>
      <c r="H49" s="508"/>
      <c r="I49" s="508"/>
      <c r="J49" s="508"/>
      <c r="K49" s="508"/>
      <c r="L49" s="508"/>
      <c r="M49" s="508"/>
      <c r="N49" s="508"/>
      <c r="O49" s="508"/>
      <c r="P49" s="508"/>
      <c r="Q49" s="508"/>
      <c r="R49" s="508"/>
      <c r="S49" s="508"/>
      <c r="T49" s="508"/>
      <c r="U49" s="508"/>
      <c r="V49" s="508"/>
      <c r="W49" s="508"/>
      <c r="X49" s="508"/>
      <c r="Y49" s="509"/>
      <c r="Z49" s="260"/>
    </row>
    <row r="50" spans="1:26" x14ac:dyDescent="0.2">
      <c r="B50" s="258"/>
      <c r="C50" s="507"/>
      <c r="D50" s="508"/>
      <c r="E50" s="508"/>
      <c r="F50" s="508"/>
      <c r="G50" s="508"/>
      <c r="H50" s="508"/>
      <c r="I50" s="508"/>
      <c r="J50" s="508"/>
      <c r="K50" s="508"/>
      <c r="L50" s="508"/>
      <c r="M50" s="508"/>
      <c r="N50" s="508"/>
      <c r="O50" s="508"/>
      <c r="P50" s="508"/>
      <c r="Q50" s="508"/>
      <c r="R50" s="508"/>
      <c r="S50" s="508"/>
      <c r="T50" s="508"/>
      <c r="U50" s="508"/>
      <c r="V50" s="508"/>
      <c r="W50" s="508"/>
      <c r="X50" s="508"/>
      <c r="Y50" s="509"/>
      <c r="Z50" s="260"/>
    </row>
    <row r="51" spans="1:26" x14ac:dyDescent="0.2">
      <c r="B51" s="258"/>
      <c r="C51" s="507"/>
      <c r="D51" s="508"/>
      <c r="E51" s="508"/>
      <c r="F51" s="508"/>
      <c r="G51" s="508"/>
      <c r="H51" s="508"/>
      <c r="I51" s="508"/>
      <c r="J51" s="508"/>
      <c r="K51" s="508"/>
      <c r="L51" s="508"/>
      <c r="M51" s="508"/>
      <c r="N51" s="508"/>
      <c r="O51" s="508"/>
      <c r="P51" s="508"/>
      <c r="Q51" s="508"/>
      <c r="R51" s="508"/>
      <c r="S51" s="508"/>
      <c r="T51" s="508"/>
      <c r="U51" s="508"/>
      <c r="V51" s="508"/>
      <c r="W51" s="508"/>
      <c r="X51" s="508"/>
      <c r="Y51" s="509"/>
      <c r="Z51" s="260"/>
    </row>
    <row r="52" spans="1:26" x14ac:dyDescent="0.2">
      <c r="B52" s="258"/>
      <c r="C52" s="507"/>
      <c r="D52" s="508"/>
      <c r="E52" s="508"/>
      <c r="F52" s="508"/>
      <c r="G52" s="508"/>
      <c r="H52" s="508"/>
      <c r="I52" s="508"/>
      <c r="J52" s="508"/>
      <c r="K52" s="508"/>
      <c r="L52" s="508"/>
      <c r="M52" s="508"/>
      <c r="N52" s="508"/>
      <c r="O52" s="508"/>
      <c r="P52" s="508"/>
      <c r="Q52" s="508"/>
      <c r="R52" s="508"/>
      <c r="S52" s="508"/>
      <c r="T52" s="508"/>
      <c r="U52" s="508"/>
      <c r="V52" s="508"/>
      <c r="W52" s="508"/>
      <c r="X52" s="508"/>
      <c r="Y52" s="509"/>
      <c r="Z52" s="260"/>
    </row>
    <row r="53" spans="1:26" x14ac:dyDescent="0.2">
      <c r="B53" s="258"/>
      <c r="C53" s="507"/>
      <c r="D53" s="508"/>
      <c r="E53" s="508"/>
      <c r="F53" s="508"/>
      <c r="G53" s="508"/>
      <c r="H53" s="508"/>
      <c r="I53" s="508"/>
      <c r="J53" s="508"/>
      <c r="K53" s="508"/>
      <c r="L53" s="508"/>
      <c r="M53" s="508"/>
      <c r="N53" s="508"/>
      <c r="O53" s="508"/>
      <c r="P53" s="508"/>
      <c r="Q53" s="508"/>
      <c r="R53" s="508"/>
      <c r="S53" s="508"/>
      <c r="T53" s="508"/>
      <c r="U53" s="508"/>
      <c r="V53" s="508"/>
      <c r="W53" s="508"/>
      <c r="X53" s="508"/>
      <c r="Y53" s="509"/>
      <c r="Z53" s="260"/>
    </row>
    <row r="54" spans="1:26" x14ac:dyDescent="0.2">
      <c r="B54" s="258"/>
      <c r="C54" s="507"/>
      <c r="D54" s="508"/>
      <c r="E54" s="508"/>
      <c r="F54" s="508"/>
      <c r="G54" s="508"/>
      <c r="H54" s="508"/>
      <c r="I54" s="508"/>
      <c r="J54" s="508"/>
      <c r="K54" s="508"/>
      <c r="L54" s="508"/>
      <c r="M54" s="508"/>
      <c r="N54" s="508"/>
      <c r="O54" s="508"/>
      <c r="P54" s="508"/>
      <c r="Q54" s="508"/>
      <c r="R54" s="508"/>
      <c r="S54" s="508"/>
      <c r="T54" s="508"/>
      <c r="U54" s="508"/>
      <c r="V54" s="508"/>
      <c r="W54" s="508"/>
      <c r="X54" s="508"/>
      <c r="Y54" s="509"/>
      <c r="Z54" s="260"/>
    </row>
    <row r="55" spans="1:26" ht="15" thickBot="1" x14ac:dyDescent="0.25">
      <c r="B55" s="258"/>
      <c r="C55" s="510"/>
      <c r="D55" s="511"/>
      <c r="E55" s="511"/>
      <c r="F55" s="511"/>
      <c r="G55" s="511"/>
      <c r="H55" s="511"/>
      <c r="I55" s="511"/>
      <c r="J55" s="511"/>
      <c r="K55" s="511"/>
      <c r="L55" s="511"/>
      <c r="M55" s="511"/>
      <c r="N55" s="511"/>
      <c r="O55" s="511"/>
      <c r="P55" s="511"/>
      <c r="Q55" s="511"/>
      <c r="R55" s="511"/>
      <c r="S55" s="511"/>
      <c r="T55" s="511"/>
      <c r="U55" s="511"/>
      <c r="V55" s="511"/>
      <c r="W55" s="511"/>
      <c r="X55" s="511"/>
      <c r="Y55" s="512"/>
      <c r="Z55" s="260"/>
    </row>
    <row r="56" spans="1:26" x14ac:dyDescent="0.2">
      <c r="B56" s="268"/>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70"/>
    </row>
    <row r="57" spans="1:26" ht="15" thickBot="1" x14ac:dyDescent="0.25">
      <c r="B57" s="271"/>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3"/>
    </row>
    <row r="58" spans="1:26" ht="14.25" customHeight="1" x14ac:dyDescent="0.2">
      <c r="B58" s="274"/>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275"/>
    </row>
    <row r="59" spans="1:26" ht="14.25" customHeight="1" x14ac:dyDescent="0.2">
      <c r="A59" s="244"/>
      <c r="B59" s="276"/>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275"/>
    </row>
    <row r="60" spans="1:26" ht="15" customHeight="1" thickBot="1" x14ac:dyDescent="0.25">
      <c r="A60" s="244"/>
      <c r="B60" s="276"/>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275"/>
    </row>
    <row r="61" spans="1:26" x14ac:dyDescent="0.2">
      <c r="B61" s="274"/>
      <c r="C61" s="1135"/>
      <c r="D61" s="1136"/>
      <c r="E61" s="1136"/>
      <c r="F61" s="1136"/>
      <c r="G61" s="1136"/>
      <c r="H61" s="1080"/>
      <c r="I61" s="1080"/>
      <c r="J61" s="1080"/>
      <c r="K61" s="1080"/>
      <c r="L61" s="1080"/>
      <c r="M61" s="1080"/>
      <c r="N61" s="683"/>
      <c r="O61" s="683"/>
      <c r="P61" s="683"/>
      <c r="Q61" s="683"/>
      <c r="R61" s="683"/>
      <c r="S61" s="683"/>
      <c r="T61" s="683"/>
      <c r="U61" s="683"/>
      <c r="V61" s="683"/>
      <c r="W61" s="683"/>
      <c r="X61" s="683"/>
      <c r="Y61" s="684"/>
      <c r="Z61" s="277"/>
    </row>
    <row r="62" spans="1:26" x14ac:dyDescent="0.2">
      <c r="B62" s="274"/>
      <c r="C62" s="1139"/>
      <c r="D62" s="1140"/>
      <c r="E62" s="1140"/>
      <c r="F62" s="1140"/>
      <c r="G62" s="1140"/>
      <c r="H62" s="1140"/>
      <c r="I62" s="1140"/>
      <c r="J62" s="1141"/>
      <c r="K62" s="1140"/>
      <c r="L62" s="1140"/>
      <c r="M62" s="1140"/>
      <c r="N62" s="1160"/>
      <c r="O62" s="1160"/>
      <c r="P62" s="1160"/>
      <c r="Q62" s="1160"/>
      <c r="R62" s="1160"/>
      <c r="S62" s="1160"/>
      <c r="T62" s="1160"/>
      <c r="U62" s="1160"/>
      <c r="V62" s="1160"/>
      <c r="W62" s="1160"/>
      <c r="X62" s="1160"/>
      <c r="Y62" s="1161"/>
      <c r="Z62" s="277"/>
    </row>
    <row r="63" spans="1:26" x14ac:dyDescent="0.2">
      <c r="B63" s="274"/>
      <c r="C63" s="402"/>
      <c r="D63" s="403"/>
      <c r="E63" s="403"/>
      <c r="F63" s="403"/>
      <c r="G63" s="403"/>
      <c r="H63" s="403"/>
      <c r="I63" s="403"/>
      <c r="J63" s="403"/>
      <c r="K63" s="403"/>
      <c r="L63" s="403"/>
      <c r="M63" s="403"/>
      <c r="N63" s="403"/>
      <c r="O63" s="403"/>
      <c r="P63" s="403"/>
      <c r="Q63" s="403"/>
      <c r="R63" s="403"/>
      <c r="S63" s="403"/>
      <c r="T63" s="403"/>
      <c r="U63" s="403"/>
      <c r="V63" s="403"/>
      <c r="W63" s="403"/>
      <c r="X63" s="403"/>
      <c r="Y63" s="558"/>
      <c r="Z63" s="277"/>
    </row>
    <row r="64" spans="1:26" x14ac:dyDescent="0.2">
      <c r="B64" s="274"/>
      <c r="C64" s="402"/>
      <c r="D64" s="403"/>
      <c r="E64" s="403"/>
      <c r="F64" s="403"/>
      <c r="G64" s="403"/>
      <c r="H64" s="403"/>
      <c r="I64" s="403"/>
      <c r="J64" s="403"/>
      <c r="K64" s="403"/>
      <c r="L64" s="403"/>
      <c r="M64" s="403"/>
      <c r="N64" s="403"/>
      <c r="O64" s="403"/>
      <c r="P64" s="403"/>
      <c r="Q64" s="403"/>
      <c r="R64" s="403"/>
      <c r="S64" s="403"/>
      <c r="T64" s="403"/>
      <c r="U64" s="403"/>
      <c r="V64" s="403"/>
      <c r="W64" s="403"/>
      <c r="X64" s="403"/>
      <c r="Y64" s="558"/>
      <c r="Z64" s="277"/>
    </row>
    <row r="65" spans="2:26" x14ac:dyDescent="0.2">
      <c r="B65" s="274"/>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277"/>
    </row>
    <row r="66" spans="2:26" x14ac:dyDescent="0.2">
      <c r="B66" s="274"/>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277"/>
    </row>
    <row r="67" spans="2:26" x14ac:dyDescent="0.2">
      <c r="B67" s="274"/>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277"/>
    </row>
    <row r="68" spans="2:26" x14ac:dyDescent="0.2">
      <c r="B68" s="274"/>
      <c r="C68" s="402"/>
      <c r="D68" s="403"/>
      <c r="E68" s="403"/>
      <c r="F68" s="403"/>
      <c r="G68" s="403"/>
      <c r="H68" s="403"/>
      <c r="I68" s="403"/>
      <c r="J68" s="403"/>
      <c r="K68" s="403"/>
      <c r="L68" s="403"/>
      <c r="M68" s="403"/>
      <c r="N68" s="403"/>
      <c r="O68" s="403"/>
      <c r="P68" s="403"/>
      <c r="Q68" s="403"/>
      <c r="R68" s="403"/>
      <c r="S68" s="403"/>
      <c r="T68" s="403"/>
      <c r="U68" s="403"/>
      <c r="V68" s="403"/>
      <c r="W68" s="403"/>
      <c r="X68" s="403"/>
      <c r="Y68" s="558"/>
      <c r="Z68" s="277"/>
    </row>
    <row r="69" spans="2:26" x14ac:dyDescent="0.2">
      <c r="B69" s="274"/>
      <c r="C69" s="402"/>
      <c r="D69" s="403"/>
      <c r="E69" s="403"/>
      <c r="F69" s="403"/>
      <c r="G69" s="403"/>
      <c r="H69" s="403"/>
      <c r="I69" s="403"/>
      <c r="J69" s="403"/>
      <c r="K69" s="403"/>
      <c r="L69" s="403"/>
      <c r="M69" s="403"/>
      <c r="N69" s="403"/>
      <c r="O69" s="403"/>
      <c r="P69" s="403"/>
      <c r="Q69" s="403"/>
      <c r="R69" s="403"/>
      <c r="S69" s="403"/>
      <c r="T69" s="403"/>
      <c r="U69" s="403"/>
      <c r="V69" s="403"/>
      <c r="W69" s="403"/>
      <c r="X69" s="403"/>
      <c r="Y69" s="558"/>
      <c r="Z69" s="277"/>
    </row>
    <row r="70" spans="2: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2: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2:26" ht="15" thickBot="1" x14ac:dyDescent="0.25">
      <c r="B72" s="274"/>
      <c r="C72" s="404"/>
      <c r="D72" s="405"/>
      <c r="E72" s="405"/>
      <c r="F72" s="405"/>
      <c r="G72" s="405"/>
      <c r="H72" s="405"/>
      <c r="I72" s="405"/>
      <c r="J72" s="405"/>
      <c r="K72" s="405"/>
      <c r="L72" s="405"/>
      <c r="M72" s="405"/>
      <c r="N72" s="405"/>
      <c r="O72" s="405"/>
      <c r="P72" s="405"/>
      <c r="Q72" s="405"/>
      <c r="R72" s="405"/>
      <c r="S72" s="405"/>
      <c r="T72" s="405"/>
      <c r="U72" s="405"/>
      <c r="V72" s="405"/>
      <c r="W72" s="405"/>
      <c r="X72" s="405"/>
      <c r="Y72" s="557"/>
      <c r="Z72" s="277"/>
    </row>
    <row r="73" spans="2:26" x14ac:dyDescent="0.2">
      <c r="B73" s="278"/>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79"/>
    </row>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
  <sheetViews>
    <sheetView topLeftCell="A31" workbookViewId="0">
      <selection activeCell="AE10" sqref="AE10"/>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8.85546875" style="246" customWidth="1"/>
    <col min="9" max="9" width="17.285156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customHeight="1"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customHeight="1"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667</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669</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670</v>
      </c>
      <c r="S11" s="434"/>
      <c r="T11" s="434"/>
      <c r="U11" s="435"/>
      <c r="V11" s="421" t="s">
        <v>350</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671</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295</v>
      </c>
      <c r="U14" s="398"/>
      <c r="V14" s="398"/>
      <c r="W14" s="398"/>
      <c r="X14" s="398"/>
      <c r="Y14" s="399"/>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672</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67.5" customHeight="1" thickBot="1" x14ac:dyDescent="0.25">
      <c r="B18" s="258"/>
      <c r="C18" s="445" t="s">
        <v>378</v>
      </c>
      <c r="D18" s="446"/>
      <c r="E18" s="446"/>
      <c r="F18" s="446"/>
      <c r="G18" s="446"/>
      <c r="H18" s="447"/>
      <c r="I18" s="448" t="s">
        <v>673</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331</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463" t="s">
        <v>675</v>
      </c>
      <c r="N21" s="464"/>
      <c r="O21" s="464"/>
      <c r="P21" s="464"/>
      <c r="Q21" s="464"/>
      <c r="R21" s="464"/>
      <c r="S21" s="465"/>
      <c r="T21" s="1165" t="s">
        <v>2</v>
      </c>
      <c r="U21" s="464"/>
      <c r="V21" s="464"/>
      <c r="W21" s="464"/>
      <c r="X21" s="464"/>
      <c r="Y21" s="465"/>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44" customHeight="1" thickBot="1" x14ac:dyDescent="0.25">
      <c r="B24" s="258"/>
      <c r="C24" s="598" t="s">
        <v>676</v>
      </c>
      <c r="D24" s="599"/>
      <c r="E24" s="599"/>
      <c r="F24" s="599"/>
      <c r="G24" s="599"/>
      <c r="H24" s="599"/>
      <c r="I24" s="600"/>
      <c r="J24" s="436" t="s">
        <v>677</v>
      </c>
      <c r="K24" s="437"/>
      <c r="L24" s="437"/>
      <c r="M24" s="437"/>
      <c r="N24" s="437"/>
      <c r="O24" s="437"/>
      <c r="P24" s="438"/>
      <c r="Q24" s="688" t="s">
        <v>678</v>
      </c>
      <c r="R24" s="398"/>
      <c r="S24" s="398"/>
      <c r="T24" s="398"/>
      <c r="U24" s="398"/>
      <c r="V24" s="398"/>
      <c r="W24" s="398"/>
      <c r="X24" s="398"/>
      <c r="Y24" s="399"/>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674</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474" t="s">
        <v>679</v>
      </c>
      <c r="J28" s="448"/>
      <c r="K28" s="445" t="s">
        <v>51</v>
      </c>
      <c r="L28" s="446"/>
      <c r="M28" s="446"/>
      <c r="N28" s="446"/>
      <c r="O28" s="446"/>
      <c r="P28" s="447"/>
      <c r="Q28" s="444" t="s">
        <v>52</v>
      </c>
      <c r="R28" s="442"/>
      <c r="S28" s="443"/>
      <c r="T28" s="281" t="s">
        <v>70</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x14ac:dyDescent="0.2">
      <c r="B32" s="263"/>
      <c r="C32" s="588" t="s">
        <v>56</v>
      </c>
      <c r="D32" s="589"/>
      <c r="E32" s="589"/>
      <c r="F32" s="589"/>
      <c r="G32" s="590"/>
      <c r="H32" s="619" t="s">
        <v>680</v>
      </c>
      <c r="I32" s="619" t="s">
        <v>681</v>
      </c>
      <c r="J32" s="594" t="s">
        <v>25</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620"/>
      <c r="I33" s="620"/>
      <c r="J33" s="595"/>
      <c r="K33" s="597"/>
      <c r="L33" s="592"/>
      <c r="M33" s="592"/>
      <c r="N33" s="592"/>
      <c r="O33" s="592"/>
      <c r="P33" s="592"/>
      <c r="Q33" s="592"/>
      <c r="R33" s="592"/>
      <c r="S33" s="592"/>
      <c r="T33" s="592"/>
      <c r="U33" s="592"/>
      <c r="V33" s="592"/>
      <c r="W33" s="592"/>
      <c r="X33" s="592"/>
      <c r="Y33" s="593"/>
      <c r="Z33" s="260"/>
    </row>
    <row r="34" spans="2:26" s="262" customFormat="1" ht="87.75" customHeight="1" x14ac:dyDescent="0.2">
      <c r="B34" s="263"/>
      <c r="C34" s="560"/>
      <c r="D34" s="561"/>
      <c r="E34" s="561"/>
      <c r="F34" s="561"/>
      <c r="G34" s="562"/>
      <c r="H34" s="264"/>
      <c r="I34" s="264"/>
      <c r="J34" s="265"/>
      <c r="K34" s="654"/>
      <c r="L34" s="539"/>
      <c r="M34" s="539"/>
      <c r="N34" s="539"/>
      <c r="O34" s="539"/>
      <c r="P34" s="539"/>
      <c r="Q34" s="539"/>
      <c r="R34" s="539"/>
      <c r="S34" s="539"/>
      <c r="T34" s="539"/>
      <c r="U34" s="539"/>
      <c r="V34" s="539"/>
      <c r="W34" s="539"/>
      <c r="X34" s="539"/>
      <c r="Y34" s="540"/>
      <c r="Z34" s="260"/>
    </row>
    <row r="35" spans="2:26" s="262" customFormat="1" ht="87.75" customHeight="1" thickBot="1" x14ac:dyDescent="0.25">
      <c r="B35" s="263"/>
      <c r="C35" s="560"/>
      <c r="D35" s="561"/>
      <c r="E35" s="561"/>
      <c r="F35" s="561"/>
      <c r="G35" s="562"/>
      <c r="H35" s="264"/>
      <c r="I35" s="264"/>
      <c r="J35" s="265"/>
      <c r="K35" s="654"/>
      <c r="L35" s="539"/>
      <c r="M35" s="539"/>
      <c r="N35" s="539"/>
      <c r="O35" s="539"/>
      <c r="P35" s="539"/>
      <c r="Q35" s="539"/>
      <c r="R35" s="539"/>
      <c r="S35" s="539"/>
      <c r="T35" s="539"/>
      <c r="U35" s="539"/>
      <c r="V35" s="539"/>
      <c r="W35" s="539"/>
      <c r="X35" s="539"/>
      <c r="Y35" s="540"/>
      <c r="Z35" s="260"/>
    </row>
    <row r="36" spans="2:26" s="262" customFormat="1" ht="15.75" customHeight="1" thickBot="1" x14ac:dyDescent="0.3">
      <c r="B36" s="263"/>
      <c r="C36" s="565" t="s">
        <v>58</v>
      </c>
      <c r="D36" s="566"/>
      <c r="E36" s="566"/>
      <c r="F36" s="566"/>
      <c r="G36" s="567"/>
      <c r="H36" s="266"/>
      <c r="I36" s="266"/>
      <c r="J36" s="59"/>
      <c r="K36" s="568"/>
      <c r="L36" s="569"/>
      <c r="M36" s="569"/>
      <c r="N36" s="569"/>
      <c r="O36" s="569"/>
      <c r="P36" s="569"/>
      <c r="Q36" s="569"/>
      <c r="R36" s="569"/>
      <c r="S36" s="569"/>
      <c r="T36" s="569"/>
      <c r="U36" s="569"/>
      <c r="V36" s="569"/>
      <c r="W36" s="569"/>
      <c r="X36" s="569"/>
      <c r="Y36" s="570"/>
      <c r="Z36" s="260"/>
    </row>
    <row r="37" spans="2:26" s="262" customFormat="1" ht="5.25" customHeight="1" x14ac:dyDescent="0.2">
      <c r="B37" s="263"/>
      <c r="C37" s="259"/>
      <c r="D37" s="259"/>
      <c r="E37" s="259"/>
      <c r="F37" s="259"/>
      <c r="G37" s="259"/>
      <c r="H37" s="267"/>
      <c r="I37" s="267"/>
      <c r="J37" s="61"/>
      <c r="K37" s="259"/>
      <c r="L37" s="259"/>
      <c r="M37" s="259"/>
      <c r="N37" s="259"/>
      <c r="O37" s="259"/>
      <c r="P37" s="259"/>
      <c r="Q37" s="259"/>
      <c r="R37" s="259"/>
      <c r="S37" s="259"/>
      <c r="T37" s="259"/>
      <c r="U37" s="259"/>
      <c r="V37" s="259"/>
      <c r="W37" s="259"/>
      <c r="X37" s="259"/>
      <c r="Y37" s="259"/>
      <c r="Z37" s="260"/>
    </row>
    <row r="38" spans="2:26" s="262" customFormat="1" ht="15" thickBot="1" x14ac:dyDescent="0.25">
      <c r="B38" s="263"/>
      <c r="C38" s="259"/>
      <c r="D38" s="259"/>
      <c r="E38" s="259"/>
      <c r="F38" s="259"/>
      <c r="G38" s="259"/>
      <c r="H38" s="267"/>
      <c r="I38" s="267"/>
      <c r="J38" s="61"/>
      <c r="K38" s="259"/>
      <c r="L38" s="259"/>
      <c r="M38" s="259"/>
      <c r="N38" s="259"/>
      <c r="O38" s="259"/>
      <c r="P38" s="259"/>
      <c r="Q38" s="259"/>
      <c r="R38" s="259"/>
      <c r="S38" s="259"/>
      <c r="T38" s="259"/>
      <c r="U38" s="259"/>
      <c r="V38" s="259"/>
      <c r="W38" s="259"/>
      <c r="X38" s="259"/>
      <c r="Y38" s="259"/>
      <c r="Z38" s="260"/>
    </row>
    <row r="39" spans="2:26" s="262" customFormat="1" x14ac:dyDescent="0.2">
      <c r="B39" s="263"/>
      <c r="C39" s="571" t="s">
        <v>59</v>
      </c>
      <c r="D39" s="572"/>
      <c r="E39" s="572"/>
      <c r="F39" s="572"/>
      <c r="G39" s="572"/>
      <c r="H39" s="572"/>
      <c r="I39" s="572"/>
      <c r="J39" s="572"/>
      <c r="K39" s="572"/>
      <c r="L39" s="572"/>
      <c r="M39" s="572"/>
      <c r="N39" s="572"/>
      <c r="O39" s="572"/>
      <c r="P39" s="572"/>
      <c r="Q39" s="572"/>
      <c r="R39" s="572"/>
      <c r="S39" s="572"/>
      <c r="T39" s="572"/>
      <c r="U39" s="572"/>
      <c r="V39" s="572"/>
      <c r="W39" s="572"/>
      <c r="X39" s="572"/>
      <c r="Y39" s="573"/>
      <c r="Z39" s="260"/>
    </row>
    <row r="40" spans="2:26" ht="15" thickBot="1" x14ac:dyDescent="0.25">
      <c r="B40" s="258"/>
      <c r="C40" s="574"/>
      <c r="D40" s="575"/>
      <c r="E40" s="575"/>
      <c r="F40" s="575"/>
      <c r="G40" s="575"/>
      <c r="H40" s="575"/>
      <c r="I40" s="575"/>
      <c r="J40" s="575"/>
      <c r="K40" s="575"/>
      <c r="L40" s="575"/>
      <c r="M40" s="575"/>
      <c r="N40" s="575"/>
      <c r="O40" s="575"/>
      <c r="P40" s="575"/>
      <c r="Q40" s="575"/>
      <c r="R40" s="575"/>
      <c r="S40" s="575"/>
      <c r="T40" s="575"/>
      <c r="U40" s="575"/>
      <c r="V40" s="575"/>
      <c r="W40" s="575"/>
      <c r="X40" s="575"/>
      <c r="Y40" s="576"/>
      <c r="Z40" s="260"/>
    </row>
    <row r="41" spans="2:26" x14ac:dyDescent="0.2">
      <c r="B41" s="258"/>
      <c r="C41" s="427" t="s">
        <v>60</v>
      </c>
      <c r="D41" s="577"/>
      <c r="E41" s="577"/>
      <c r="F41" s="577"/>
      <c r="G41" s="577"/>
      <c r="H41" s="577"/>
      <c r="I41" s="577"/>
      <c r="J41" s="577"/>
      <c r="K41" s="577"/>
      <c r="L41" s="577"/>
      <c r="M41" s="577"/>
      <c r="N41" s="577"/>
      <c r="O41" s="577"/>
      <c r="P41" s="577"/>
      <c r="Q41" s="577"/>
      <c r="R41" s="577"/>
      <c r="S41" s="577"/>
      <c r="T41" s="577"/>
      <c r="U41" s="577"/>
      <c r="V41" s="577"/>
      <c r="W41" s="577"/>
      <c r="X41" s="577"/>
      <c r="Y41" s="578"/>
      <c r="Z41" s="260"/>
    </row>
    <row r="42" spans="2:26" x14ac:dyDescent="0.2">
      <c r="B42" s="258"/>
      <c r="C42" s="579"/>
      <c r="D42" s="580"/>
      <c r="E42" s="580"/>
      <c r="F42" s="580"/>
      <c r="G42" s="580"/>
      <c r="H42" s="580"/>
      <c r="I42" s="580"/>
      <c r="J42" s="580"/>
      <c r="K42" s="580"/>
      <c r="L42" s="580"/>
      <c r="M42" s="580"/>
      <c r="N42" s="580"/>
      <c r="O42" s="580"/>
      <c r="P42" s="580"/>
      <c r="Q42" s="580"/>
      <c r="R42" s="580"/>
      <c r="S42" s="580"/>
      <c r="T42" s="580"/>
      <c r="U42" s="580"/>
      <c r="V42" s="580"/>
      <c r="W42" s="580"/>
      <c r="X42" s="580"/>
      <c r="Y42" s="581"/>
      <c r="Z42" s="260"/>
    </row>
    <row r="43" spans="2:26" x14ac:dyDescent="0.2">
      <c r="B43" s="258"/>
      <c r="C43" s="579"/>
      <c r="D43" s="580"/>
      <c r="E43" s="580"/>
      <c r="F43" s="580"/>
      <c r="G43" s="580"/>
      <c r="H43" s="580"/>
      <c r="I43" s="580"/>
      <c r="J43" s="580"/>
      <c r="K43" s="580"/>
      <c r="L43" s="580"/>
      <c r="M43" s="580"/>
      <c r="N43" s="580"/>
      <c r="O43" s="580"/>
      <c r="P43" s="580"/>
      <c r="Q43" s="580"/>
      <c r="R43" s="580"/>
      <c r="S43" s="580"/>
      <c r="T43" s="580"/>
      <c r="U43" s="580"/>
      <c r="V43" s="580"/>
      <c r="W43" s="580"/>
      <c r="X43" s="580"/>
      <c r="Y43" s="581"/>
      <c r="Z43" s="260"/>
    </row>
    <row r="44" spans="2:26" x14ac:dyDescent="0.2">
      <c r="B44" s="25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260"/>
    </row>
    <row r="45" spans="2:26" x14ac:dyDescent="0.2">
      <c r="B45" s="25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260"/>
    </row>
    <row r="46" spans="2:26" x14ac:dyDescent="0.2">
      <c r="B46" s="25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260"/>
    </row>
    <row r="47" spans="2:26" x14ac:dyDescent="0.2">
      <c r="B47" s="25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260"/>
    </row>
    <row r="48" spans="2:26" x14ac:dyDescent="0.2">
      <c r="B48" s="25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260"/>
    </row>
    <row r="49" spans="1:26" x14ac:dyDescent="0.2">
      <c r="B49" s="25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260"/>
    </row>
    <row r="50" spans="1:26" x14ac:dyDescent="0.2">
      <c r="B50" s="25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260"/>
    </row>
    <row r="51" spans="1:26" x14ac:dyDescent="0.2">
      <c r="B51" s="25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260"/>
    </row>
    <row r="52" spans="1: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1:26" ht="15" thickBot="1" x14ac:dyDescent="0.25">
      <c r="B53" s="258"/>
      <c r="C53" s="582"/>
      <c r="D53" s="583"/>
      <c r="E53" s="583"/>
      <c r="F53" s="583"/>
      <c r="G53" s="583"/>
      <c r="H53" s="583"/>
      <c r="I53" s="583"/>
      <c r="J53" s="583"/>
      <c r="K53" s="583"/>
      <c r="L53" s="583"/>
      <c r="M53" s="583"/>
      <c r="N53" s="583"/>
      <c r="O53" s="583"/>
      <c r="P53" s="583"/>
      <c r="Q53" s="583"/>
      <c r="R53" s="583"/>
      <c r="S53" s="583"/>
      <c r="T53" s="583"/>
      <c r="U53" s="583"/>
      <c r="V53" s="583"/>
      <c r="W53" s="583"/>
      <c r="X53" s="583"/>
      <c r="Y53" s="584"/>
      <c r="Z53" s="260"/>
    </row>
    <row r="54" spans="1:26" x14ac:dyDescent="0.2">
      <c r="B54" s="268"/>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70"/>
    </row>
    <row r="55" spans="1:26" ht="15" thickBot="1" x14ac:dyDescent="0.25">
      <c r="B55" s="271"/>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3"/>
    </row>
    <row r="56" spans="1:26" ht="14.25" customHeight="1" x14ac:dyDescent="0.2">
      <c r="B56" s="274"/>
      <c r="C56" s="513" t="s">
        <v>56</v>
      </c>
      <c r="D56" s="514"/>
      <c r="E56" s="514"/>
      <c r="F56" s="514"/>
      <c r="G56" s="515"/>
      <c r="H56" s="513" t="s">
        <v>61</v>
      </c>
      <c r="I56" s="515"/>
      <c r="J56" s="513" t="s">
        <v>62</v>
      </c>
      <c r="K56" s="514"/>
      <c r="L56" s="514"/>
      <c r="M56" s="515"/>
      <c r="N56" s="513" t="s">
        <v>63</v>
      </c>
      <c r="O56" s="514"/>
      <c r="P56" s="514"/>
      <c r="Q56" s="514"/>
      <c r="R56" s="514"/>
      <c r="S56" s="514"/>
      <c r="T56" s="514"/>
      <c r="U56" s="514"/>
      <c r="V56" s="514"/>
      <c r="W56" s="514"/>
      <c r="X56" s="514"/>
      <c r="Y56" s="515"/>
      <c r="Z56" s="275"/>
    </row>
    <row r="57" spans="1:26" ht="14.25" customHeight="1" x14ac:dyDescent="0.2">
      <c r="A57" s="244"/>
      <c r="B57" s="276"/>
      <c r="C57" s="516"/>
      <c r="D57" s="517"/>
      <c r="E57" s="517"/>
      <c r="F57" s="517"/>
      <c r="G57" s="518"/>
      <c r="H57" s="516"/>
      <c r="I57" s="518"/>
      <c r="J57" s="516"/>
      <c r="K57" s="517"/>
      <c r="L57" s="517"/>
      <c r="M57" s="518"/>
      <c r="N57" s="516"/>
      <c r="O57" s="517"/>
      <c r="P57" s="517"/>
      <c r="Q57" s="517"/>
      <c r="R57" s="517"/>
      <c r="S57" s="517"/>
      <c r="T57" s="517"/>
      <c r="U57" s="517"/>
      <c r="V57" s="517"/>
      <c r="W57" s="517"/>
      <c r="X57" s="517"/>
      <c r="Y57" s="518"/>
      <c r="Z57" s="275"/>
    </row>
    <row r="58" spans="1:26" ht="15" customHeight="1" thickBot="1" x14ac:dyDescent="0.25">
      <c r="A58" s="244"/>
      <c r="B58" s="276"/>
      <c r="C58" s="519"/>
      <c r="D58" s="520"/>
      <c r="E58" s="520"/>
      <c r="F58" s="520"/>
      <c r="G58" s="521"/>
      <c r="H58" s="519"/>
      <c r="I58" s="521"/>
      <c r="J58" s="519"/>
      <c r="K58" s="520"/>
      <c r="L58" s="520"/>
      <c r="M58" s="521"/>
      <c r="N58" s="519"/>
      <c r="O58" s="520"/>
      <c r="P58" s="520"/>
      <c r="Q58" s="520"/>
      <c r="R58" s="520"/>
      <c r="S58" s="520"/>
      <c r="T58" s="520"/>
      <c r="U58" s="520"/>
      <c r="V58" s="520"/>
      <c r="W58" s="520"/>
      <c r="X58" s="520"/>
      <c r="Y58" s="521"/>
      <c r="Z58" s="275"/>
    </row>
    <row r="59" spans="1:26" ht="48.75" customHeight="1" x14ac:dyDescent="0.2">
      <c r="B59" s="274"/>
      <c r="C59" s="1162"/>
      <c r="D59" s="1163"/>
      <c r="E59" s="1163"/>
      <c r="F59" s="1163"/>
      <c r="G59" s="1163"/>
      <c r="H59" s="1163"/>
      <c r="I59" s="1163"/>
      <c r="J59" s="1164"/>
      <c r="K59" s="905"/>
      <c r="L59" s="905"/>
      <c r="M59" s="905"/>
      <c r="N59" s="905"/>
      <c r="O59" s="905"/>
      <c r="P59" s="905"/>
      <c r="Q59" s="905"/>
      <c r="R59" s="905"/>
      <c r="S59" s="905"/>
      <c r="T59" s="905"/>
      <c r="U59" s="905"/>
      <c r="V59" s="905"/>
      <c r="W59" s="905"/>
      <c r="X59" s="905"/>
      <c r="Y59" s="906"/>
      <c r="Z59" s="277"/>
    </row>
    <row r="60" spans="1:26" ht="59.25" customHeight="1" thickBot="1" x14ac:dyDescent="0.25">
      <c r="B60" s="274"/>
      <c r="C60" s="404"/>
      <c r="D60" s="405"/>
      <c r="E60" s="405"/>
      <c r="F60" s="405"/>
      <c r="G60" s="405"/>
      <c r="H60" s="405"/>
      <c r="I60" s="405"/>
      <c r="J60" s="405"/>
      <c r="K60" s="405"/>
      <c r="L60" s="405"/>
      <c r="M60" s="405"/>
      <c r="N60" s="405"/>
      <c r="O60" s="405"/>
      <c r="P60" s="405"/>
      <c r="Q60" s="405"/>
      <c r="R60" s="405"/>
      <c r="S60" s="405"/>
      <c r="T60" s="405"/>
      <c r="U60" s="405"/>
      <c r="V60" s="405"/>
      <c r="W60" s="405"/>
      <c r="X60" s="405"/>
      <c r="Y60" s="557"/>
      <c r="Z60" s="277"/>
    </row>
    <row r="61" spans="1:26" x14ac:dyDescent="0.2">
      <c r="B61" s="278"/>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79"/>
    </row>
    <row r="100" ht="6" customHeight="1" x14ac:dyDescent="0.2"/>
  </sheetData>
  <mergeCells count="66">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34:G34"/>
    <mergeCell ref="K34:Y34"/>
    <mergeCell ref="C35:G35"/>
    <mergeCell ref="K35:Y35"/>
    <mergeCell ref="C36:G36"/>
    <mergeCell ref="K36:Y36"/>
    <mergeCell ref="C39:Y40"/>
    <mergeCell ref="C41:Y53"/>
    <mergeCell ref="C56:G58"/>
    <mergeCell ref="H56:I58"/>
    <mergeCell ref="J56:M58"/>
    <mergeCell ref="N56:Y58"/>
    <mergeCell ref="C59:G59"/>
    <mergeCell ref="H59:I59"/>
    <mergeCell ref="J59:M59"/>
    <mergeCell ref="N59:Y59"/>
    <mergeCell ref="C60:G60"/>
    <mergeCell ref="H60:I60"/>
    <mergeCell ref="J60:M60"/>
    <mergeCell ref="N60:Y60"/>
  </mergeCell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12"/>
  <sheetViews>
    <sheetView workbookViewId="0">
      <selection activeCell="H7" sqref="H7:X8"/>
    </sheetView>
  </sheetViews>
  <sheetFormatPr baseColWidth="10" defaultColWidth="3.7109375" defaultRowHeight="14.25" x14ac:dyDescent="0.2"/>
  <cols>
    <col min="1" max="1" width="2.85546875" style="246" customWidth="1"/>
    <col min="2" max="5" width="2.7109375" style="246" customWidth="1"/>
    <col min="6" max="6" width="4.28515625" style="246" customWidth="1"/>
    <col min="7" max="7" width="14.28515625" style="246" customWidth="1"/>
    <col min="8" max="8" width="13.42578125" style="246" customWidth="1"/>
    <col min="9" max="9" width="15" style="246" customWidth="1"/>
    <col min="10" max="11" width="3.42578125" style="246" customWidth="1"/>
    <col min="12" max="14" width="2.7109375" style="246" customWidth="1"/>
    <col min="15" max="15" width="7.7109375" style="246" customWidth="1"/>
    <col min="16" max="16" width="3.5703125" style="246" customWidth="1"/>
    <col min="17" max="17" width="3.7109375" style="246"/>
    <col min="18" max="18" width="3.28515625" style="246" customWidth="1"/>
    <col min="19" max="20" width="6.42578125" style="246" customWidth="1"/>
    <col min="21" max="21" width="3.7109375" style="246"/>
    <col min="22" max="23" width="5" style="246" customWidth="1"/>
    <col min="24" max="24" width="4.140625" style="246" customWidth="1"/>
    <col min="25" max="25" width="2" style="246" customWidth="1"/>
    <col min="26" max="16384" width="3.7109375" style="246"/>
  </cols>
  <sheetData>
    <row r="1" spans="1:25" ht="9" customHeight="1" thickBot="1" x14ac:dyDescent="0.25">
      <c r="A1" s="245"/>
      <c r="B1" s="245"/>
      <c r="C1" s="245"/>
      <c r="D1" s="245"/>
      <c r="E1" s="245"/>
    </row>
    <row r="2" spans="1:25" ht="45.75" customHeight="1" x14ac:dyDescent="0.2">
      <c r="A2" s="400"/>
      <c r="B2" s="401"/>
      <c r="C2" s="401"/>
      <c r="D2" s="401"/>
      <c r="E2" s="401"/>
      <c r="F2" s="401"/>
      <c r="G2" s="406" t="s">
        <v>40</v>
      </c>
      <c r="H2" s="406"/>
      <c r="I2" s="406"/>
      <c r="J2" s="406"/>
      <c r="K2" s="406"/>
      <c r="L2" s="406"/>
      <c r="M2" s="406"/>
      <c r="N2" s="406"/>
      <c r="O2" s="406"/>
      <c r="P2" s="406"/>
      <c r="Q2" s="406"/>
      <c r="R2" s="406"/>
      <c r="S2" s="406"/>
      <c r="T2" s="406"/>
      <c r="U2" s="406"/>
      <c r="V2" s="406"/>
      <c r="W2" s="406"/>
      <c r="X2" s="406"/>
      <c r="Y2" s="407"/>
    </row>
    <row r="3" spans="1:25" ht="15" x14ac:dyDescent="0.2">
      <c r="A3" s="402"/>
      <c r="B3" s="403"/>
      <c r="C3" s="403"/>
      <c r="D3" s="403"/>
      <c r="E3" s="403"/>
      <c r="F3" s="403"/>
      <c r="G3" s="408" t="s">
        <v>139</v>
      </c>
      <c r="H3" s="408"/>
      <c r="I3" s="408"/>
      <c r="J3" s="408"/>
      <c r="K3" s="408"/>
      <c r="L3" s="408"/>
      <c r="M3" s="408"/>
      <c r="N3" s="408"/>
      <c r="O3" s="408" t="s">
        <v>140</v>
      </c>
      <c r="P3" s="408"/>
      <c r="Q3" s="408"/>
      <c r="R3" s="408"/>
      <c r="S3" s="408"/>
      <c r="T3" s="408"/>
      <c r="U3" s="408"/>
      <c r="V3" s="408"/>
      <c r="W3" s="408"/>
      <c r="X3" s="408"/>
      <c r="Y3" s="409"/>
    </row>
    <row r="4" spans="1:25" ht="15.75" thickBot="1" x14ac:dyDescent="0.25">
      <c r="A4" s="404"/>
      <c r="B4" s="405"/>
      <c r="C4" s="405"/>
      <c r="D4" s="405"/>
      <c r="E4" s="405"/>
      <c r="F4" s="405"/>
      <c r="G4" s="410" t="s">
        <v>71</v>
      </c>
      <c r="H4" s="410"/>
      <c r="I4" s="410"/>
      <c r="J4" s="410"/>
      <c r="K4" s="410"/>
      <c r="L4" s="410"/>
      <c r="M4" s="410"/>
      <c r="N4" s="410"/>
      <c r="O4" s="410"/>
      <c r="P4" s="410"/>
      <c r="Q4" s="410"/>
      <c r="R4" s="410"/>
      <c r="S4" s="410"/>
      <c r="T4" s="410"/>
      <c r="U4" s="410"/>
      <c r="V4" s="410"/>
      <c r="W4" s="410"/>
      <c r="X4" s="410"/>
      <c r="Y4" s="411"/>
    </row>
    <row r="5" spans="1:25" ht="7.5" customHeight="1" x14ac:dyDescent="0.2">
      <c r="A5" s="244"/>
      <c r="B5" s="244"/>
      <c r="C5" s="244"/>
      <c r="D5" s="244"/>
      <c r="E5" s="244"/>
      <c r="F5" s="244"/>
      <c r="G5" s="247"/>
      <c r="H5" s="247"/>
      <c r="I5" s="247"/>
      <c r="J5" s="247"/>
      <c r="K5" s="247"/>
      <c r="L5" s="247"/>
      <c r="M5" s="247"/>
      <c r="N5" s="247"/>
      <c r="O5" s="247"/>
      <c r="P5" s="247"/>
      <c r="Q5" s="247"/>
      <c r="R5" s="247"/>
      <c r="S5" s="247"/>
      <c r="T5" s="247"/>
      <c r="U5" s="247"/>
      <c r="V5" s="247"/>
      <c r="W5" s="247"/>
      <c r="X5" s="247"/>
      <c r="Y5" s="247"/>
    </row>
    <row r="6" spans="1:25" ht="8.25" customHeight="1" thickBot="1" x14ac:dyDescent="0.25">
      <c r="A6" s="248"/>
      <c r="B6" s="249"/>
      <c r="C6" s="249"/>
      <c r="D6" s="249"/>
      <c r="E6" s="249"/>
      <c r="F6" s="249"/>
      <c r="G6" s="249"/>
      <c r="H6" s="250"/>
      <c r="I6" s="250"/>
      <c r="J6" s="250"/>
      <c r="K6" s="250"/>
      <c r="L6" s="250"/>
      <c r="M6" s="250"/>
      <c r="N6" s="250"/>
      <c r="O6" s="250"/>
      <c r="P6" s="250"/>
      <c r="Q6" s="251"/>
      <c r="R6" s="251"/>
      <c r="S6" s="251"/>
      <c r="T6" s="251"/>
      <c r="U6" s="251"/>
      <c r="V6" s="249"/>
      <c r="W6" s="249"/>
      <c r="X6" s="249"/>
      <c r="Y6" s="252"/>
    </row>
    <row r="7" spans="1:25" ht="15" customHeight="1" x14ac:dyDescent="0.2">
      <c r="A7" s="253"/>
      <c r="B7" s="385" t="s">
        <v>12</v>
      </c>
      <c r="C7" s="386"/>
      <c r="D7" s="386"/>
      <c r="E7" s="386"/>
      <c r="F7" s="386"/>
      <c r="G7" s="387"/>
      <c r="H7" s="621" t="s">
        <v>606</v>
      </c>
      <c r="I7" s="622"/>
      <c r="J7" s="622"/>
      <c r="K7" s="622"/>
      <c r="L7" s="622"/>
      <c r="M7" s="622"/>
      <c r="N7" s="622"/>
      <c r="O7" s="622"/>
      <c r="P7" s="622"/>
      <c r="Q7" s="622"/>
      <c r="R7" s="622"/>
      <c r="S7" s="622"/>
      <c r="T7" s="622"/>
      <c r="U7" s="622"/>
      <c r="V7" s="622"/>
      <c r="W7" s="622"/>
      <c r="X7" s="623"/>
      <c r="Y7" s="254"/>
    </row>
    <row r="8" spans="1:25" ht="15.75" thickBot="1" x14ac:dyDescent="0.25">
      <c r="A8" s="253"/>
      <c r="B8" s="388"/>
      <c r="C8" s="389"/>
      <c r="D8" s="389"/>
      <c r="E8" s="389"/>
      <c r="F8" s="389"/>
      <c r="G8" s="390"/>
      <c r="H8" s="624"/>
      <c r="I8" s="625"/>
      <c r="J8" s="625"/>
      <c r="K8" s="625"/>
      <c r="L8" s="625"/>
      <c r="M8" s="625"/>
      <c r="N8" s="625"/>
      <c r="O8" s="625"/>
      <c r="P8" s="625"/>
      <c r="Q8" s="625"/>
      <c r="R8" s="625"/>
      <c r="S8" s="625"/>
      <c r="T8" s="625"/>
      <c r="U8" s="625"/>
      <c r="V8" s="625"/>
      <c r="W8" s="625"/>
      <c r="X8" s="626"/>
      <c r="Y8" s="254"/>
    </row>
    <row r="9" spans="1:25" ht="15.75" thickBot="1" x14ac:dyDescent="0.25">
      <c r="A9" s="253"/>
      <c r="B9" s="255"/>
      <c r="C9" s="255"/>
      <c r="D9" s="255"/>
      <c r="E9" s="255"/>
      <c r="F9" s="255"/>
      <c r="G9" s="255"/>
      <c r="H9" s="256"/>
      <c r="I9" s="256"/>
      <c r="J9" s="256"/>
      <c r="K9" s="256"/>
      <c r="L9" s="256"/>
      <c r="M9" s="256"/>
      <c r="N9" s="256"/>
      <c r="O9" s="256"/>
      <c r="P9" s="256"/>
      <c r="Q9" s="257"/>
      <c r="R9" s="257"/>
      <c r="S9" s="257"/>
      <c r="T9" s="257"/>
      <c r="U9" s="257"/>
      <c r="V9" s="255"/>
      <c r="W9" s="255"/>
      <c r="X9" s="255"/>
      <c r="Y9" s="254"/>
    </row>
    <row r="10" spans="1:25" ht="15" customHeight="1" thickBot="1" x14ac:dyDescent="0.25">
      <c r="A10" s="253"/>
      <c r="B10" s="385" t="s">
        <v>43</v>
      </c>
      <c r="C10" s="386"/>
      <c r="D10" s="386"/>
      <c r="E10" s="386"/>
      <c r="F10" s="386"/>
      <c r="G10" s="387"/>
      <c r="H10" s="629" t="s">
        <v>607</v>
      </c>
      <c r="I10" s="1016"/>
      <c r="J10" s="1016"/>
      <c r="K10" s="1016"/>
      <c r="L10" s="1016"/>
      <c r="M10" s="1016"/>
      <c r="N10" s="1016"/>
      <c r="O10" s="1016"/>
      <c r="P10" s="1017"/>
      <c r="Q10" s="424" t="s">
        <v>14</v>
      </c>
      <c r="R10" s="425"/>
      <c r="S10" s="425"/>
      <c r="T10" s="426"/>
      <c r="U10" s="418" t="s">
        <v>44</v>
      </c>
      <c r="V10" s="419"/>
      <c r="W10" s="419"/>
      <c r="X10" s="420"/>
      <c r="Y10" s="254"/>
    </row>
    <row r="11" spans="1:25" ht="28.5" customHeight="1" thickBot="1" x14ac:dyDescent="0.25">
      <c r="A11" s="253"/>
      <c r="B11" s="388"/>
      <c r="C11" s="389"/>
      <c r="D11" s="389"/>
      <c r="E11" s="389"/>
      <c r="F11" s="389"/>
      <c r="G11" s="390"/>
      <c r="H11" s="1018"/>
      <c r="I11" s="1019"/>
      <c r="J11" s="1019"/>
      <c r="K11" s="1019"/>
      <c r="L11" s="1019"/>
      <c r="M11" s="1019"/>
      <c r="N11" s="1019"/>
      <c r="O11" s="1019"/>
      <c r="P11" s="1020"/>
      <c r="Q11" s="433" t="s">
        <v>608</v>
      </c>
      <c r="R11" s="434"/>
      <c r="S11" s="434"/>
      <c r="T11" s="435"/>
      <c r="U11" s="421" t="s">
        <v>350</v>
      </c>
      <c r="V11" s="422"/>
      <c r="W11" s="422"/>
      <c r="X11" s="423"/>
      <c r="Y11" s="254"/>
    </row>
    <row r="12" spans="1:25" ht="15" thickBot="1" x14ac:dyDescent="0.25">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60"/>
    </row>
    <row r="13" spans="1:25" ht="15" customHeight="1" x14ac:dyDescent="0.2">
      <c r="A13" s="258"/>
      <c r="B13" s="385" t="s">
        <v>17</v>
      </c>
      <c r="C13" s="386"/>
      <c r="D13" s="386"/>
      <c r="E13" s="386"/>
      <c r="F13" s="386"/>
      <c r="G13" s="387"/>
      <c r="H13" s="391" t="s">
        <v>609</v>
      </c>
      <c r="I13" s="392"/>
      <c r="J13" s="392"/>
      <c r="K13" s="392"/>
      <c r="L13" s="392"/>
      <c r="M13" s="392"/>
      <c r="N13" s="392"/>
      <c r="O13" s="392"/>
      <c r="P13" s="392"/>
      <c r="Q13" s="392"/>
      <c r="R13" s="393"/>
      <c r="S13" s="385" t="s">
        <v>16</v>
      </c>
      <c r="T13" s="386"/>
      <c r="U13" s="386"/>
      <c r="V13" s="386"/>
      <c r="W13" s="386"/>
      <c r="X13" s="387"/>
      <c r="Y13" s="260"/>
    </row>
    <row r="14" spans="1:25" ht="30" customHeight="1" thickBot="1" x14ac:dyDescent="0.25">
      <c r="A14" s="258"/>
      <c r="B14" s="388"/>
      <c r="C14" s="389"/>
      <c r="D14" s="389"/>
      <c r="E14" s="389"/>
      <c r="F14" s="389"/>
      <c r="G14" s="390"/>
      <c r="H14" s="394"/>
      <c r="I14" s="395"/>
      <c r="J14" s="395"/>
      <c r="K14" s="395"/>
      <c r="L14" s="395"/>
      <c r="M14" s="395"/>
      <c r="N14" s="395"/>
      <c r="O14" s="395"/>
      <c r="P14" s="395"/>
      <c r="Q14" s="395"/>
      <c r="R14" s="396"/>
      <c r="S14" s="1006" t="s">
        <v>0</v>
      </c>
      <c r="T14" s="1007"/>
      <c r="U14" s="1007"/>
      <c r="V14" s="1007"/>
      <c r="W14" s="1007"/>
      <c r="X14" s="1008"/>
      <c r="Y14" s="260"/>
    </row>
    <row r="15" spans="1:25" ht="15" thickBot="1" x14ac:dyDescent="0.25">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60"/>
    </row>
    <row r="16" spans="1:25" ht="57.75" customHeight="1" thickBot="1" x14ac:dyDescent="0.25">
      <c r="A16" s="258"/>
      <c r="B16" s="445" t="s">
        <v>18</v>
      </c>
      <c r="C16" s="446"/>
      <c r="D16" s="446"/>
      <c r="E16" s="446"/>
      <c r="F16" s="446"/>
      <c r="G16" s="447"/>
      <c r="H16" s="448" t="s">
        <v>610</v>
      </c>
      <c r="I16" s="449"/>
      <c r="J16" s="449"/>
      <c r="K16" s="449"/>
      <c r="L16" s="449"/>
      <c r="M16" s="449"/>
      <c r="N16" s="449"/>
      <c r="O16" s="449"/>
      <c r="P16" s="449"/>
      <c r="Q16" s="449"/>
      <c r="R16" s="449"/>
      <c r="S16" s="449"/>
      <c r="T16" s="449"/>
      <c r="U16" s="449"/>
      <c r="V16" s="449"/>
      <c r="W16" s="449"/>
      <c r="X16" s="450"/>
      <c r="Y16" s="260"/>
    </row>
    <row r="17" spans="1:25" ht="16.5" customHeight="1" thickBot="1" x14ac:dyDescent="0.25">
      <c r="A17" s="258"/>
      <c r="B17" s="257"/>
      <c r="C17" s="257"/>
      <c r="D17" s="257"/>
      <c r="E17" s="257"/>
      <c r="F17" s="257"/>
      <c r="G17" s="257"/>
      <c r="H17" s="261"/>
      <c r="I17" s="261"/>
      <c r="J17" s="261"/>
      <c r="K17" s="261"/>
      <c r="L17" s="261"/>
      <c r="M17" s="261"/>
      <c r="N17" s="261"/>
      <c r="O17" s="261"/>
      <c r="P17" s="261"/>
      <c r="Q17" s="261"/>
      <c r="R17" s="261"/>
      <c r="S17" s="261"/>
      <c r="T17" s="261"/>
      <c r="U17" s="261"/>
      <c r="V17" s="261"/>
      <c r="W17" s="261"/>
      <c r="X17" s="261"/>
      <c r="Y17" s="260"/>
    </row>
    <row r="18" spans="1:25" ht="52.5" customHeight="1" thickBot="1" x14ac:dyDescent="0.25">
      <c r="A18" s="258"/>
      <c r="B18" s="445" t="s">
        <v>378</v>
      </c>
      <c r="C18" s="446"/>
      <c r="D18" s="446"/>
      <c r="E18" s="446"/>
      <c r="F18" s="446"/>
      <c r="G18" s="447"/>
      <c r="H18" s="1000" t="s">
        <v>611</v>
      </c>
      <c r="I18" s="1032"/>
      <c r="J18" s="1032"/>
      <c r="K18" s="1032"/>
      <c r="L18" s="1032"/>
      <c r="M18" s="1032"/>
      <c r="N18" s="1032"/>
      <c r="O18" s="1032"/>
      <c r="P18" s="1032"/>
      <c r="Q18" s="1032"/>
      <c r="R18" s="1032"/>
      <c r="S18" s="1032"/>
      <c r="T18" s="1032"/>
      <c r="U18" s="1032"/>
      <c r="V18" s="1032"/>
      <c r="W18" s="1032"/>
      <c r="X18" s="1033"/>
      <c r="Y18" s="260"/>
    </row>
    <row r="19" spans="1:25" ht="16.5" customHeight="1" thickBot="1" x14ac:dyDescent="0.25">
      <c r="A19" s="258"/>
      <c r="B19" s="257"/>
      <c r="C19" s="257"/>
      <c r="D19" s="257"/>
      <c r="E19" s="257"/>
      <c r="F19" s="257"/>
      <c r="G19" s="257"/>
      <c r="H19" s="261"/>
      <c r="I19" s="261"/>
      <c r="J19" s="261"/>
      <c r="K19" s="261"/>
      <c r="L19" s="261"/>
      <c r="M19" s="261"/>
      <c r="N19" s="261"/>
      <c r="O19" s="261"/>
      <c r="P19" s="261"/>
      <c r="Q19" s="261"/>
      <c r="R19" s="261"/>
      <c r="S19" s="261"/>
      <c r="T19" s="261"/>
      <c r="U19" s="261"/>
      <c r="V19" s="261"/>
      <c r="W19" s="261"/>
      <c r="X19" s="261"/>
      <c r="Y19" s="260"/>
    </row>
    <row r="20" spans="1:25" s="244" customFormat="1" ht="22.5" customHeight="1" x14ac:dyDescent="0.2">
      <c r="A20" s="258"/>
      <c r="B20" s="451" t="s">
        <v>64</v>
      </c>
      <c r="C20" s="452"/>
      <c r="D20" s="452"/>
      <c r="E20" s="452"/>
      <c r="F20" s="452"/>
      <c r="G20" s="453"/>
      <c r="H20" s="457" t="s">
        <v>451</v>
      </c>
      <c r="I20" s="458"/>
      <c r="J20" s="458"/>
      <c r="K20" s="459"/>
      <c r="L20" s="418" t="s">
        <v>21</v>
      </c>
      <c r="M20" s="419"/>
      <c r="N20" s="419"/>
      <c r="O20" s="419"/>
      <c r="P20" s="419"/>
      <c r="Q20" s="419"/>
      <c r="R20" s="420"/>
      <c r="S20" s="418" t="s">
        <v>22</v>
      </c>
      <c r="T20" s="419"/>
      <c r="U20" s="419"/>
      <c r="V20" s="419"/>
      <c r="W20" s="419"/>
      <c r="X20" s="420"/>
      <c r="Y20" s="260"/>
    </row>
    <row r="21" spans="1:25" s="244" customFormat="1" ht="30.75" customHeight="1" thickBot="1" x14ac:dyDescent="0.25">
      <c r="A21" s="258"/>
      <c r="B21" s="454"/>
      <c r="C21" s="455"/>
      <c r="D21" s="455"/>
      <c r="E21" s="455"/>
      <c r="F21" s="455"/>
      <c r="G21" s="456"/>
      <c r="H21" s="460"/>
      <c r="I21" s="461"/>
      <c r="J21" s="461"/>
      <c r="K21" s="462"/>
      <c r="L21" s="551" t="s">
        <v>171</v>
      </c>
      <c r="M21" s="552"/>
      <c r="N21" s="552"/>
      <c r="O21" s="552"/>
      <c r="P21" s="552"/>
      <c r="Q21" s="552"/>
      <c r="R21" s="553"/>
      <c r="S21" s="990" t="s">
        <v>46</v>
      </c>
      <c r="T21" s="991"/>
      <c r="U21" s="991"/>
      <c r="V21" s="991"/>
      <c r="W21" s="991"/>
      <c r="X21" s="992"/>
      <c r="Y21" s="260"/>
    </row>
    <row r="22" spans="1:25" ht="15" thickBot="1" x14ac:dyDescent="0.25">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60"/>
    </row>
    <row r="23" spans="1:25" ht="31.5" customHeight="1" x14ac:dyDescent="0.2">
      <c r="A23" s="258"/>
      <c r="B23" s="418" t="s">
        <v>47</v>
      </c>
      <c r="C23" s="419"/>
      <c r="D23" s="419"/>
      <c r="E23" s="419"/>
      <c r="F23" s="419"/>
      <c r="G23" s="419"/>
      <c r="H23" s="420"/>
      <c r="I23" s="418" t="s">
        <v>48</v>
      </c>
      <c r="J23" s="419"/>
      <c r="K23" s="419"/>
      <c r="L23" s="419"/>
      <c r="M23" s="419"/>
      <c r="N23" s="419"/>
      <c r="O23" s="420"/>
      <c r="P23" s="418" t="s">
        <v>49</v>
      </c>
      <c r="Q23" s="419"/>
      <c r="R23" s="419"/>
      <c r="S23" s="419"/>
      <c r="T23" s="419"/>
      <c r="U23" s="419"/>
      <c r="V23" s="419"/>
      <c r="W23" s="419"/>
      <c r="X23" s="420"/>
      <c r="Y23" s="260"/>
    </row>
    <row r="24" spans="1:25" ht="37.5" customHeight="1" thickBot="1" x14ac:dyDescent="0.25">
      <c r="A24" s="258"/>
      <c r="B24" s="436" t="s">
        <v>612</v>
      </c>
      <c r="C24" s="437"/>
      <c r="D24" s="437"/>
      <c r="E24" s="437"/>
      <c r="F24" s="437"/>
      <c r="G24" s="437"/>
      <c r="H24" s="438"/>
      <c r="I24" s="436" t="s">
        <v>606</v>
      </c>
      <c r="J24" s="437"/>
      <c r="K24" s="437"/>
      <c r="L24" s="437"/>
      <c r="M24" s="437"/>
      <c r="N24" s="437"/>
      <c r="O24" s="438"/>
      <c r="P24" s="439" t="s">
        <v>252</v>
      </c>
      <c r="Q24" s="440"/>
      <c r="R24" s="440"/>
      <c r="S24" s="440"/>
      <c r="T24" s="440"/>
      <c r="U24" s="440"/>
      <c r="V24" s="440"/>
      <c r="W24" s="440"/>
      <c r="X24" s="441"/>
      <c r="Y24" s="260"/>
    </row>
    <row r="25" spans="1:25" ht="15" thickBot="1" x14ac:dyDescent="0.25">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60"/>
    </row>
    <row r="26" spans="1:25" ht="33" customHeight="1" thickBot="1" x14ac:dyDescent="0.25">
      <c r="A26" s="258"/>
      <c r="B26" s="445" t="s">
        <v>20</v>
      </c>
      <c r="C26" s="446"/>
      <c r="D26" s="446"/>
      <c r="E26" s="446"/>
      <c r="F26" s="446"/>
      <c r="G26" s="447"/>
      <c r="H26" s="448" t="s">
        <v>613</v>
      </c>
      <c r="I26" s="449"/>
      <c r="J26" s="449"/>
      <c r="K26" s="449"/>
      <c r="L26" s="449"/>
      <c r="M26" s="449"/>
      <c r="N26" s="449"/>
      <c r="O26" s="449"/>
      <c r="P26" s="449"/>
      <c r="Q26" s="449"/>
      <c r="R26" s="449"/>
      <c r="S26" s="449"/>
      <c r="T26" s="449"/>
      <c r="U26" s="449"/>
      <c r="V26" s="449"/>
      <c r="W26" s="449"/>
      <c r="X26" s="450"/>
      <c r="Y26" s="260"/>
    </row>
    <row r="27" spans="1:25" ht="15.75" thickBot="1" x14ac:dyDescent="0.25">
      <c r="A27" s="258"/>
      <c r="B27" s="257"/>
      <c r="C27" s="257"/>
      <c r="D27" s="257"/>
      <c r="E27" s="257"/>
      <c r="F27" s="257"/>
      <c r="G27" s="257"/>
      <c r="H27" s="261"/>
      <c r="I27" s="261"/>
      <c r="J27" s="261"/>
      <c r="K27" s="261"/>
      <c r="L27" s="261"/>
      <c r="M27" s="261"/>
      <c r="N27" s="261"/>
      <c r="O27" s="261"/>
      <c r="P27" s="261"/>
      <c r="Q27" s="261"/>
      <c r="R27" s="261"/>
      <c r="S27" s="261"/>
      <c r="T27" s="261"/>
      <c r="U27" s="261"/>
      <c r="V27" s="261"/>
      <c r="W27" s="261"/>
      <c r="X27" s="261"/>
      <c r="Y27" s="260"/>
    </row>
    <row r="28" spans="1:25" ht="39.75" customHeight="1" thickBot="1" x14ac:dyDescent="0.25">
      <c r="A28" s="258"/>
      <c r="B28" s="445" t="s">
        <v>50</v>
      </c>
      <c r="C28" s="446"/>
      <c r="D28" s="446"/>
      <c r="E28" s="446"/>
      <c r="F28" s="446"/>
      <c r="G28" s="447"/>
      <c r="H28" s="474" t="s">
        <v>612</v>
      </c>
      <c r="I28" s="448"/>
      <c r="J28" s="445" t="s">
        <v>51</v>
      </c>
      <c r="K28" s="446"/>
      <c r="L28" s="446"/>
      <c r="M28" s="446"/>
      <c r="N28" s="446"/>
      <c r="O28" s="447"/>
      <c r="P28" s="444" t="s">
        <v>52</v>
      </c>
      <c r="Q28" s="442"/>
      <c r="R28" s="443"/>
      <c r="S28" s="281" t="s">
        <v>70</v>
      </c>
      <c r="T28" s="442" t="s">
        <v>54</v>
      </c>
      <c r="U28" s="442"/>
      <c r="V28" s="442"/>
      <c r="W28" s="443"/>
      <c r="X28" s="52"/>
      <c r="Y28" s="260"/>
    </row>
    <row r="29" spans="1:25" ht="15" thickBot="1" x14ac:dyDescent="0.25">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60"/>
    </row>
    <row r="30" spans="1:25" s="262" customFormat="1" x14ac:dyDescent="0.2">
      <c r="A30" s="263"/>
      <c r="B30" s="588" t="s">
        <v>55</v>
      </c>
      <c r="C30" s="589"/>
      <c r="D30" s="589"/>
      <c r="E30" s="589"/>
      <c r="F30" s="589"/>
      <c r="G30" s="589"/>
      <c r="H30" s="589"/>
      <c r="I30" s="589"/>
      <c r="J30" s="589"/>
      <c r="K30" s="589"/>
      <c r="L30" s="589"/>
      <c r="M30" s="589"/>
      <c r="N30" s="589"/>
      <c r="O30" s="589"/>
      <c r="P30" s="589"/>
      <c r="Q30" s="589"/>
      <c r="R30" s="589"/>
      <c r="S30" s="589"/>
      <c r="T30" s="589"/>
      <c r="U30" s="589"/>
      <c r="V30" s="589"/>
      <c r="W30" s="589"/>
      <c r="X30" s="590"/>
      <c r="Y30" s="260"/>
    </row>
    <row r="31" spans="1:25" s="262" customFormat="1" ht="15" thickBot="1" x14ac:dyDescent="0.25">
      <c r="A31" s="263"/>
      <c r="B31" s="591"/>
      <c r="C31" s="592"/>
      <c r="D31" s="592"/>
      <c r="E31" s="592"/>
      <c r="F31" s="592"/>
      <c r="G31" s="592"/>
      <c r="H31" s="592"/>
      <c r="I31" s="592"/>
      <c r="J31" s="592"/>
      <c r="K31" s="592"/>
      <c r="L31" s="592"/>
      <c r="M31" s="592"/>
      <c r="N31" s="592"/>
      <c r="O31" s="592"/>
      <c r="P31" s="592"/>
      <c r="Q31" s="592"/>
      <c r="R31" s="592"/>
      <c r="S31" s="592"/>
      <c r="T31" s="592"/>
      <c r="U31" s="592"/>
      <c r="V31" s="592"/>
      <c r="W31" s="592"/>
      <c r="X31" s="593"/>
      <c r="Y31" s="260"/>
    </row>
    <row r="32" spans="1:25" s="262" customFormat="1" x14ac:dyDescent="0.2">
      <c r="A32" s="263"/>
      <c r="B32" s="588" t="s">
        <v>56</v>
      </c>
      <c r="C32" s="589"/>
      <c r="D32" s="589"/>
      <c r="E32" s="589"/>
      <c r="F32" s="590"/>
      <c r="G32" s="594" t="s">
        <v>534</v>
      </c>
      <c r="H32" s="594" t="s">
        <v>524</v>
      </c>
      <c r="I32" s="594" t="s">
        <v>25</v>
      </c>
      <c r="J32" s="596" t="s">
        <v>57</v>
      </c>
      <c r="K32" s="589"/>
      <c r="L32" s="589"/>
      <c r="M32" s="589"/>
      <c r="N32" s="589"/>
      <c r="O32" s="589"/>
      <c r="P32" s="589"/>
      <c r="Q32" s="589"/>
      <c r="R32" s="589"/>
      <c r="S32" s="589"/>
      <c r="T32" s="589"/>
      <c r="U32" s="589"/>
      <c r="V32" s="589"/>
      <c r="W32" s="589"/>
      <c r="X32" s="590"/>
      <c r="Y32" s="260"/>
    </row>
    <row r="33" spans="1:25" s="262" customFormat="1" ht="31.5" customHeight="1" thickBot="1" x14ac:dyDescent="0.25">
      <c r="A33" s="263"/>
      <c r="B33" s="591"/>
      <c r="C33" s="592"/>
      <c r="D33" s="592"/>
      <c r="E33" s="592"/>
      <c r="F33" s="593"/>
      <c r="G33" s="595"/>
      <c r="H33" s="595"/>
      <c r="I33" s="595"/>
      <c r="J33" s="597"/>
      <c r="K33" s="592"/>
      <c r="L33" s="592"/>
      <c r="M33" s="592"/>
      <c r="N33" s="592"/>
      <c r="O33" s="592"/>
      <c r="P33" s="592"/>
      <c r="Q33" s="592"/>
      <c r="R33" s="592"/>
      <c r="S33" s="592"/>
      <c r="T33" s="592"/>
      <c r="U33" s="592"/>
      <c r="V33" s="592"/>
      <c r="W33" s="592"/>
      <c r="X33" s="593"/>
      <c r="Y33" s="260"/>
    </row>
    <row r="34" spans="1:25" s="262" customFormat="1" ht="182.25" customHeight="1" x14ac:dyDescent="0.2">
      <c r="A34" s="263"/>
      <c r="B34" s="1123" t="s">
        <v>257</v>
      </c>
      <c r="C34" s="1170"/>
      <c r="D34" s="1170"/>
      <c r="E34" s="1170"/>
      <c r="F34" s="1171"/>
      <c r="G34" s="313">
        <v>7</v>
      </c>
      <c r="H34" s="313">
        <v>7</v>
      </c>
      <c r="I34" s="325">
        <f>+G34/H34</f>
        <v>1</v>
      </c>
      <c r="J34" s="1172" t="s">
        <v>614</v>
      </c>
      <c r="K34" s="1173"/>
      <c r="L34" s="1173"/>
      <c r="M34" s="1173"/>
      <c r="N34" s="1173"/>
      <c r="O34" s="1173"/>
      <c r="P34" s="1173"/>
      <c r="Q34" s="1173"/>
      <c r="R34" s="1173"/>
      <c r="S34" s="1173"/>
      <c r="T34" s="1173"/>
      <c r="U34" s="1173"/>
      <c r="V34" s="1173"/>
      <c r="W34" s="1173"/>
      <c r="X34" s="1174"/>
      <c r="Y34" s="260"/>
    </row>
    <row r="35" spans="1:25" s="262" customFormat="1" ht="32.25" customHeight="1" x14ac:dyDescent="0.2">
      <c r="A35" s="263"/>
      <c r="B35" s="560" t="s">
        <v>259</v>
      </c>
      <c r="C35" s="561"/>
      <c r="D35" s="561"/>
      <c r="E35" s="561"/>
      <c r="F35" s="562"/>
      <c r="G35" s="156"/>
      <c r="H35" s="156"/>
      <c r="I35" s="265" t="e">
        <f t="shared" ref="I35:I37" si="0">+G35/H35</f>
        <v>#DIV/0!</v>
      </c>
      <c r="J35" s="563"/>
      <c r="K35" s="538"/>
      <c r="L35" s="538"/>
      <c r="M35" s="538"/>
      <c r="N35" s="538"/>
      <c r="O35" s="538"/>
      <c r="P35" s="538"/>
      <c r="Q35" s="538"/>
      <c r="R35" s="538"/>
      <c r="S35" s="538"/>
      <c r="T35" s="538"/>
      <c r="U35" s="538"/>
      <c r="V35" s="538"/>
      <c r="W35" s="538"/>
      <c r="X35" s="564"/>
      <c r="Y35" s="260"/>
    </row>
    <row r="36" spans="1:25" s="262" customFormat="1" ht="32.25" customHeight="1" x14ac:dyDescent="0.2">
      <c r="A36" s="263"/>
      <c r="B36" s="560" t="s">
        <v>260</v>
      </c>
      <c r="C36" s="561"/>
      <c r="D36" s="561"/>
      <c r="E36" s="561"/>
      <c r="F36" s="562"/>
      <c r="G36" s="156"/>
      <c r="H36" s="156"/>
      <c r="I36" s="265" t="e">
        <f t="shared" si="0"/>
        <v>#DIV/0!</v>
      </c>
      <c r="J36" s="563"/>
      <c r="K36" s="538"/>
      <c r="L36" s="538"/>
      <c r="M36" s="538"/>
      <c r="N36" s="538"/>
      <c r="O36" s="538"/>
      <c r="P36" s="538"/>
      <c r="Q36" s="538"/>
      <c r="R36" s="538"/>
      <c r="S36" s="538"/>
      <c r="T36" s="538"/>
      <c r="U36" s="538"/>
      <c r="V36" s="538"/>
      <c r="W36" s="538"/>
      <c r="X36" s="564"/>
      <c r="Y36" s="260"/>
    </row>
    <row r="37" spans="1:25" s="262" customFormat="1" ht="32.25" customHeight="1" thickBot="1" x14ac:dyDescent="0.25">
      <c r="A37" s="263"/>
      <c r="B37" s="560" t="s">
        <v>261</v>
      </c>
      <c r="C37" s="561"/>
      <c r="D37" s="561"/>
      <c r="E37" s="561"/>
      <c r="F37" s="562"/>
      <c r="G37" s="156"/>
      <c r="H37" s="156"/>
      <c r="I37" s="265" t="e">
        <f t="shared" si="0"/>
        <v>#DIV/0!</v>
      </c>
      <c r="J37" s="563"/>
      <c r="K37" s="538"/>
      <c r="L37" s="538"/>
      <c r="M37" s="538"/>
      <c r="N37" s="538"/>
      <c r="O37" s="538"/>
      <c r="P37" s="538"/>
      <c r="Q37" s="538"/>
      <c r="R37" s="538"/>
      <c r="S37" s="538"/>
      <c r="T37" s="538"/>
      <c r="U37" s="538"/>
      <c r="V37" s="538"/>
      <c r="W37" s="538"/>
      <c r="X37" s="564"/>
      <c r="Y37" s="260"/>
    </row>
    <row r="38" spans="1:25" s="262" customFormat="1" ht="15.75" customHeight="1" thickBot="1" x14ac:dyDescent="0.3">
      <c r="A38" s="263"/>
      <c r="B38" s="565" t="s">
        <v>58</v>
      </c>
      <c r="C38" s="566"/>
      <c r="D38" s="566"/>
      <c r="E38" s="566"/>
      <c r="F38" s="567"/>
      <c r="G38" s="266">
        <f>SUM(G34:G37)</f>
        <v>7</v>
      </c>
      <c r="H38" s="266">
        <f>SUM(H34:H37)</f>
        <v>7</v>
      </c>
      <c r="I38" s="224">
        <f>G38/H38</f>
        <v>1</v>
      </c>
      <c r="J38" s="568"/>
      <c r="K38" s="569"/>
      <c r="L38" s="569"/>
      <c r="M38" s="569"/>
      <c r="N38" s="569"/>
      <c r="O38" s="569"/>
      <c r="P38" s="569"/>
      <c r="Q38" s="569"/>
      <c r="R38" s="569"/>
      <c r="S38" s="569"/>
      <c r="T38" s="569"/>
      <c r="U38" s="569"/>
      <c r="V38" s="569"/>
      <c r="W38" s="569"/>
      <c r="X38" s="570"/>
      <c r="Y38" s="260"/>
    </row>
    <row r="39" spans="1:25" s="262" customFormat="1" ht="5.25" customHeight="1" x14ac:dyDescent="0.2">
      <c r="A39" s="263"/>
      <c r="B39" s="259"/>
      <c r="C39" s="259"/>
      <c r="D39" s="259"/>
      <c r="E39" s="259"/>
      <c r="F39" s="259"/>
      <c r="G39" s="267"/>
      <c r="H39" s="267"/>
      <c r="I39" s="61"/>
      <c r="J39" s="259"/>
      <c r="K39" s="259"/>
      <c r="L39" s="259"/>
      <c r="M39" s="259"/>
      <c r="N39" s="259"/>
      <c r="O39" s="259"/>
      <c r="P39" s="259"/>
      <c r="Q39" s="259"/>
      <c r="R39" s="259"/>
      <c r="S39" s="259"/>
      <c r="T39" s="259"/>
      <c r="U39" s="259"/>
      <c r="V39" s="259"/>
      <c r="W39" s="259"/>
      <c r="X39" s="259"/>
      <c r="Y39" s="260"/>
    </row>
    <row r="40" spans="1:25" s="262" customFormat="1" ht="15" thickBot="1" x14ac:dyDescent="0.25">
      <c r="A40" s="263"/>
      <c r="B40" s="259"/>
      <c r="C40" s="259"/>
      <c r="D40" s="259"/>
      <c r="E40" s="259"/>
      <c r="F40" s="259"/>
      <c r="G40" s="267"/>
      <c r="H40" s="267"/>
      <c r="I40" s="61"/>
      <c r="J40" s="259"/>
      <c r="K40" s="259"/>
      <c r="L40" s="259"/>
      <c r="M40" s="259"/>
      <c r="N40" s="259"/>
      <c r="O40" s="259"/>
      <c r="P40" s="259"/>
      <c r="Q40" s="259"/>
      <c r="R40" s="259"/>
      <c r="S40" s="259"/>
      <c r="T40" s="259"/>
      <c r="U40" s="259"/>
      <c r="V40" s="259"/>
      <c r="W40" s="259"/>
      <c r="X40" s="259"/>
      <c r="Y40" s="260"/>
    </row>
    <row r="41" spans="1:25" s="262" customFormat="1" x14ac:dyDescent="0.2">
      <c r="A41" s="263"/>
      <c r="B41" s="571" t="s">
        <v>59</v>
      </c>
      <c r="C41" s="572"/>
      <c r="D41" s="572"/>
      <c r="E41" s="572"/>
      <c r="F41" s="572"/>
      <c r="G41" s="572"/>
      <c r="H41" s="572"/>
      <c r="I41" s="572"/>
      <c r="J41" s="572"/>
      <c r="K41" s="572"/>
      <c r="L41" s="572"/>
      <c r="M41" s="572"/>
      <c r="N41" s="572"/>
      <c r="O41" s="572"/>
      <c r="P41" s="572"/>
      <c r="Q41" s="572"/>
      <c r="R41" s="572"/>
      <c r="S41" s="572"/>
      <c r="T41" s="572"/>
      <c r="U41" s="572"/>
      <c r="V41" s="572"/>
      <c r="W41" s="572"/>
      <c r="X41" s="573"/>
      <c r="Y41" s="260"/>
    </row>
    <row r="42" spans="1:25" ht="15" thickBot="1" x14ac:dyDescent="0.25">
      <c r="A42" s="258"/>
      <c r="B42" s="574"/>
      <c r="C42" s="575"/>
      <c r="D42" s="575"/>
      <c r="E42" s="575"/>
      <c r="F42" s="575"/>
      <c r="G42" s="575"/>
      <c r="H42" s="575"/>
      <c r="I42" s="575"/>
      <c r="J42" s="575"/>
      <c r="K42" s="575"/>
      <c r="L42" s="575"/>
      <c r="M42" s="575"/>
      <c r="N42" s="575"/>
      <c r="O42" s="575"/>
      <c r="P42" s="575"/>
      <c r="Q42" s="575"/>
      <c r="R42" s="575"/>
      <c r="S42" s="575"/>
      <c r="T42" s="575"/>
      <c r="U42" s="575"/>
      <c r="V42" s="575"/>
      <c r="W42" s="575"/>
      <c r="X42" s="576"/>
      <c r="Y42" s="260"/>
    </row>
    <row r="43" spans="1:25" x14ac:dyDescent="0.2">
      <c r="A43" s="258"/>
      <c r="B43" s="427" t="s">
        <v>60</v>
      </c>
      <c r="C43" s="577"/>
      <c r="D43" s="577"/>
      <c r="E43" s="577"/>
      <c r="F43" s="577"/>
      <c r="G43" s="577"/>
      <c r="H43" s="577"/>
      <c r="I43" s="577"/>
      <c r="J43" s="577"/>
      <c r="K43" s="577"/>
      <c r="L43" s="577"/>
      <c r="M43" s="577"/>
      <c r="N43" s="577"/>
      <c r="O43" s="577"/>
      <c r="P43" s="577"/>
      <c r="Q43" s="577"/>
      <c r="R43" s="577"/>
      <c r="S43" s="577"/>
      <c r="T43" s="577"/>
      <c r="U43" s="577"/>
      <c r="V43" s="577"/>
      <c r="W43" s="577"/>
      <c r="X43" s="578"/>
      <c r="Y43" s="260"/>
    </row>
    <row r="44" spans="1:25" x14ac:dyDescent="0.2">
      <c r="A44" s="258"/>
      <c r="B44" s="579"/>
      <c r="C44" s="580"/>
      <c r="D44" s="580"/>
      <c r="E44" s="580"/>
      <c r="F44" s="580"/>
      <c r="G44" s="580"/>
      <c r="H44" s="580"/>
      <c r="I44" s="580"/>
      <c r="J44" s="580"/>
      <c r="K44" s="580"/>
      <c r="L44" s="580"/>
      <c r="M44" s="580"/>
      <c r="N44" s="580"/>
      <c r="O44" s="580"/>
      <c r="P44" s="580"/>
      <c r="Q44" s="580"/>
      <c r="R44" s="580"/>
      <c r="S44" s="580"/>
      <c r="T44" s="580"/>
      <c r="U44" s="580"/>
      <c r="V44" s="580"/>
      <c r="W44" s="580"/>
      <c r="X44" s="581"/>
      <c r="Y44" s="260"/>
    </row>
    <row r="45" spans="1:25" x14ac:dyDescent="0.2">
      <c r="A45" s="258"/>
      <c r="B45" s="579"/>
      <c r="C45" s="580"/>
      <c r="D45" s="580"/>
      <c r="E45" s="580"/>
      <c r="F45" s="580"/>
      <c r="G45" s="580"/>
      <c r="H45" s="580"/>
      <c r="I45" s="580"/>
      <c r="J45" s="580"/>
      <c r="K45" s="580"/>
      <c r="L45" s="580"/>
      <c r="M45" s="580"/>
      <c r="N45" s="580"/>
      <c r="O45" s="580"/>
      <c r="P45" s="580"/>
      <c r="Q45" s="580"/>
      <c r="R45" s="580"/>
      <c r="S45" s="580"/>
      <c r="T45" s="580"/>
      <c r="U45" s="580"/>
      <c r="V45" s="580"/>
      <c r="W45" s="580"/>
      <c r="X45" s="581"/>
      <c r="Y45" s="260"/>
    </row>
    <row r="46" spans="1:25" x14ac:dyDescent="0.2">
      <c r="A46" s="258"/>
      <c r="B46" s="579"/>
      <c r="C46" s="580"/>
      <c r="D46" s="580"/>
      <c r="E46" s="580"/>
      <c r="F46" s="580"/>
      <c r="G46" s="580"/>
      <c r="H46" s="580"/>
      <c r="I46" s="580"/>
      <c r="J46" s="580"/>
      <c r="K46" s="580"/>
      <c r="L46" s="580"/>
      <c r="M46" s="580"/>
      <c r="N46" s="580"/>
      <c r="O46" s="580"/>
      <c r="P46" s="580"/>
      <c r="Q46" s="580"/>
      <c r="R46" s="580"/>
      <c r="S46" s="580"/>
      <c r="T46" s="580"/>
      <c r="U46" s="580"/>
      <c r="V46" s="580"/>
      <c r="W46" s="580"/>
      <c r="X46" s="581"/>
      <c r="Y46" s="260"/>
    </row>
    <row r="47" spans="1:25" x14ac:dyDescent="0.2">
      <c r="A47" s="258"/>
      <c r="B47" s="579"/>
      <c r="C47" s="580"/>
      <c r="D47" s="580"/>
      <c r="E47" s="580"/>
      <c r="F47" s="580"/>
      <c r="G47" s="580"/>
      <c r="H47" s="580"/>
      <c r="I47" s="580"/>
      <c r="J47" s="580"/>
      <c r="K47" s="580"/>
      <c r="L47" s="580"/>
      <c r="M47" s="580"/>
      <c r="N47" s="580"/>
      <c r="O47" s="580"/>
      <c r="P47" s="580"/>
      <c r="Q47" s="580"/>
      <c r="R47" s="580"/>
      <c r="S47" s="580"/>
      <c r="T47" s="580"/>
      <c r="U47" s="580"/>
      <c r="V47" s="580"/>
      <c r="W47" s="580"/>
      <c r="X47" s="581"/>
      <c r="Y47" s="260"/>
    </row>
    <row r="48" spans="1:25" x14ac:dyDescent="0.2">
      <c r="A48" s="258"/>
      <c r="B48" s="579"/>
      <c r="C48" s="580"/>
      <c r="D48" s="580"/>
      <c r="E48" s="580"/>
      <c r="F48" s="580"/>
      <c r="G48" s="580"/>
      <c r="H48" s="580"/>
      <c r="I48" s="580"/>
      <c r="J48" s="580"/>
      <c r="K48" s="580"/>
      <c r="L48" s="580"/>
      <c r="M48" s="580"/>
      <c r="N48" s="580"/>
      <c r="O48" s="580"/>
      <c r="P48" s="580"/>
      <c r="Q48" s="580"/>
      <c r="R48" s="580"/>
      <c r="S48" s="580"/>
      <c r="T48" s="580"/>
      <c r="U48" s="580"/>
      <c r="V48" s="580"/>
      <c r="W48" s="580"/>
      <c r="X48" s="581"/>
      <c r="Y48" s="260"/>
    </row>
    <row r="49" spans="1:25" x14ac:dyDescent="0.2">
      <c r="A49" s="258"/>
      <c r="B49" s="579"/>
      <c r="C49" s="580"/>
      <c r="D49" s="580"/>
      <c r="E49" s="580"/>
      <c r="F49" s="580"/>
      <c r="G49" s="580"/>
      <c r="H49" s="580"/>
      <c r="I49" s="580"/>
      <c r="J49" s="580"/>
      <c r="K49" s="580"/>
      <c r="L49" s="580"/>
      <c r="M49" s="580"/>
      <c r="N49" s="580"/>
      <c r="O49" s="580"/>
      <c r="P49" s="580"/>
      <c r="Q49" s="580"/>
      <c r="R49" s="580"/>
      <c r="S49" s="580"/>
      <c r="T49" s="580"/>
      <c r="U49" s="580"/>
      <c r="V49" s="580"/>
      <c r="W49" s="580"/>
      <c r="X49" s="581"/>
      <c r="Y49" s="260"/>
    </row>
    <row r="50" spans="1:25" x14ac:dyDescent="0.2">
      <c r="A50" s="258"/>
      <c r="B50" s="579"/>
      <c r="C50" s="580"/>
      <c r="D50" s="580"/>
      <c r="E50" s="580"/>
      <c r="F50" s="580"/>
      <c r="G50" s="580"/>
      <c r="H50" s="580"/>
      <c r="I50" s="580"/>
      <c r="J50" s="580"/>
      <c r="K50" s="580"/>
      <c r="L50" s="580"/>
      <c r="M50" s="580"/>
      <c r="N50" s="580"/>
      <c r="O50" s="580"/>
      <c r="P50" s="580"/>
      <c r="Q50" s="580"/>
      <c r="R50" s="580"/>
      <c r="S50" s="580"/>
      <c r="T50" s="580"/>
      <c r="U50" s="580"/>
      <c r="V50" s="580"/>
      <c r="W50" s="580"/>
      <c r="X50" s="581"/>
      <c r="Y50" s="260"/>
    </row>
    <row r="51" spans="1:25" x14ac:dyDescent="0.2">
      <c r="A51" s="258"/>
      <c r="B51" s="579"/>
      <c r="C51" s="580"/>
      <c r="D51" s="580"/>
      <c r="E51" s="580"/>
      <c r="F51" s="580"/>
      <c r="G51" s="580"/>
      <c r="H51" s="580"/>
      <c r="I51" s="580"/>
      <c r="J51" s="580"/>
      <c r="K51" s="580"/>
      <c r="L51" s="580"/>
      <c r="M51" s="580"/>
      <c r="N51" s="580"/>
      <c r="O51" s="580"/>
      <c r="P51" s="580"/>
      <c r="Q51" s="580"/>
      <c r="R51" s="580"/>
      <c r="S51" s="580"/>
      <c r="T51" s="580"/>
      <c r="U51" s="580"/>
      <c r="V51" s="580"/>
      <c r="W51" s="580"/>
      <c r="X51" s="581"/>
      <c r="Y51" s="260"/>
    </row>
    <row r="52" spans="1:25" x14ac:dyDescent="0.2">
      <c r="A52" s="258"/>
      <c r="B52" s="579"/>
      <c r="C52" s="580"/>
      <c r="D52" s="580"/>
      <c r="E52" s="580"/>
      <c r="F52" s="580"/>
      <c r="G52" s="580"/>
      <c r="H52" s="580"/>
      <c r="I52" s="580"/>
      <c r="J52" s="580"/>
      <c r="K52" s="580"/>
      <c r="L52" s="580"/>
      <c r="M52" s="580"/>
      <c r="N52" s="580"/>
      <c r="O52" s="580"/>
      <c r="P52" s="580"/>
      <c r="Q52" s="580"/>
      <c r="R52" s="580"/>
      <c r="S52" s="580"/>
      <c r="T52" s="580"/>
      <c r="U52" s="580"/>
      <c r="V52" s="580"/>
      <c r="W52" s="580"/>
      <c r="X52" s="581"/>
      <c r="Y52" s="260"/>
    </row>
    <row r="53" spans="1:25" x14ac:dyDescent="0.2">
      <c r="A53" s="258"/>
      <c r="B53" s="579"/>
      <c r="C53" s="580"/>
      <c r="D53" s="580"/>
      <c r="E53" s="580"/>
      <c r="F53" s="580"/>
      <c r="G53" s="580"/>
      <c r="H53" s="580"/>
      <c r="I53" s="580"/>
      <c r="J53" s="580"/>
      <c r="K53" s="580"/>
      <c r="L53" s="580"/>
      <c r="M53" s="580"/>
      <c r="N53" s="580"/>
      <c r="O53" s="580"/>
      <c r="P53" s="580"/>
      <c r="Q53" s="580"/>
      <c r="R53" s="580"/>
      <c r="S53" s="580"/>
      <c r="T53" s="580"/>
      <c r="U53" s="580"/>
      <c r="V53" s="580"/>
      <c r="W53" s="580"/>
      <c r="X53" s="581"/>
      <c r="Y53" s="260"/>
    </row>
    <row r="54" spans="1:25" x14ac:dyDescent="0.2">
      <c r="A54" s="258"/>
      <c r="B54" s="579"/>
      <c r="C54" s="580"/>
      <c r="D54" s="580"/>
      <c r="E54" s="580"/>
      <c r="F54" s="580"/>
      <c r="G54" s="580"/>
      <c r="H54" s="580"/>
      <c r="I54" s="580"/>
      <c r="J54" s="580"/>
      <c r="K54" s="580"/>
      <c r="L54" s="580"/>
      <c r="M54" s="580"/>
      <c r="N54" s="580"/>
      <c r="O54" s="580"/>
      <c r="P54" s="580"/>
      <c r="Q54" s="580"/>
      <c r="R54" s="580"/>
      <c r="S54" s="580"/>
      <c r="T54" s="580"/>
      <c r="U54" s="580"/>
      <c r="V54" s="580"/>
      <c r="W54" s="580"/>
      <c r="X54" s="581"/>
      <c r="Y54" s="260"/>
    </row>
    <row r="55" spans="1:25" ht="15" thickBot="1" x14ac:dyDescent="0.25">
      <c r="A55" s="258"/>
      <c r="B55" s="582"/>
      <c r="C55" s="583"/>
      <c r="D55" s="583"/>
      <c r="E55" s="583"/>
      <c r="F55" s="583"/>
      <c r="G55" s="583"/>
      <c r="H55" s="583"/>
      <c r="I55" s="583"/>
      <c r="J55" s="583"/>
      <c r="K55" s="583"/>
      <c r="L55" s="583"/>
      <c r="M55" s="583"/>
      <c r="N55" s="583"/>
      <c r="O55" s="583"/>
      <c r="P55" s="583"/>
      <c r="Q55" s="583"/>
      <c r="R55" s="583"/>
      <c r="S55" s="583"/>
      <c r="T55" s="583"/>
      <c r="U55" s="583"/>
      <c r="V55" s="583"/>
      <c r="W55" s="583"/>
      <c r="X55" s="584"/>
      <c r="Y55" s="260"/>
    </row>
    <row r="56" spans="1:25" x14ac:dyDescent="0.2">
      <c r="A56" s="268"/>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70"/>
    </row>
    <row r="57" spans="1:25" ht="15" thickBot="1" x14ac:dyDescent="0.25">
      <c r="A57" s="271"/>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3"/>
    </row>
    <row r="58" spans="1:25" ht="14.25" customHeight="1" x14ac:dyDescent="0.2">
      <c r="A58" s="274"/>
      <c r="B58" s="513" t="s">
        <v>56</v>
      </c>
      <c r="C58" s="514"/>
      <c r="D58" s="514"/>
      <c r="E58" s="514"/>
      <c r="F58" s="515"/>
      <c r="G58" s="513" t="s">
        <v>61</v>
      </c>
      <c r="H58" s="515"/>
      <c r="I58" s="513" t="s">
        <v>62</v>
      </c>
      <c r="J58" s="514"/>
      <c r="K58" s="514"/>
      <c r="L58" s="515"/>
      <c r="M58" s="513" t="s">
        <v>63</v>
      </c>
      <c r="N58" s="514"/>
      <c r="O58" s="514"/>
      <c r="P58" s="514"/>
      <c r="Q58" s="514"/>
      <c r="R58" s="514"/>
      <c r="S58" s="514"/>
      <c r="T58" s="514"/>
      <c r="U58" s="514"/>
      <c r="V58" s="514"/>
      <c r="W58" s="514"/>
      <c r="X58" s="515"/>
      <c r="Y58" s="275"/>
    </row>
    <row r="59" spans="1:25" ht="14.25" customHeight="1" x14ac:dyDescent="0.2">
      <c r="A59" s="276"/>
      <c r="B59" s="516"/>
      <c r="C59" s="517"/>
      <c r="D59" s="517"/>
      <c r="E59" s="517"/>
      <c r="F59" s="518"/>
      <c r="G59" s="516"/>
      <c r="H59" s="518"/>
      <c r="I59" s="516"/>
      <c r="J59" s="517"/>
      <c r="K59" s="517"/>
      <c r="L59" s="518"/>
      <c r="M59" s="516"/>
      <c r="N59" s="517"/>
      <c r="O59" s="517"/>
      <c r="P59" s="517"/>
      <c r="Q59" s="517"/>
      <c r="R59" s="517"/>
      <c r="S59" s="517"/>
      <c r="T59" s="517"/>
      <c r="U59" s="517"/>
      <c r="V59" s="517"/>
      <c r="W59" s="517"/>
      <c r="X59" s="518"/>
      <c r="Y59" s="275"/>
    </row>
    <row r="60" spans="1:25" ht="15" customHeight="1" thickBot="1" x14ac:dyDescent="0.25">
      <c r="A60" s="276"/>
      <c r="B60" s="516"/>
      <c r="C60" s="517"/>
      <c r="D60" s="517"/>
      <c r="E60" s="517"/>
      <c r="F60" s="518"/>
      <c r="G60" s="516"/>
      <c r="H60" s="518"/>
      <c r="I60" s="516"/>
      <c r="J60" s="517"/>
      <c r="K60" s="517"/>
      <c r="L60" s="518"/>
      <c r="M60" s="516"/>
      <c r="N60" s="517"/>
      <c r="O60" s="517"/>
      <c r="P60" s="517"/>
      <c r="Q60" s="517"/>
      <c r="R60" s="517"/>
      <c r="S60" s="517"/>
      <c r="T60" s="517"/>
      <c r="U60" s="517"/>
      <c r="V60" s="517"/>
      <c r="W60" s="517"/>
      <c r="X60" s="518"/>
      <c r="Y60" s="275"/>
    </row>
    <row r="61" spans="1:25" ht="39" customHeight="1" x14ac:dyDescent="0.2">
      <c r="A61" s="274"/>
      <c r="B61" s="1166"/>
      <c r="C61" s="1167"/>
      <c r="D61" s="1167"/>
      <c r="E61" s="1167"/>
      <c r="F61" s="1167"/>
      <c r="G61" s="1168"/>
      <c r="H61" s="1168"/>
      <c r="I61" s="1168"/>
      <c r="J61" s="1168"/>
      <c r="K61" s="1168"/>
      <c r="L61" s="1168"/>
      <c r="M61" s="1168"/>
      <c r="N61" s="1168"/>
      <c r="O61" s="1168"/>
      <c r="P61" s="1168"/>
      <c r="Q61" s="1168"/>
      <c r="R61" s="1168"/>
      <c r="S61" s="1168"/>
      <c r="T61" s="1168"/>
      <c r="U61" s="1168"/>
      <c r="V61" s="1168"/>
      <c r="W61" s="1168"/>
      <c r="X61" s="1169"/>
      <c r="Y61" s="277"/>
    </row>
    <row r="62" spans="1:25" x14ac:dyDescent="0.2">
      <c r="A62" s="274"/>
      <c r="B62" s="402"/>
      <c r="C62" s="403"/>
      <c r="D62" s="403"/>
      <c r="E62" s="403"/>
      <c r="F62" s="403"/>
      <c r="G62" s="403"/>
      <c r="H62" s="403"/>
      <c r="I62" s="403"/>
      <c r="J62" s="403"/>
      <c r="K62" s="403"/>
      <c r="L62" s="403"/>
      <c r="M62" s="403"/>
      <c r="N62" s="403"/>
      <c r="O62" s="403"/>
      <c r="P62" s="403"/>
      <c r="Q62" s="403"/>
      <c r="R62" s="403"/>
      <c r="S62" s="403"/>
      <c r="T62" s="403"/>
      <c r="U62" s="403"/>
      <c r="V62" s="403"/>
      <c r="W62" s="403"/>
      <c r="X62" s="558"/>
      <c r="Y62" s="277"/>
    </row>
    <row r="63" spans="1:25" x14ac:dyDescent="0.2">
      <c r="A63" s="274"/>
      <c r="B63" s="402"/>
      <c r="C63" s="403"/>
      <c r="D63" s="403"/>
      <c r="E63" s="403"/>
      <c r="F63" s="403"/>
      <c r="G63" s="403"/>
      <c r="H63" s="403"/>
      <c r="I63" s="403"/>
      <c r="J63" s="403"/>
      <c r="K63" s="403"/>
      <c r="L63" s="403"/>
      <c r="M63" s="403"/>
      <c r="N63" s="403"/>
      <c r="O63" s="403"/>
      <c r="P63" s="403"/>
      <c r="Q63" s="403"/>
      <c r="R63" s="403"/>
      <c r="S63" s="403"/>
      <c r="T63" s="403"/>
      <c r="U63" s="403"/>
      <c r="V63" s="403"/>
      <c r="W63" s="403"/>
      <c r="X63" s="558"/>
      <c r="Y63" s="277"/>
    </row>
    <row r="64" spans="1:25" x14ac:dyDescent="0.2">
      <c r="A64" s="274"/>
      <c r="B64" s="402"/>
      <c r="C64" s="403"/>
      <c r="D64" s="403"/>
      <c r="E64" s="403"/>
      <c r="F64" s="403"/>
      <c r="G64" s="403"/>
      <c r="H64" s="403"/>
      <c r="I64" s="403"/>
      <c r="J64" s="403"/>
      <c r="K64" s="403"/>
      <c r="L64" s="403"/>
      <c r="M64" s="403"/>
      <c r="N64" s="403"/>
      <c r="O64" s="403"/>
      <c r="P64" s="403"/>
      <c r="Q64" s="403"/>
      <c r="R64" s="403"/>
      <c r="S64" s="403"/>
      <c r="T64" s="403"/>
      <c r="U64" s="403"/>
      <c r="V64" s="403"/>
      <c r="W64" s="403"/>
      <c r="X64" s="558"/>
      <c r="Y64" s="277"/>
    </row>
    <row r="65" spans="1:25" x14ac:dyDescent="0.2">
      <c r="A65" s="274"/>
      <c r="B65" s="402"/>
      <c r="C65" s="403"/>
      <c r="D65" s="403"/>
      <c r="E65" s="403"/>
      <c r="F65" s="403"/>
      <c r="G65" s="403"/>
      <c r="H65" s="403"/>
      <c r="I65" s="403"/>
      <c r="J65" s="403"/>
      <c r="K65" s="403"/>
      <c r="L65" s="403"/>
      <c r="M65" s="403"/>
      <c r="N65" s="403"/>
      <c r="O65" s="403"/>
      <c r="P65" s="403"/>
      <c r="Q65" s="403"/>
      <c r="R65" s="403"/>
      <c r="S65" s="403"/>
      <c r="T65" s="403"/>
      <c r="U65" s="403"/>
      <c r="V65" s="403"/>
      <c r="W65" s="403"/>
      <c r="X65" s="558"/>
      <c r="Y65" s="277"/>
    </row>
    <row r="66" spans="1:25" x14ac:dyDescent="0.2">
      <c r="A66" s="274"/>
      <c r="B66" s="402"/>
      <c r="C66" s="403"/>
      <c r="D66" s="403"/>
      <c r="E66" s="403"/>
      <c r="F66" s="403"/>
      <c r="G66" s="403"/>
      <c r="H66" s="403"/>
      <c r="I66" s="403"/>
      <c r="J66" s="403"/>
      <c r="K66" s="403"/>
      <c r="L66" s="403"/>
      <c r="M66" s="403"/>
      <c r="N66" s="403"/>
      <c r="O66" s="403"/>
      <c r="P66" s="403"/>
      <c r="Q66" s="403"/>
      <c r="R66" s="403"/>
      <c r="S66" s="403"/>
      <c r="T66" s="403"/>
      <c r="U66" s="403"/>
      <c r="V66" s="403"/>
      <c r="W66" s="403"/>
      <c r="X66" s="558"/>
      <c r="Y66" s="277"/>
    </row>
    <row r="67" spans="1:25" x14ac:dyDescent="0.2">
      <c r="A67" s="274"/>
      <c r="B67" s="402"/>
      <c r="C67" s="403"/>
      <c r="D67" s="403"/>
      <c r="E67" s="403"/>
      <c r="F67" s="403"/>
      <c r="G67" s="403"/>
      <c r="H67" s="403"/>
      <c r="I67" s="403"/>
      <c r="J67" s="403"/>
      <c r="K67" s="403"/>
      <c r="L67" s="403"/>
      <c r="M67" s="403"/>
      <c r="N67" s="403"/>
      <c r="O67" s="403"/>
      <c r="P67" s="403"/>
      <c r="Q67" s="403"/>
      <c r="R67" s="403"/>
      <c r="S67" s="403"/>
      <c r="T67" s="403"/>
      <c r="U67" s="403"/>
      <c r="V67" s="403"/>
      <c r="W67" s="403"/>
      <c r="X67" s="558"/>
      <c r="Y67" s="277"/>
    </row>
    <row r="68" spans="1:25" x14ac:dyDescent="0.2">
      <c r="A68" s="274"/>
      <c r="B68" s="402"/>
      <c r="C68" s="403"/>
      <c r="D68" s="403"/>
      <c r="E68" s="403"/>
      <c r="F68" s="403"/>
      <c r="G68" s="403"/>
      <c r="H68" s="403"/>
      <c r="I68" s="403"/>
      <c r="J68" s="403"/>
      <c r="K68" s="403"/>
      <c r="L68" s="403"/>
      <c r="M68" s="403"/>
      <c r="N68" s="403"/>
      <c r="O68" s="403"/>
      <c r="P68" s="403"/>
      <c r="Q68" s="403"/>
      <c r="R68" s="403"/>
      <c r="S68" s="403"/>
      <c r="T68" s="403"/>
      <c r="U68" s="403"/>
      <c r="V68" s="403"/>
      <c r="W68" s="403"/>
      <c r="X68" s="558"/>
      <c r="Y68" s="277"/>
    </row>
    <row r="69" spans="1:25" x14ac:dyDescent="0.2">
      <c r="A69" s="274"/>
      <c r="B69" s="402"/>
      <c r="C69" s="403"/>
      <c r="D69" s="403"/>
      <c r="E69" s="403"/>
      <c r="F69" s="403"/>
      <c r="G69" s="403"/>
      <c r="H69" s="403"/>
      <c r="I69" s="403"/>
      <c r="J69" s="403"/>
      <c r="K69" s="403"/>
      <c r="L69" s="403"/>
      <c r="M69" s="403"/>
      <c r="N69" s="403"/>
      <c r="O69" s="403"/>
      <c r="P69" s="403"/>
      <c r="Q69" s="403"/>
      <c r="R69" s="403"/>
      <c r="S69" s="403"/>
      <c r="T69" s="403"/>
      <c r="U69" s="403"/>
      <c r="V69" s="403"/>
      <c r="W69" s="403"/>
      <c r="X69" s="558"/>
      <c r="Y69" s="277"/>
    </row>
    <row r="70" spans="1:25" x14ac:dyDescent="0.2">
      <c r="A70" s="274"/>
      <c r="B70" s="402"/>
      <c r="C70" s="403"/>
      <c r="D70" s="403"/>
      <c r="E70" s="403"/>
      <c r="F70" s="403"/>
      <c r="G70" s="403"/>
      <c r="H70" s="403"/>
      <c r="I70" s="403"/>
      <c r="J70" s="403"/>
      <c r="K70" s="403"/>
      <c r="L70" s="403"/>
      <c r="M70" s="403"/>
      <c r="N70" s="403"/>
      <c r="O70" s="403"/>
      <c r="P70" s="403"/>
      <c r="Q70" s="403"/>
      <c r="R70" s="403"/>
      <c r="S70" s="403"/>
      <c r="T70" s="403"/>
      <c r="U70" s="403"/>
      <c r="V70" s="403"/>
      <c r="W70" s="403"/>
      <c r="X70" s="558"/>
      <c r="Y70" s="277"/>
    </row>
    <row r="71" spans="1:25" x14ac:dyDescent="0.2">
      <c r="A71" s="274"/>
      <c r="B71" s="402"/>
      <c r="C71" s="403"/>
      <c r="D71" s="403"/>
      <c r="E71" s="403"/>
      <c r="F71" s="403"/>
      <c r="G71" s="403"/>
      <c r="H71" s="403"/>
      <c r="I71" s="403"/>
      <c r="J71" s="403"/>
      <c r="K71" s="403"/>
      <c r="L71" s="403"/>
      <c r="M71" s="403"/>
      <c r="N71" s="403"/>
      <c r="O71" s="403"/>
      <c r="P71" s="403"/>
      <c r="Q71" s="403"/>
      <c r="R71" s="403"/>
      <c r="S71" s="403"/>
      <c r="T71" s="403"/>
      <c r="U71" s="403"/>
      <c r="V71" s="403"/>
      <c r="W71" s="403"/>
      <c r="X71" s="558"/>
      <c r="Y71" s="277"/>
    </row>
    <row r="72" spans="1:25" ht="15" thickBot="1" x14ac:dyDescent="0.25">
      <c r="A72" s="274"/>
      <c r="B72" s="404"/>
      <c r="C72" s="405"/>
      <c r="D72" s="405"/>
      <c r="E72" s="405"/>
      <c r="F72" s="405"/>
      <c r="G72" s="405"/>
      <c r="H72" s="405"/>
      <c r="I72" s="405"/>
      <c r="J72" s="405"/>
      <c r="K72" s="405"/>
      <c r="L72" s="405"/>
      <c r="M72" s="405"/>
      <c r="N72" s="405"/>
      <c r="O72" s="405"/>
      <c r="P72" s="405"/>
      <c r="Q72" s="405"/>
      <c r="R72" s="405"/>
      <c r="S72" s="405"/>
      <c r="T72" s="405"/>
      <c r="U72" s="405"/>
      <c r="V72" s="405"/>
      <c r="W72" s="405"/>
      <c r="X72" s="557"/>
      <c r="Y72" s="277"/>
    </row>
    <row r="73" spans="1:25" x14ac:dyDescent="0.2">
      <c r="A73" s="278"/>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79"/>
    </row>
    <row r="112" ht="6" customHeight="1" x14ac:dyDescent="0.2"/>
  </sheetData>
  <mergeCells count="110">
    <mergeCell ref="B10:G11"/>
    <mergeCell ref="H10:P11"/>
    <mergeCell ref="Q10:T10"/>
    <mergeCell ref="U10:X10"/>
    <mergeCell ref="Q11:T11"/>
    <mergeCell ref="U11:X11"/>
    <mergeCell ref="A2:F4"/>
    <mergeCell ref="G2:Y2"/>
    <mergeCell ref="G3:N3"/>
    <mergeCell ref="O3:Y3"/>
    <mergeCell ref="G4:Y4"/>
    <mergeCell ref="B7:G8"/>
    <mergeCell ref="H7:X8"/>
    <mergeCell ref="B18:G18"/>
    <mergeCell ref="H18:X18"/>
    <mergeCell ref="B20:G21"/>
    <mergeCell ref="H20:K21"/>
    <mergeCell ref="L20:R20"/>
    <mergeCell ref="S20:X20"/>
    <mergeCell ref="L21:R21"/>
    <mergeCell ref="S21:X21"/>
    <mergeCell ref="B13:G14"/>
    <mergeCell ref="H13:R14"/>
    <mergeCell ref="S13:X13"/>
    <mergeCell ref="S14:X14"/>
    <mergeCell ref="B16:G16"/>
    <mergeCell ref="H16:X16"/>
    <mergeCell ref="B26:G26"/>
    <mergeCell ref="H26:X26"/>
    <mergeCell ref="B28:G28"/>
    <mergeCell ref="H28:I28"/>
    <mergeCell ref="J28:O28"/>
    <mergeCell ref="P28:R28"/>
    <mergeCell ref="T28:W28"/>
    <mergeCell ref="B23:H23"/>
    <mergeCell ref="I23:O23"/>
    <mergeCell ref="P23:X23"/>
    <mergeCell ref="B24:H24"/>
    <mergeCell ref="I24:O24"/>
    <mergeCell ref="P24:X24"/>
    <mergeCell ref="B34:F34"/>
    <mergeCell ref="J34:X34"/>
    <mergeCell ref="B35:F35"/>
    <mergeCell ref="J35:X35"/>
    <mergeCell ref="B36:F36"/>
    <mergeCell ref="J36:X36"/>
    <mergeCell ref="B30:X31"/>
    <mergeCell ref="B32:F33"/>
    <mergeCell ref="G32:G33"/>
    <mergeCell ref="H32:H33"/>
    <mergeCell ref="I32:I33"/>
    <mergeCell ref="J32:X33"/>
    <mergeCell ref="B58:F60"/>
    <mergeCell ref="G58:H60"/>
    <mergeCell ref="I58:L60"/>
    <mergeCell ref="M58:X60"/>
    <mergeCell ref="B61:F61"/>
    <mergeCell ref="G61:H61"/>
    <mergeCell ref="I61:L61"/>
    <mergeCell ref="M61:X61"/>
    <mergeCell ref="B37:F37"/>
    <mergeCell ref="J37:X37"/>
    <mergeCell ref="B38:F38"/>
    <mergeCell ref="J38:X38"/>
    <mergeCell ref="B41:X42"/>
    <mergeCell ref="B43:X55"/>
    <mergeCell ref="B64:F64"/>
    <mergeCell ref="G64:H64"/>
    <mergeCell ref="I64:L64"/>
    <mergeCell ref="M64:X64"/>
    <mergeCell ref="B65:F65"/>
    <mergeCell ref="G65:H65"/>
    <mergeCell ref="I65:L65"/>
    <mergeCell ref="M65:X65"/>
    <mergeCell ref="B62:F62"/>
    <mergeCell ref="G62:H62"/>
    <mergeCell ref="I62:L62"/>
    <mergeCell ref="M62:X62"/>
    <mergeCell ref="B63:F63"/>
    <mergeCell ref="G63:H63"/>
    <mergeCell ref="I63:L63"/>
    <mergeCell ref="M63:X63"/>
    <mergeCell ref="B68:F68"/>
    <mergeCell ref="G68:H68"/>
    <mergeCell ref="I68:L68"/>
    <mergeCell ref="M68:X68"/>
    <mergeCell ref="B69:F69"/>
    <mergeCell ref="G69:H69"/>
    <mergeCell ref="I69:L69"/>
    <mergeCell ref="M69:X69"/>
    <mergeCell ref="B66:F66"/>
    <mergeCell ref="G66:H66"/>
    <mergeCell ref="I66:L66"/>
    <mergeCell ref="M66:X66"/>
    <mergeCell ref="B67:F67"/>
    <mergeCell ref="G67:H67"/>
    <mergeCell ref="I67:L67"/>
    <mergeCell ref="M67:X67"/>
    <mergeCell ref="B72:F72"/>
    <mergeCell ref="G72:H72"/>
    <mergeCell ref="I72:L72"/>
    <mergeCell ref="M72:X72"/>
    <mergeCell ref="B70:F70"/>
    <mergeCell ref="G70:H70"/>
    <mergeCell ref="I70:L70"/>
    <mergeCell ref="M70:X70"/>
    <mergeCell ref="B71:F71"/>
    <mergeCell ref="G71:H71"/>
    <mergeCell ref="I71:L71"/>
    <mergeCell ref="M71:X71"/>
  </mergeCell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12"/>
  <sheetViews>
    <sheetView workbookViewId="0">
      <selection sqref="A1:XFD1048576"/>
    </sheetView>
  </sheetViews>
  <sheetFormatPr baseColWidth="10" defaultColWidth="3.7109375" defaultRowHeight="14.25" x14ac:dyDescent="0.2"/>
  <cols>
    <col min="1" max="1" width="2.85546875" style="246" customWidth="1"/>
    <col min="2" max="5" width="2.7109375" style="246" customWidth="1"/>
    <col min="6" max="6" width="4.28515625" style="246" customWidth="1"/>
    <col min="7" max="7" width="14.28515625" style="246" customWidth="1"/>
    <col min="8" max="8" width="13.42578125" style="246" customWidth="1"/>
    <col min="9" max="9" width="15" style="246" customWidth="1"/>
    <col min="10" max="11" width="3.42578125" style="246" customWidth="1"/>
    <col min="12" max="14" width="2.7109375" style="246" customWidth="1"/>
    <col min="15" max="15" width="7.7109375" style="246" customWidth="1"/>
    <col min="16" max="16" width="3.5703125" style="246" customWidth="1"/>
    <col min="17" max="17" width="3.7109375" style="246"/>
    <col min="18" max="18" width="3.28515625" style="246" customWidth="1"/>
    <col min="19" max="20" width="6.42578125" style="246" customWidth="1"/>
    <col min="21" max="21" width="3.7109375" style="246"/>
    <col min="22" max="23" width="5" style="246" customWidth="1"/>
    <col min="24" max="24" width="4.140625" style="246" customWidth="1"/>
    <col min="25" max="25" width="2" style="246" customWidth="1"/>
    <col min="26" max="16384" width="3.7109375" style="246"/>
  </cols>
  <sheetData>
    <row r="1" spans="1:25" ht="9" customHeight="1" thickBot="1" x14ac:dyDescent="0.25">
      <c r="A1" s="245"/>
      <c r="B1" s="245"/>
      <c r="C1" s="245"/>
      <c r="D1" s="245"/>
      <c r="E1" s="245"/>
    </row>
    <row r="2" spans="1:25" ht="45.75" customHeight="1" x14ac:dyDescent="0.2">
      <c r="A2" s="400"/>
      <c r="B2" s="401"/>
      <c r="C2" s="401"/>
      <c r="D2" s="401"/>
      <c r="E2" s="401"/>
      <c r="F2" s="401"/>
      <c r="G2" s="406" t="s">
        <v>40</v>
      </c>
      <c r="H2" s="406"/>
      <c r="I2" s="406"/>
      <c r="J2" s="406"/>
      <c r="K2" s="406"/>
      <c r="L2" s="406"/>
      <c r="M2" s="406"/>
      <c r="N2" s="406"/>
      <c r="O2" s="406"/>
      <c r="P2" s="406"/>
      <c r="Q2" s="406"/>
      <c r="R2" s="406"/>
      <c r="S2" s="406"/>
      <c r="T2" s="406"/>
      <c r="U2" s="406"/>
      <c r="V2" s="406"/>
      <c r="W2" s="406"/>
      <c r="X2" s="406"/>
      <c r="Y2" s="407"/>
    </row>
    <row r="3" spans="1:25" ht="15" x14ac:dyDescent="0.2">
      <c r="A3" s="402"/>
      <c r="B3" s="403"/>
      <c r="C3" s="403"/>
      <c r="D3" s="403"/>
      <c r="E3" s="403"/>
      <c r="F3" s="403"/>
      <c r="G3" s="408" t="s">
        <v>139</v>
      </c>
      <c r="H3" s="408"/>
      <c r="I3" s="408"/>
      <c r="J3" s="408"/>
      <c r="K3" s="408"/>
      <c r="L3" s="408"/>
      <c r="M3" s="408"/>
      <c r="N3" s="408"/>
      <c r="O3" s="408" t="s">
        <v>140</v>
      </c>
      <c r="P3" s="408"/>
      <c r="Q3" s="408"/>
      <c r="R3" s="408"/>
      <c r="S3" s="408"/>
      <c r="T3" s="408"/>
      <c r="U3" s="408"/>
      <c r="V3" s="408"/>
      <c r="W3" s="408"/>
      <c r="X3" s="408"/>
      <c r="Y3" s="409"/>
    </row>
    <row r="4" spans="1:25" ht="15.75" thickBot="1" x14ac:dyDescent="0.25">
      <c r="A4" s="404"/>
      <c r="B4" s="405"/>
      <c r="C4" s="405"/>
      <c r="D4" s="405"/>
      <c r="E4" s="405"/>
      <c r="F4" s="405"/>
      <c r="G4" s="410" t="s">
        <v>71</v>
      </c>
      <c r="H4" s="410"/>
      <c r="I4" s="410"/>
      <c r="J4" s="410"/>
      <c r="K4" s="410"/>
      <c r="L4" s="410"/>
      <c r="M4" s="410"/>
      <c r="N4" s="410"/>
      <c r="O4" s="410"/>
      <c r="P4" s="410"/>
      <c r="Q4" s="410"/>
      <c r="R4" s="410"/>
      <c r="S4" s="410"/>
      <c r="T4" s="410"/>
      <c r="U4" s="410"/>
      <c r="V4" s="410"/>
      <c r="W4" s="410"/>
      <c r="X4" s="410"/>
      <c r="Y4" s="411"/>
    </row>
    <row r="5" spans="1:25" ht="7.5" customHeight="1" x14ac:dyDescent="0.2">
      <c r="A5" s="244"/>
      <c r="B5" s="244"/>
      <c r="C5" s="244"/>
      <c r="D5" s="244"/>
      <c r="E5" s="244"/>
      <c r="F5" s="244"/>
      <c r="G5" s="247"/>
      <c r="H5" s="247"/>
      <c r="I5" s="247"/>
      <c r="J5" s="247"/>
      <c r="K5" s="247"/>
      <c r="L5" s="247"/>
      <c r="M5" s="247"/>
      <c r="N5" s="247"/>
      <c r="O5" s="247"/>
      <c r="P5" s="247"/>
      <c r="Q5" s="247"/>
      <c r="R5" s="247"/>
      <c r="S5" s="247"/>
      <c r="T5" s="247"/>
      <c r="U5" s="247"/>
      <c r="V5" s="247"/>
      <c r="W5" s="247"/>
      <c r="X5" s="247"/>
      <c r="Y5" s="247"/>
    </row>
    <row r="6" spans="1:25" ht="8.25" customHeight="1" thickBot="1" x14ac:dyDescent="0.25">
      <c r="A6" s="248"/>
      <c r="B6" s="249"/>
      <c r="C6" s="249"/>
      <c r="D6" s="249"/>
      <c r="E6" s="249"/>
      <c r="F6" s="249"/>
      <c r="G6" s="249"/>
      <c r="H6" s="250"/>
      <c r="I6" s="250"/>
      <c r="J6" s="250"/>
      <c r="K6" s="250"/>
      <c r="L6" s="250"/>
      <c r="M6" s="250"/>
      <c r="N6" s="250"/>
      <c r="O6" s="250"/>
      <c r="P6" s="250"/>
      <c r="Q6" s="251"/>
      <c r="R6" s="251"/>
      <c r="S6" s="251"/>
      <c r="T6" s="251"/>
      <c r="U6" s="251"/>
      <c r="V6" s="249"/>
      <c r="W6" s="249"/>
      <c r="X6" s="249"/>
      <c r="Y6" s="252"/>
    </row>
    <row r="7" spans="1:25" ht="15" customHeight="1" x14ac:dyDescent="0.2">
      <c r="A7" s="253"/>
      <c r="B7" s="385" t="s">
        <v>12</v>
      </c>
      <c r="C7" s="386"/>
      <c r="D7" s="386"/>
      <c r="E7" s="386"/>
      <c r="F7" s="386"/>
      <c r="G7" s="387"/>
      <c r="H7" s="621" t="s">
        <v>606</v>
      </c>
      <c r="I7" s="622"/>
      <c r="J7" s="622"/>
      <c r="K7" s="622"/>
      <c r="L7" s="622"/>
      <c r="M7" s="622"/>
      <c r="N7" s="622"/>
      <c r="O7" s="622"/>
      <c r="P7" s="622"/>
      <c r="Q7" s="622"/>
      <c r="R7" s="622"/>
      <c r="S7" s="622"/>
      <c r="T7" s="622"/>
      <c r="U7" s="622"/>
      <c r="V7" s="622"/>
      <c r="W7" s="622"/>
      <c r="X7" s="623"/>
      <c r="Y7" s="254"/>
    </row>
    <row r="8" spans="1:25" ht="15.75" thickBot="1" x14ac:dyDescent="0.25">
      <c r="A8" s="253"/>
      <c r="B8" s="388"/>
      <c r="C8" s="389"/>
      <c r="D8" s="389"/>
      <c r="E8" s="389"/>
      <c r="F8" s="389"/>
      <c r="G8" s="390"/>
      <c r="H8" s="624"/>
      <c r="I8" s="625"/>
      <c r="J8" s="625"/>
      <c r="K8" s="625"/>
      <c r="L8" s="625"/>
      <c r="M8" s="625"/>
      <c r="N8" s="625"/>
      <c r="O8" s="625"/>
      <c r="P8" s="625"/>
      <c r="Q8" s="625"/>
      <c r="R8" s="625"/>
      <c r="S8" s="625"/>
      <c r="T8" s="625"/>
      <c r="U8" s="625"/>
      <c r="V8" s="625"/>
      <c r="W8" s="625"/>
      <c r="X8" s="626"/>
      <c r="Y8" s="254"/>
    </row>
    <row r="9" spans="1:25" ht="15.75" thickBot="1" x14ac:dyDescent="0.25">
      <c r="A9" s="253"/>
      <c r="B9" s="255"/>
      <c r="C9" s="255"/>
      <c r="D9" s="255"/>
      <c r="E9" s="255"/>
      <c r="F9" s="255"/>
      <c r="G9" s="255"/>
      <c r="H9" s="256"/>
      <c r="I9" s="256"/>
      <c r="J9" s="256"/>
      <c r="K9" s="256"/>
      <c r="L9" s="256"/>
      <c r="M9" s="256"/>
      <c r="N9" s="256"/>
      <c r="O9" s="256"/>
      <c r="P9" s="256"/>
      <c r="Q9" s="257"/>
      <c r="R9" s="257"/>
      <c r="S9" s="257"/>
      <c r="T9" s="257"/>
      <c r="U9" s="257"/>
      <c r="V9" s="255"/>
      <c r="W9" s="255"/>
      <c r="X9" s="255"/>
      <c r="Y9" s="254"/>
    </row>
    <row r="10" spans="1:25" ht="15" customHeight="1" thickBot="1" x14ac:dyDescent="0.25">
      <c r="A10" s="253"/>
      <c r="B10" s="385" t="s">
        <v>43</v>
      </c>
      <c r="C10" s="386"/>
      <c r="D10" s="386"/>
      <c r="E10" s="386"/>
      <c r="F10" s="386"/>
      <c r="G10" s="387"/>
      <c r="H10" s="629" t="s">
        <v>616</v>
      </c>
      <c r="I10" s="630"/>
      <c r="J10" s="630"/>
      <c r="K10" s="630"/>
      <c r="L10" s="630"/>
      <c r="M10" s="630"/>
      <c r="N10" s="630"/>
      <c r="O10" s="630"/>
      <c r="P10" s="631"/>
      <c r="Q10" s="424" t="s">
        <v>14</v>
      </c>
      <c r="R10" s="425"/>
      <c r="S10" s="425"/>
      <c r="T10" s="426"/>
      <c r="U10" s="418" t="s">
        <v>44</v>
      </c>
      <c r="V10" s="419"/>
      <c r="W10" s="419"/>
      <c r="X10" s="420"/>
      <c r="Y10" s="254"/>
    </row>
    <row r="11" spans="1:25" ht="28.5" customHeight="1" thickBot="1" x14ac:dyDescent="0.25">
      <c r="A11" s="253"/>
      <c r="B11" s="388"/>
      <c r="C11" s="389"/>
      <c r="D11" s="389"/>
      <c r="E11" s="389"/>
      <c r="F11" s="389"/>
      <c r="G11" s="390"/>
      <c r="H11" s="632"/>
      <c r="I11" s="633"/>
      <c r="J11" s="633"/>
      <c r="K11" s="633"/>
      <c r="L11" s="633"/>
      <c r="M11" s="633"/>
      <c r="N11" s="633"/>
      <c r="O11" s="633"/>
      <c r="P11" s="634"/>
      <c r="Q11" s="433" t="s">
        <v>617</v>
      </c>
      <c r="R11" s="434"/>
      <c r="S11" s="434"/>
      <c r="T11" s="435"/>
      <c r="U11" s="421" t="s">
        <v>264</v>
      </c>
      <c r="V11" s="422"/>
      <c r="W11" s="422"/>
      <c r="X11" s="423"/>
      <c r="Y11" s="254"/>
    </row>
    <row r="12" spans="1:25" ht="15" thickBot="1" x14ac:dyDescent="0.25">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60"/>
    </row>
    <row r="13" spans="1:25" ht="15" customHeight="1" x14ac:dyDescent="0.2">
      <c r="A13" s="258"/>
      <c r="B13" s="385" t="s">
        <v>17</v>
      </c>
      <c r="C13" s="386"/>
      <c r="D13" s="386"/>
      <c r="E13" s="386"/>
      <c r="F13" s="386"/>
      <c r="G13" s="387"/>
      <c r="H13" s="391" t="s">
        <v>618</v>
      </c>
      <c r="I13" s="392"/>
      <c r="J13" s="392"/>
      <c r="K13" s="392"/>
      <c r="L13" s="392"/>
      <c r="M13" s="392"/>
      <c r="N13" s="392"/>
      <c r="O13" s="392"/>
      <c r="P13" s="392"/>
      <c r="Q13" s="392"/>
      <c r="R13" s="393"/>
      <c r="S13" s="385" t="s">
        <v>16</v>
      </c>
      <c r="T13" s="386"/>
      <c r="U13" s="386"/>
      <c r="V13" s="386"/>
      <c r="W13" s="386"/>
      <c r="X13" s="387"/>
      <c r="Y13" s="260"/>
    </row>
    <row r="14" spans="1:25" ht="30" customHeight="1" thickBot="1" x14ac:dyDescent="0.25">
      <c r="A14" s="258"/>
      <c r="B14" s="388"/>
      <c r="C14" s="389"/>
      <c r="D14" s="389"/>
      <c r="E14" s="389"/>
      <c r="F14" s="389"/>
      <c r="G14" s="390"/>
      <c r="H14" s="394"/>
      <c r="I14" s="395"/>
      <c r="J14" s="395"/>
      <c r="K14" s="395"/>
      <c r="L14" s="395"/>
      <c r="M14" s="395"/>
      <c r="N14" s="395"/>
      <c r="O14" s="395"/>
      <c r="P14" s="395"/>
      <c r="Q14" s="395"/>
      <c r="R14" s="396"/>
      <c r="S14" s="1006" t="s">
        <v>0</v>
      </c>
      <c r="T14" s="1007"/>
      <c r="U14" s="1007"/>
      <c r="V14" s="1007"/>
      <c r="W14" s="1007"/>
      <c r="X14" s="1008"/>
      <c r="Y14" s="260"/>
    </row>
    <row r="15" spans="1:25" ht="15" thickBot="1" x14ac:dyDescent="0.25">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60"/>
    </row>
    <row r="16" spans="1:25" ht="57.75" customHeight="1" thickBot="1" x14ac:dyDescent="0.25">
      <c r="A16" s="258"/>
      <c r="B16" s="445" t="s">
        <v>18</v>
      </c>
      <c r="C16" s="446"/>
      <c r="D16" s="446"/>
      <c r="E16" s="446"/>
      <c r="F16" s="446"/>
      <c r="G16" s="447"/>
      <c r="H16" s="448" t="s">
        <v>619</v>
      </c>
      <c r="I16" s="449"/>
      <c r="J16" s="449"/>
      <c r="K16" s="449"/>
      <c r="L16" s="449"/>
      <c r="M16" s="449"/>
      <c r="N16" s="449"/>
      <c r="O16" s="449"/>
      <c r="P16" s="449"/>
      <c r="Q16" s="449"/>
      <c r="R16" s="449"/>
      <c r="S16" s="449"/>
      <c r="T16" s="449"/>
      <c r="U16" s="449"/>
      <c r="V16" s="449"/>
      <c r="W16" s="449"/>
      <c r="X16" s="450"/>
      <c r="Y16" s="260"/>
    </row>
    <row r="17" spans="1:25" ht="16.5" customHeight="1" thickBot="1" x14ac:dyDescent="0.25">
      <c r="A17" s="258"/>
      <c r="B17" s="257"/>
      <c r="C17" s="257"/>
      <c r="D17" s="257"/>
      <c r="E17" s="257"/>
      <c r="F17" s="257"/>
      <c r="G17" s="257"/>
      <c r="H17" s="261"/>
      <c r="I17" s="261"/>
      <c r="J17" s="261"/>
      <c r="K17" s="261"/>
      <c r="L17" s="261"/>
      <c r="M17" s="261"/>
      <c r="N17" s="261"/>
      <c r="O17" s="261"/>
      <c r="P17" s="261"/>
      <c r="Q17" s="261"/>
      <c r="R17" s="261"/>
      <c r="S17" s="261"/>
      <c r="T17" s="261"/>
      <c r="U17" s="261"/>
      <c r="V17" s="261"/>
      <c r="W17" s="261"/>
      <c r="X17" s="261"/>
      <c r="Y17" s="260"/>
    </row>
    <row r="18" spans="1:25" ht="52.5" customHeight="1" thickBot="1" x14ac:dyDescent="0.25">
      <c r="A18" s="258"/>
      <c r="B18" s="445" t="s">
        <v>378</v>
      </c>
      <c r="C18" s="446"/>
      <c r="D18" s="446"/>
      <c r="E18" s="446"/>
      <c r="F18" s="446"/>
      <c r="G18" s="447"/>
      <c r="H18" s="1000" t="s">
        <v>620</v>
      </c>
      <c r="I18" s="1032"/>
      <c r="J18" s="1032"/>
      <c r="K18" s="1032"/>
      <c r="L18" s="1032"/>
      <c r="M18" s="1032"/>
      <c r="N18" s="1032"/>
      <c r="O18" s="1032"/>
      <c r="P18" s="1032"/>
      <c r="Q18" s="1032"/>
      <c r="R18" s="1032"/>
      <c r="S18" s="1032"/>
      <c r="T18" s="1032"/>
      <c r="U18" s="1032"/>
      <c r="V18" s="1032"/>
      <c r="W18" s="1032"/>
      <c r="X18" s="1033"/>
      <c r="Y18" s="260"/>
    </row>
    <row r="19" spans="1:25" ht="16.5" customHeight="1" thickBot="1" x14ac:dyDescent="0.25">
      <c r="A19" s="258"/>
      <c r="B19" s="257"/>
      <c r="C19" s="257"/>
      <c r="D19" s="257"/>
      <c r="E19" s="257"/>
      <c r="F19" s="257"/>
      <c r="G19" s="257"/>
      <c r="H19" s="261"/>
      <c r="I19" s="261"/>
      <c r="J19" s="261"/>
      <c r="K19" s="261"/>
      <c r="L19" s="261"/>
      <c r="M19" s="261"/>
      <c r="N19" s="261"/>
      <c r="O19" s="261"/>
      <c r="P19" s="261"/>
      <c r="Q19" s="261"/>
      <c r="R19" s="261"/>
      <c r="S19" s="261"/>
      <c r="T19" s="261"/>
      <c r="U19" s="261"/>
      <c r="V19" s="261"/>
      <c r="W19" s="261"/>
      <c r="X19" s="261"/>
      <c r="Y19" s="260"/>
    </row>
    <row r="20" spans="1:25" s="244" customFormat="1" ht="22.5" customHeight="1" x14ac:dyDescent="0.2">
      <c r="A20" s="258"/>
      <c r="B20" s="451" t="s">
        <v>64</v>
      </c>
      <c r="C20" s="452"/>
      <c r="D20" s="452"/>
      <c r="E20" s="452"/>
      <c r="F20" s="452"/>
      <c r="G20" s="453"/>
      <c r="H20" s="457" t="s">
        <v>451</v>
      </c>
      <c r="I20" s="458"/>
      <c r="J20" s="458"/>
      <c r="K20" s="459"/>
      <c r="L20" s="418" t="s">
        <v>21</v>
      </c>
      <c r="M20" s="419"/>
      <c r="N20" s="419"/>
      <c r="O20" s="419"/>
      <c r="P20" s="419"/>
      <c r="Q20" s="419"/>
      <c r="R20" s="420"/>
      <c r="S20" s="418" t="s">
        <v>22</v>
      </c>
      <c r="T20" s="419"/>
      <c r="U20" s="419"/>
      <c r="V20" s="419"/>
      <c r="W20" s="419"/>
      <c r="X20" s="420"/>
      <c r="Y20" s="260"/>
    </row>
    <row r="21" spans="1:25" s="244" customFormat="1" ht="30.75" customHeight="1" thickBot="1" x14ac:dyDescent="0.25">
      <c r="A21" s="258"/>
      <c r="B21" s="454"/>
      <c r="C21" s="455"/>
      <c r="D21" s="455"/>
      <c r="E21" s="455"/>
      <c r="F21" s="455"/>
      <c r="G21" s="456"/>
      <c r="H21" s="460"/>
      <c r="I21" s="461"/>
      <c r="J21" s="461"/>
      <c r="K21" s="462"/>
      <c r="L21" s="551" t="s">
        <v>171</v>
      </c>
      <c r="M21" s="552"/>
      <c r="N21" s="552"/>
      <c r="O21" s="552"/>
      <c r="P21" s="552"/>
      <c r="Q21" s="552"/>
      <c r="R21" s="553"/>
      <c r="S21" s="990" t="s">
        <v>249</v>
      </c>
      <c r="T21" s="991"/>
      <c r="U21" s="991"/>
      <c r="V21" s="991"/>
      <c r="W21" s="991"/>
      <c r="X21" s="992"/>
      <c r="Y21" s="260"/>
    </row>
    <row r="22" spans="1:25" ht="15" thickBot="1" x14ac:dyDescent="0.25">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60"/>
    </row>
    <row r="23" spans="1:25" ht="31.5" customHeight="1" x14ac:dyDescent="0.2">
      <c r="A23" s="258"/>
      <c r="B23" s="418" t="s">
        <v>47</v>
      </c>
      <c r="C23" s="419"/>
      <c r="D23" s="419"/>
      <c r="E23" s="419"/>
      <c r="F23" s="419"/>
      <c r="G23" s="419"/>
      <c r="H23" s="420"/>
      <c r="I23" s="418" t="s">
        <v>48</v>
      </c>
      <c r="J23" s="419"/>
      <c r="K23" s="419"/>
      <c r="L23" s="419"/>
      <c r="M23" s="419"/>
      <c r="N23" s="419"/>
      <c r="O23" s="420"/>
      <c r="P23" s="418" t="s">
        <v>49</v>
      </c>
      <c r="Q23" s="419"/>
      <c r="R23" s="419"/>
      <c r="S23" s="419"/>
      <c r="T23" s="419"/>
      <c r="U23" s="419"/>
      <c r="V23" s="419"/>
      <c r="W23" s="419"/>
      <c r="X23" s="420"/>
      <c r="Y23" s="260"/>
    </row>
    <row r="24" spans="1:25" ht="37.5" customHeight="1" thickBot="1" x14ac:dyDescent="0.25">
      <c r="A24" s="258"/>
      <c r="B24" s="436" t="s">
        <v>621</v>
      </c>
      <c r="C24" s="437"/>
      <c r="D24" s="437"/>
      <c r="E24" s="437"/>
      <c r="F24" s="437"/>
      <c r="G24" s="437"/>
      <c r="H24" s="438"/>
      <c r="I24" s="436" t="s">
        <v>606</v>
      </c>
      <c r="J24" s="437"/>
      <c r="K24" s="437"/>
      <c r="L24" s="437"/>
      <c r="M24" s="437"/>
      <c r="N24" s="437"/>
      <c r="O24" s="438"/>
      <c r="P24" s="439" t="s">
        <v>252</v>
      </c>
      <c r="Q24" s="440"/>
      <c r="R24" s="440"/>
      <c r="S24" s="440"/>
      <c r="T24" s="440"/>
      <c r="U24" s="440"/>
      <c r="V24" s="440"/>
      <c r="W24" s="440"/>
      <c r="X24" s="441"/>
      <c r="Y24" s="260"/>
    </row>
    <row r="25" spans="1:25" ht="15" thickBot="1" x14ac:dyDescent="0.25">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60"/>
    </row>
    <row r="26" spans="1:25" ht="33" customHeight="1" thickBot="1" x14ac:dyDescent="0.25">
      <c r="A26" s="258"/>
      <c r="B26" s="445" t="s">
        <v>20</v>
      </c>
      <c r="C26" s="446"/>
      <c r="D26" s="446"/>
      <c r="E26" s="446"/>
      <c r="F26" s="446"/>
      <c r="G26" s="447"/>
      <c r="H26" s="448" t="s">
        <v>622</v>
      </c>
      <c r="I26" s="449"/>
      <c r="J26" s="449"/>
      <c r="K26" s="449"/>
      <c r="L26" s="449"/>
      <c r="M26" s="449"/>
      <c r="N26" s="449"/>
      <c r="O26" s="449"/>
      <c r="P26" s="449"/>
      <c r="Q26" s="449"/>
      <c r="R26" s="449"/>
      <c r="S26" s="449"/>
      <c r="T26" s="449"/>
      <c r="U26" s="449"/>
      <c r="V26" s="449"/>
      <c r="W26" s="449"/>
      <c r="X26" s="450"/>
      <c r="Y26" s="260"/>
    </row>
    <row r="27" spans="1:25" ht="15.75" thickBot="1" x14ac:dyDescent="0.25">
      <c r="A27" s="258"/>
      <c r="B27" s="257"/>
      <c r="C27" s="257"/>
      <c r="D27" s="257"/>
      <c r="E27" s="257"/>
      <c r="F27" s="257"/>
      <c r="G27" s="257"/>
      <c r="H27" s="261"/>
      <c r="I27" s="261"/>
      <c r="J27" s="261"/>
      <c r="K27" s="261"/>
      <c r="L27" s="261"/>
      <c r="M27" s="261"/>
      <c r="N27" s="261"/>
      <c r="O27" s="261"/>
      <c r="P27" s="261"/>
      <c r="Q27" s="261"/>
      <c r="R27" s="261"/>
      <c r="S27" s="261"/>
      <c r="T27" s="261"/>
      <c r="U27" s="261"/>
      <c r="V27" s="261"/>
      <c r="W27" s="261"/>
      <c r="X27" s="261"/>
      <c r="Y27" s="260"/>
    </row>
    <row r="28" spans="1:25" ht="39.75" customHeight="1" thickBot="1" x14ac:dyDescent="0.25">
      <c r="A28" s="258"/>
      <c r="B28" s="445" t="s">
        <v>50</v>
      </c>
      <c r="C28" s="446"/>
      <c r="D28" s="446"/>
      <c r="E28" s="446"/>
      <c r="F28" s="446"/>
      <c r="G28" s="447"/>
      <c r="H28" s="474" t="s">
        <v>271</v>
      </c>
      <c r="I28" s="448"/>
      <c r="J28" s="445" t="s">
        <v>51</v>
      </c>
      <c r="K28" s="446"/>
      <c r="L28" s="446"/>
      <c r="M28" s="446"/>
      <c r="N28" s="446"/>
      <c r="O28" s="447"/>
      <c r="P28" s="444" t="s">
        <v>52</v>
      </c>
      <c r="Q28" s="442"/>
      <c r="R28" s="443"/>
      <c r="S28" s="173"/>
      <c r="T28" s="442" t="s">
        <v>54</v>
      </c>
      <c r="U28" s="442"/>
      <c r="V28" s="442"/>
      <c r="W28" s="443"/>
      <c r="X28" s="52" t="s">
        <v>53</v>
      </c>
      <c r="Y28" s="260"/>
    </row>
    <row r="29" spans="1:25" ht="15" thickBot="1" x14ac:dyDescent="0.25">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60"/>
    </row>
    <row r="30" spans="1:25" s="262" customFormat="1" x14ac:dyDescent="0.2">
      <c r="A30" s="263"/>
      <c r="B30" s="588" t="s">
        <v>55</v>
      </c>
      <c r="C30" s="589"/>
      <c r="D30" s="589"/>
      <c r="E30" s="589"/>
      <c r="F30" s="589"/>
      <c r="G30" s="589"/>
      <c r="H30" s="589"/>
      <c r="I30" s="589"/>
      <c r="J30" s="589"/>
      <c r="K30" s="589"/>
      <c r="L30" s="589"/>
      <c r="M30" s="589"/>
      <c r="N30" s="589"/>
      <c r="O30" s="589"/>
      <c r="P30" s="589"/>
      <c r="Q30" s="589"/>
      <c r="R30" s="589"/>
      <c r="S30" s="589"/>
      <c r="T30" s="589"/>
      <c r="U30" s="589"/>
      <c r="V30" s="589"/>
      <c r="W30" s="589"/>
      <c r="X30" s="590"/>
      <c r="Y30" s="260"/>
    </row>
    <row r="31" spans="1:25" s="262" customFormat="1" ht="15" thickBot="1" x14ac:dyDescent="0.25">
      <c r="A31" s="263"/>
      <c r="B31" s="591"/>
      <c r="C31" s="592"/>
      <c r="D31" s="592"/>
      <c r="E31" s="592"/>
      <c r="F31" s="592"/>
      <c r="G31" s="592"/>
      <c r="H31" s="592"/>
      <c r="I31" s="592"/>
      <c r="J31" s="592"/>
      <c r="K31" s="592"/>
      <c r="L31" s="592"/>
      <c r="M31" s="592"/>
      <c r="N31" s="592"/>
      <c r="O31" s="592"/>
      <c r="P31" s="592"/>
      <c r="Q31" s="592"/>
      <c r="R31" s="592"/>
      <c r="S31" s="592"/>
      <c r="T31" s="592"/>
      <c r="U31" s="592"/>
      <c r="V31" s="592"/>
      <c r="W31" s="592"/>
      <c r="X31" s="593"/>
      <c r="Y31" s="260"/>
    </row>
    <row r="32" spans="1:25" s="262" customFormat="1" x14ac:dyDescent="0.2">
      <c r="A32" s="263"/>
      <c r="B32" s="588" t="s">
        <v>56</v>
      </c>
      <c r="C32" s="589"/>
      <c r="D32" s="589"/>
      <c r="E32" s="589"/>
      <c r="F32" s="590"/>
      <c r="G32" s="594" t="s">
        <v>255</v>
      </c>
      <c r="H32" s="594" t="s">
        <v>623</v>
      </c>
      <c r="I32" s="594" t="s">
        <v>25</v>
      </c>
      <c r="J32" s="596" t="s">
        <v>57</v>
      </c>
      <c r="K32" s="589"/>
      <c r="L32" s="589"/>
      <c r="M32" s="589"/>
      <c r="N32" s="589"/>
      <c r="O32" s="589"/>
      <c r="P32" s="589"/>
      <c r="Q32" s="589"/>
      <c r="R32" s="589"/>
      <c r="S32" s="589"/>
      <c r="T32" s="589"/>
      <c r="U32" s="589"/>
      <c r="V32" s="589"/>
      <c r="W32" s="589"/>
      <c r="X32" s="590"/>
      <c r="Y32" s="260"/>
    </row>
    <row r="33" spans="1:25" s="262" customFormat="1" ht="31.5" customHeight="1" thickBot="1" x14ac:dyDescent="0.25">
      <c r="A33" s="263"/>
      <c r="B33" s="591"/>
      <c r="C33" s="592"/>
      <c r="D33" s="592"/>
      <c r="E33" s="592"/>
      <c r="F33" s="593"/>
      <c r="G33" s="595"/>
      <c r="H33" s="595"/>
      <c r="I33" s="595"/>
      <c r="J33" s="597"/>
      <c r="K33" s="592"/>
      <c r="L33" s="592"/>
      <c r="M33" s="592"/>
      <c r="N33" s="592"/>
      <c r="O33" s="592"/>
      <c r="P33" s="592"/>
      <c r="Q33" s="592"/>
      <c r="R33" s="592"/>
      <c r="S33" s="592"/>
      <c r="T33" s="592"/>
      <c r="U33" s="592"/>
      <c r="V33" s="592"/>
      <c r="W33" s="592"/>
      <c r="X33" s="593"/>
      <c r="Y33" s="260"/>
    </row>
    <row r="34" spans="1:25" s="262" customFormat="1" ht="34.5" customHeight="1" x14ac:dyDescent="0.2">
      <c r="A34" s="263"/>
      <c r="B34" s="1123" t="s">
        <v>257</v>
      </c>
      <c r="C34" s="1170"/>
      <c r="D34" s="1170"/>
      <c r="E34" s="1170"/>
      <c r="F34" s="1171"/>
      <c r="G34" s="339">
        <v>682</v>
      </c>
      <c r="H34" s="339">
        <v>460</v>
      </c>
      <c r="I34" s="340">
        <f t="shared" ref="I34:I37" si="0">+G34/H34</f>
        <v>1.482608695652174</v>
      </c>
      <c r="J34" s="1175" t="s">
        <v>624</v>
      </c>
      <c r="K34" s="1176"/>
      <c r="L34" s="1176"/>
      <c r="M34" s="1176"/>
      <c r="N34" s="1176"/>
      <c r="O34" s="1176"/>
      <c r="P34" s="1176"/>
      <c r="Q34" s="1176"/>
      <c r="R34" s="1176"/>
      <c r="S34" s="1176"/>
      <c r="T34" s="1176"/>
      <c r="U34" s="1176"/>
      <c r="V34" s="1176"/>
      <c r="W34" s="1176"/>
      <c r="X34" s="1177"/>
      <c r="Y34" s="260"/>
    </row>
    <row r="35" spans="1:25" s="262" customFormat="1" ht="34.5" customHeight="1" x14ac:dyDescent="0.2">
      <c r="A35" s="263"/>
      <c r="B35" s="560" t="s">
        <v>259</v>
      </c>
      <c r="C35" s="561"/>
      <c r="D35" s="561"/>
      <c r="E35" s="561"/>
      <c r="F35" s="562"/>
      <c r="G35" s="341"/>
      <c r="H35" s="341"/>
      <c r="I35" s="265" t="e">
        <f t="shared" si="0"/>
        <v>#DIV/0!</v>
      </c>
      <c r="J35" s="563"/>
      <c r="K35" s="538"/>
      <c r="L35" s="538"/>
      <c r="M35" s="538"/>
      <c r="N35" s="538"/>
      <c r="O35" s="538"/>
      <c r="P35" s="538"/>
      <c r="Q35" s="538"/>
      <c r="R35" s="538"/>
      <c r="S35" s="538"/>
      <c r="T35" s="538"/>
      <c r="U35" s="538"/>
      <c r="V35" s="538"/>
      <c r="W35" s="538"/>
      <c r="X35" s="564"/>
      <c r="Y35" s="260"/>
    </row>
    <row r="36" spans="1:25" s="262" customFormat="1" ht="34.5" customHeight="1" x14ac:dyDescent="0.2">
      <c r="A36" s="263"/>
      <c r="B36" s="560" t="s">
        <v>260</v>
      </c>
      <c r="C36" s="561"/>
      <c r="D36" s="561"/>
      <c r="E36" s="561"/>
      <c r="F36" s="562"/>
      <c r="G36" s="341"/>
      <c r="H36" s="341"/>
      <c r="I36" s="265" t="e">
        <f t="shared" si="0"/>
        <v>#DIV/0!</v>
      </c>
      <c r="J36" s="563"/>
      <c r="K36" s="538"/>
      <c r="L36" s="538"/>
      <c r="M36" s="538"/>
      <c r="N36" s="538"/>
      <c r="O36" s="538"/>
      <c r="P36" s="538"/>
      <c r="Q36" s="538"/>
      <c r="R36" s="538"/>
      <c r="S36" s="538"/>
      <c r="T36" s="538"/>
      <c r="U36" s="538"/>
      <c r="V36" s="538"/>
      <c r="W36" s="538"/>
      <c r="X36" s="564"/>
      <c r="Y36" s="260"/>
    </row>
    <row r="37" spans="1:25" s="262" customFormat="1" ht="34.5" customHeight="1" thickBot="1" x14ac:dyDescent="0.25">
      <c r="A37" s="263"/>
      <c r="B37" s="560" t="s">
        <v>261</v>
      </c>
      <c r="C37" s="561"/>
      <c r="D37" s="561"/>
      <c r="E37" s="561"/>
      <c r="F37" s="562"/>
      <c r="G37" s="341"/>
      <c r="H37" s="341"/>
      <c r="I37" s="342" t="e">
        <f t="shared" si="0"/>
        <v>#DIV/0!</v>
      </c>
      <c r="J37" s="563"/>
      <c r="K37" s="538"/>
      <c r="L37" s="538"/>
      <c r="M37" s="538"/>
      <c r="N37" s="538"/>
      <c r="O37" s="538"/>
      <c r="P37" s="538"/>
      <c r="Q37" s="538"/>
      <c r="R37" s="538"/>
      <c r="S37" s="538"/>
      <c r="T37" s="538"/>
      <c r="U37" s="538"/>
      <c r="V37" s="538"/>
      <c r="W37" s="538"/>
      <c r="X37" s="564"/>
      <c r="Y37" s="260"/>
    </row>
    <row r="38" spans="1:25" s="262" customFormat="1" ht="15.75" customHeight="1" thickBot="1" x14ac:dyDescent="0.3">
      <c r="A38" s="263"/>
      <c r="B38" s="565" t="s">
        <v>58</v>
      </c>
      <c r="C38" s="566"/>
      <c r="D38" s="566"/>
      <c r="E38" s="566"/>
      <c r="F38" s="567"/>
      <c r="G38" s="343">
        <f>SUM(G34:G37)</f>
        <v>682</v>
      </c>
      <c r="H38" s="343">
        <f>SUM(H34:H37)</f>
        <v>460</v>
      </c>
      <c r="I38" s="344">
        <f>G38/H38</f>
        <v>1.482608695652174</v>
      </c>
      <c r="J38" s="568"/>
      <c r="K38" s="569"/>
      <c r="L38" s="569"/>
      <c r="M38" s="569"/>
      <c r="N38" s="569"/>
      <c r="O38" s="569"/>
      <c r="P38" s="569"/>
      <c r="Q38" s="569"/>
      <c r="R38" s="569"/>
      <c r="S38" s="569"/>
      <c r="T38" s="569"/>
      <c r="U38" s="569"/>
      <c r="V38" s="569"/>
      <c r="W38" s="569"/>
      <c r="X38" s="570"/>
      <c r="Y38" s="260"/>
    </row>
    <row r="39" spans="1:25" s="262" customFormat="1" ht="5.25" customHeight="1" x14ac:dyDescent="0.2">
      <c r="A39" s="263"/>
      <c r="B39" s="259"/>
      <c r="C39" s="259"/>
      <c r="D39" s="259"/>
      <c r="E39" s="259"/>
      <c r="F39" s="259"/>
      <c r="G39" s="267"/>
      <c r="H39" s="267"/>
      <c r="I39" s="61"/>
      <c r="J39" s="259"/>
      <c r="K39" s="259"/>
      <c r="L39" s="259"/>
      <c r="M39" s="259"/>
      <c r="N39" s="259"/>
      <c r="O39" s="259"/>
      <c r="P39" s="259"/>
      <c r="Q39" s="259"/>
      <c r="R39" s="259"/>
      <c r="S39" s="259"/>
      <c r="T39" s="259"/>
      <c r="U39" s="259"/>
      <c r="V39" s="259"/>
      <c r="W39" s="259"/>
      <c r="X39" s="259"/>
      <c r="Y39" s="260"/>
    </row>
    <row r="40" spans="1:25" s="262" customFormat="1" ht="15" thickBot="1" x14ac:dyDescent="0.25">
      <c r="A40" s="263"/>
      <c r="B40" s="259"/>
      <c r="C40" s="259"/>
      <c r="D40" s="259"/>
      <c r="E40" s="259"/>
      <c r="F40" s="259"/>
      <c r="G40" s="267"/>
      <c r="H40" s="267"/>
      <c r="I40" s="61"/>
      <c r="J40" s="259"/>
      <c r="K40" s="259"/>
      <c r="L40" s="259"/>
      <c r="M40" s="259"/>
      <c r="N40" s="259"/>
      <c r="O40" s="259"/>
      <c r="P40" s="259"/>
      <c r="Q40" s="259"/>
      <c r="R40" s="259"/>
      <c r="S40" s="259"/>
      <c r="T40" s="259"/>
      <c r="U40" s="259"/>
      <c r="V40" s="259"/>
      <c r="W40" s="259"/>
      <c r="X40" s="259"/>
      <c r="Y40" s="260"/>
    </row>
    <row r="41" spans="1:25" s="262" customFormat="1" x14ac:dyDescent="0.2">
      <c r="A41" s="263"/>
      <c r="B41" s="571" t="s">
        <v>59</v>
      </c>
      <c r="C41" s="572"/>
      <c r="D41" s="572"/>
      <c r="E41" s="572"/>
      <c r="F41" s="572"/>
      <c r="G41" s="572"/>
      <c r="H41" s="572"/>
      <c r="I41" s="572"/>
      <c r="J41" s="572"/>
      <c r="K41" s="572"/>
      <c r="L41" s="572"/>
      <c r="M41" s="572"/>
      <c r="N41" s="572"/>
      <c r="O41" s="572"/>
      <c r="P41" s="572"/>
      <c r="Q41" s="572"/>
      <c r="R41" s="572"/>
      <c r="S41" s="572"/>
      <c r="T41" s="572"/>
      <c r="U41" s="572"/>
      <c r="V41" s="572"/>
      <c r="W41" s="572"/>
      <c r="X41" s="573"/>
      <c r="Y41" s="260"/>
    </row>
    <row r="42" spans="1:25" ht="15" thickBot="1" x14ac:dyDescent="0.25">
      <c r="A42" s="258"/>
      <c r="B42" s="574"/>
      <c r="C42" s="575"/>
      <c r="D42" s="575"/>
      <c r="E42" s="575"/>
      <c r="F42" s="575"/>
      <c r="G42" s="575"/>
      <c r="H42" s="575"/>
      <c r="I42" s="575"/>
      <c r="J42" s="575"/>
      <c r="K42" s="575"/>
      <c r="L42" s="575"/>
      <c r="M42" s="575"/>
      <c r="N42" s="575"/>
      <c r="O42" s="575"/>
      <c r="P42" s="575"/>
      <c r="Q42" s="575"/>
      <c r="R42" s="575"/>
      <c r="S42" s="575"/>
      <c r="T42" s="575"/>
      <c r="U42" s="575"/>
      <c r="V42" s="575"/>
      <c r="W42" s="575"/>
      <c r="X42" s="576"/>
      <c r="Y42" s="260"/>
    </row>
    <row r="43" spans="1:25" x14ac:dyDescent="0.2">
      <c r="A43" s="258"/>
      <c r="B43" s="427" t="s">
        <v>60</v>
      </c>
      <c r="C43" s="577"/>
      <c r="D43" s="577"/>
      <c r="E43" s="577"/>
      <c r="F43" s="577"/>
      <c r="G43" s="577"/>
      <c r="H43" s="577"/>
      <c r="I43" s="577"/>
      <c r="J43" s="577"/>
      <c r="K43" s="577"/>
      <c r="L43" s="577"/>
      <c r="M43" s="577"/>
      <c r="N43" s="577"/>
      <c r="O43" s="577"/>
      <c r="P43" s="577"/>
      <c r="Q43" s="577"/>
      <c r="R43" s="577"/>
      <c r="S43" s="577"/>
      <c r="T43" s="577"/>
      <c r="U43" s="577"/>
      <c r="V43" s="577"/>
      <c r="W43" s="577"/>
      <c r="X43" s="578"/>
      <c r="Y43" s="260"/>
    </row>
    <row r="44" spans="1:25" x14ac:dyDescent="0.2">
      <c r="A44" s="258"/>
      <c r="B44" s="579"/>
      <c r="C44" s="580"/>
      <c r="D44" s="580"/>
      <c r="E44" s="580"/>
      <c r="F44" s="580"/>
      <c r="G44" s="580"/>
      <c r="H44" s="580"/>
      <c r="I44" s="580"/>
      <c r="J44" s="580"/>
      <c r="K44" s="580"/>
      <c r="L44" s="580"/>
      <c r="M44" s="580"/>
      <c r="N44" s="580"/>
      <c r="O44" s="580"/>
      <c r="P44" s="580"/>
      <c r="Q44" s="580"/>
      <c r="R44" s="580"/>
      <c r="S44" s="580"/>
      <c r="T44" s="580"/>
      <c r="U44" s="580"/>
      <c r="V44" s="580"/>
      <c r="W44" s="580"/>
      <c r="X44" s="581"/>
      <c r="Y44" s="260"/>
    </row>
    <row r="45" spans="1:25" x14ac:dyDescent="0.2">
      <c r="A45" s="258"/>
      <c r="B45" s="579"/>
      <c r="C45" s="580"/>
      <c r="D45" s="580"/>
      <c r="E45" s="580"/>
      <c r="F45" s="580"/>
      <c r="G45" s="580"/>
      <c r="H45" s="580"/>
      <c r="I45" s="580"/>
      <c r="J45" s="580"/>
      <c r="K45" s="580"/>
      <c r="L45" s="580"/>
      <c r="M45" s="580"/>
      <c r="N45" s="580"/>
      <c r="O45" s="580"/>
      <c r="P45" s="580"/>
      <c r="Q45" s="580"/>
      <c r="R45" s="580"/>
      <c r="S45" s="580"/>
      <c r="T45" s="580"/>
      <c r="U45" s="580"/>
      <c r="V45" s="580"/>
      <c r="W45" s="580"/>
      <c r="X45" s="581"/>
      <c r="Y45" s="260"/>
    </row>
    <row r="46" spans="1:25" x14ac:dyDescent="0.2">
      <c r="A46" s="258"/>
      <c r="B46" s="579"/>
      <c r="C46" s="580"/>
      <c r="D46" s="580"/>
      <c r="E46" s="580"/>
      <c r="F46" s="580"/>
      <c r="G46" s="580"/>
      <c r="H46" s="580"/>
      <c r="I46" s="580"/>
      <c r="J46" s="580"/>
      <c r="K46" s="580"/>
      <c r="L46" s="580"/>
      <c r="M46" s="580"/>
      <c r="N46" s="580"/>
      <c r="O46" s="580"/>
      <c r="P46" s="580"/>
      <c r="Q46" s="580"/>
      <c r="R46" s="580"/>
      <c r="S46" s="580"/>
      <c r="T46" s="580"/>
      <c r="U46" s="580"/>
      <c r="V46" s="580"/>
      <c r="W46" s="580"/>
      <c r="X46" s="581"/>
      <c r="Y46" s="260"/>
    </row>
    <row r="47" spans="1:25" x14ac:dyDescent="0.2">
      <c r="A47" s="258"/>
      <c r="B47" s="579"/>
      <c r="C47" s="580"/>
      <c r="D47" s="580"/>
      <c r="E47" s="580"/>
      <c r="F47" s="580"/>
      <c r="G47" s="580"/>
      <c r="H47" s="580"/>
      <c r="I47" s="580"/>
      <c r="J47" s="580"/>
      <c r="K47" s="580"/>
      <c r="L47" s="580"/>
      <c r="M47" s="580"/>
      <c r="N47" s="580"/>
      <c r="O47" s="580"/>
      <c r="P47" s="580"/>
      <c r="Q47" s="580"/>
      <c r="R47" s="580"/>
      <c r="S47" s="580"/>
      <c r="T47" s="580"/>
      <c r="U47" s="580"/>
      <c r="V47" s="580"/>
      <c r="W47" s="580"/>
      <c r="X47" s="581"/>
      <c r="Y47" s="260"/>
    </row>
    <row r="48" spans="1:25" x14ac:dyDescent="0.2">
      <c r="A48" s="258"/>
      <c r="B48" s="579"/>
      <c r="C48" s="580"/>
      <c r="D48" s="580"/>
      <c r="E48" s="580"/>
      <c r="F48" s="580"/>
      <c r="G48" s="580"/>
      <c r="H48" s="580"/>
      <c r="I48" s="580"/>
      <c r="J48" s="580"/>
      <c r="K48" s="580"/>
      <c r="L48" s="580"/>
      <c r="M48" s="580"/>
      <c r="N48" s="580"/>
      <c r="O48" s="580"/>
      <c r="P48" s="580"/>
      <c r="Q48" s="580"/>
      <c r="R48" s="580"/>
      <c r="S48" s="580"/>
      <c r="T48" s="580"/>
      <c r="U48" s="580"/>
      <c r="V48" s="580"/>
      <c r="W48" s="580"/>
      <c r="X48" s="581"/>
      <c r="Y48" s="260"/>
    </row>
    <row r="49" spans="1:25" x14ac:dyDescent="0.2">
      <c r="A49" s="258"/>
      <c r="B49" s="579"/>
      <c r="C49" s="580"/>
      <c r="D49" s="580"/>
      <c r="E49" s="580"/>
      <c r="F49" s="580"/>
      <c r="G49" s="580"/>
      <c r="H49" s="580"/>
      <c r="I49" s="580"/>
      <c r="J49" s="580"/>
      <c r="K49" s="580"/>
      <c r="L49" s="580"/>
      <c r="M49" s="580"/>
      <c r="N49" s="580"/>
      <c r="O49" s="580"/>
      <c r="P49" s="580"/>
      <c r="Q49" s="580"/>
      <c r="R49" s="580"/>
      <c r="S49" s="580"/>
      <c r="T49" s="580"/>
      <c r="U49" s="580"/>
      <c r="V49" s="580"/>
      <c r="W49" s="580"/>
      <c r="X49" s="581"/>
      <c r="Y49" s="260"/>
    </row>
    <row r="50" spans="1:25" x14ac:dyDescent="0.2">
      <c r="A50" s="258"/>
      <c r="B50" s="579"/>
      <c r="C50" s="580"/>
      <c r="D50" s="580"/>
      <c r="E50" s="580"/>
      <c r="F50" s="580"/>
      <c r="G50" s="580"/>
      <c r="H50" s="580"/>
      <c r="I50" s="580"/>
      <c r="J50" s="580"/>
      <c r="K50" s="580"/>
      <c r="L50" s="580"/>
      <c r="M50" s="580"/>
      <c r="N50" s="580"/>
      <c r="O50" s="580"/>
      <c r="P50" s="580"/>
      <c r="Q50" s="580"/>
      <c r="R50" s="580"/>
      <c r="S50" s="580"/>
      <c r="T50" s="580"/>
      <c r="U50" s="580"/>
      <c r="V50" s="580"/>
      <c r="W50" s="580"/>
      <c r="X50" s="581"/>
      <c r="Y50" s="260"/>
    </row>
    <row r="51" spans="1:25" x14ac:dyDescent="0.2">
      <c r="A51" s="258"/>
      <c r="B51" s="579"/>
      <c r="C51" s="580"/>
      <c r="D51" s="580"/>
      <c r="E51" s="580"/>
      <c r="F51" s="580"/>
      <c r="G51" s="580"/>
      <c r="H51" s="580"/>
      <c r="I51" s="580"/>
      <c r="J51" s="580"/>
      <c r="K51" s="580"/>
      <c r="L51" s="580"/>
      <c r="M51" s="580"/>
      <c r="N51" s="580"/>
      <c r="O51" s="580"/>
      <c r="P51" s="580"/>
      <c r="Q51" s="580"/>
      <c r="R51" s="580"/>
      <c r="S51" s="580"/>
      <c r="T51" s="580"/>
      <c r="U51" s="580"/>
      <c r="V51" s="580"/>
      <c r="W51" s="580"/>
      <c r="X51" s="581"/>
      <c r="Y51" s="260"/>
    </row>
    <row r="52" spans="1:25" x14ac:dyDescent="0.2">
      <c r="A52" s="258"/>
      <c r="B52" s="579"/>
      <c r="C52" s="580"/>
      <c r="D52" s="580"/>
      <c r="E52" s="580"/>
      <c r="F52" s="580"/>
      <c r="G52" s="580"/>
      <c r="H52" s="580"/>
      <c r="I52" s="580"/>
      <c r="J52" s="580"/>
      <c r="K52" s="580"/>
      <c r="L52" s="580"/>
      <c r="M52" s="580"/>
      <c r="N52" s="580"/>
      <c r="O52" s="580"/>
      <c r="P52" s="580"/>
      <c r="Q52" s="580"/>
      <c r="R52" s="580"/>
      <c r="S52" s="580"/>
      <c r="T52" s="580"/>
      <c r="U52" s="580"/>
      <c r="V52" s="580"/>
      <c r="W52" s="580"/>
      <c r="X52" s="581"/>
      <c r="Y52" s="260"/>
    </row>
    <row r="53" spans="1:25" x14ac:dyDescent="0.2">
      <c r="A53" s="258"/>
      <c r="B53" s="579"/>
      <c r="C53" s="580"/>
      <c r="D53" s="580"/>
      <c r="E53" s="580"/>
      <c r="F53" s="580"/>
      <c r="G53" s="580"/>
      <c r="H53" s="580"/>
      <c r="I53" s="580"/>
      <c r="J53" s="580"/>
      <c r="K53" s="580"/>
      <c r="L53" s="580"/>
      <c r="M53" s="580"/>
      <c r="N53" s="580"/>
      <c r="O53" s="580"/>
      <c r="P53" s="580"/>
      <c r="Q53" s="580"/>
      <c r="R53" s="580"/>
      <c r="S53" s="580"/>
      <c r="T53" s="580"/>
      <c r="U53" s="580"/>
      <c r="V53" s="580"/>
      <c r="W53" s="580"/>
      <c r="X53" s="581"/>
      <c r="Y53" s="260"/>
    </row>
    <row r="54" spans="1:25" x14ac:dyDescent="0.2">
      <c r="A54" s="258"/>
      <c r="B54" s="579"/>
      <c r="C54" s="580"/>
      <c r="D54" s="580"/>
      <c r="E54" s="580"/>
      <c r="F54" s="580"/>
      <c r="G54" s="580"/>
      <c r="H54" s="580"/>
      <c r="I54" s="580"/>
      <c r="J54" s="580"/>
      <c r="K54" s="580"/>
      <c r="L54" s="580"/>
      <c r="M54" s="580"/>
      <c r="N54" s="580"/>
      <c r="O54" s="580"/>
      <c r="P54" s="580"/>
      <c r="Q54" s="580"/>
      <c r="R54" s="580"/>
      <c r="S54" s="580"/>
      <c r="T54" s="580"/>
      <c r="U54" s="580"/>
      <c r="V54" s="580"/>
      <c r="W54" s="580"/>
      <c r="X54" s="581"/>
      <c r="Y54" s="260"/>
    </row>
    <row r="55" spans="1:25" ht="15" thickBot="1" x14ac:dyDescent="0.25">
      <c r="A55" s="258"/>
      <c r="B55" s="582"/>
      <c r="C55" s="583"/>
      <c r="D55" s="583"/>
      <c r="E55" s="583"/>
      <c r="F55" s="583"/>
      <c r="G55" s="583"/>
      <c r="H55" s="583"/>
      <c r="I55" s="583"/>
      <c r="J55" s="583"/>
      <c r="K55" s="583"/>
      <c r="L55" s="583"/>
      <c r="M55" s="583"/>
      <c r="N55" s="583"/>
      <c r="O55" s="583"/>
      <c r="P55" s="583"/>
      <c r="Q55" s="583"/>
      <c r="R55" s="583"/>
      <c r="S55" s="583"/>
      <c r="T55" s="583"/>
      <c r="U55" s="583"/>
      <c r="V55" s="583"/>
      <c r="W55" s="583"/>
      <c r="X55" s="584"/>
      <c r="Y55" s="260"/>
    </row>
    <row r="56" spans="1:25" x14ac:dyDescent="0.2">
      <c r="A56" s="268"/>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70"/>
    </row>
    <row r="57" spans="1:25" ht="15" thickBot="1" x14ac:dyDescent="0.25">
      <c r="A57" s="271"/>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3"/>
    </row>
    <row r="58" spans="1:25" ht="14.25" customHeight="1" x14ac:dyDescent="0.2">
      <c r="A58" s="274"/>
      <c r="B58" s="513" t="s">
        <v>56</v>
      </c>
      <c r="C58" s="514"/>
      <c r="D58" s="514"/>
      <c r="E58" s="514"/>
      <c r="F58" s="515"/>
      <c r="G58" s="513" t="s">
        <v>61</v>
      </c>
      <c r="H58" s="515"/>
      <c r="I58" s="513" t="s">
        <v>62</v>
      </c>
      <c r="J58" s="514"/>
      <c r="K58" s="514"/>
      <c r="L58" s="515"/>
      <c r="M58" s="513" t="s">
        <v>63</v>
      </c>
      <c r="N58" s="514"/>
      <c r="O58" s="514"/>
      <c r="P58" s="514"/>
      <c r="Q58" s="514"/>
      <c r="R58" s="514"/>
      <c r="S58" s="514"/>
      <c r="T58" s="514"/>
      <c r="U58" s="514"/>
      <c r="V58" s="514"/>
      <c r="W58" s="514"/>
      <c r="X58" s="515"/>
      <c r="Y58" s="275"/>
    </row>
    <row r="59" spans="1:25" ht="14.25" customHeight="1" x14ac:dyDescent="0.2">
      <c r="A59" s="276"/>
      <c r="B59" s="516"/>
      <c r="C59" s="517"/>
      <c r="D59" s="517"/>
      <c r="E59" s="517"/>
      <c r="F59" s="518"/>
      <c r="G59" s="516"/>
      <c r="H59" s="518"/>
      <c r="I59" s="516"/>
      <c r="J59" s="517"/>
      <c r="K59" s="517"/>
      <c r="L59" s="518"/>
      <c r="M59" s="516"/>
      <c r="N59" s="517"/>
      <c r="O59" s="517"/>
      <c r="P59" s="517"/>
      <c r="Q59" s="517"/>
      <c r="R59" s="517"/>
      <c r="S59" s="517"/>
      <c r="T59" s="517"/>
      <c r="U59" s="517"/>
      <c r="V59" s="517"/>
      <c r="W59" s="517"/>
      <c r="X59" s="518"/>
      <c r="Y59" s="275"/>
    </row>
    <row r="60" spans="1:25" ht="15" customHeight="1" thickBot="1" x14ac:dyDescent="0.25">
      <c r="A60" s="276"/>
      <c r="B60" s="516"/>
      <c r="C60" s="517"/>
      <c r="D60" s="517"/>
      <c r="E60" s="517"/>
      <c r="F60" s="518"/>
      <c r="G60" s="516"/>
      <c r="H60" s="518"/>
      <c r="I60" s="516"/>
      <c r="J60" s="517"/>
      <c r="K60" s="517"/>
      <c r="L60" s="518"/>
      <c r="M60" s="516"/>
      <c r="N60" s="517"/>
      <c r="O60" s="517"/>
      <c r="P60" s="517"/>
      <c r="Q60" s="517"/>
      <c r="R60" s="517"/>
      <c r="S60" s="517"/>
      <c r="T60" s="517"/>
      <c r="U60" s="517"/>
      <c r="V60" s="517"/>
      <c r="W60" s="517"/>
      <c r="X60" s="518"/>
      <c r="Y60" s="275"/>
    </row>
    <row r="61" spans="1:25" ht="27.75" customHeight="1" x14ac:dyDescent="0.2">
      <c r="A61" s="274"/>
      <c r="B61" s="1166"/>
      <c r="C61" s="1167"/>
      <c r="D61" s="1167"/>
      <c r="E61" s="1167"/>
      <c r="F61" s="1167"/>
      <c r="G61" s="1168"/>
      <c r="H61" s="1168"/>
      <c r="I61" s="1168"/>
      <c r="J61" s="1168"/>
      <c r="K61" s="1168"/>
      <c r="L61" s="1168"/>
      <c r="M61" s="1168"/>
      <c r="N61" s="1168"/>
      <c r="O61" s="1168"/>
      <c r="P61" s="1168"/>
      <c r="Q61" s="1168"/>
      <c r="R61" s="1168"/>
      <c r="S61" s="1168"/>
      <c r="T61" s="1168"/>
      <c r="U61" s="1168"/>
      <c r="V61" s="1168"/>
      <c r="W61" s="1168"/>
      <c r="X61" s="1169"/>
      <c r="Y61" s="277"/>
    </row>
    <row r="62" spans="1:25" x14ac:dyDescent="0.2">
      <c r="A62" s="274"/>
      <c r="B62" s="402"/>
      <c r="C62" s="403"/>
      <c r="D62" s="403"/>
      <c r="E62" s="403"/>
      <c r="F62" s="403"/>
      <c r="G62" s="403"/>
      <c r="H62" s="403"/>
      <c r="I62" s="403"/>
      <c r="J62" s="403"/>
      <c r="K62" s="403"/>
      <c r="L62" s="403"/>
      <c r="M62" s="403"/>
      <c r="N62" s="403"/>
      <c r="O62" s="403"/>
      <c r="P62" s="403"/>
      <c r="Q62" s="403"/>
      <c r="R62" s="403"/>
      <c r="S62" s="403"/>
      <c r="T62" s="403"/>
      <c r="U62" s="403"/>
      <c r="V62" s="403"/>
      <c r="W62" s="403"/>
      <c r="X62" s="558"/>
      <c r="Y62" s="277"/>
    </row>
    <row r="63" spans="1:25" x14ac:dyDescent="0.2">
      <c r="A63" s="274"/>
      <c r="B63" s="402"/>
      <c r="C63" s="403"/>
      <c r="D63" s="403"/>
      <c r="E63" s="403"/>
      <c r="F63" s="403"/>
      <c r="G63" s="403"/>
      <c r="H63" s="403"/>
      <c r="I63" s="403"/>
      <c r="J63" s="403"/>
      <c r="K63" s="403"/>
      <c r="L63" s="403"/>
      <c r="M63" s="403"/>
      <c r="N63" s="403"/>
      <c r="O63" s="403"/>
      <c r="P63" s="403"/>
      <c r="Q63" s="403"/>
      <c r="R63" s="403"/>
      <c r="S63" s="403"/>
      <c r="T63" s="403"/>
      <c r="U63" s="403"/>
      <c r="V63" s="403"/>
      <c r="W63" s="403"/>
      <c r="X63" s="558"/>
      <c r="Y63" s="277"/>
    </row>
    <row r="64" spans="1:25" x14ac:dyDescent="0.2">
      <c r="A64" s="274"/>
      <c r="B64" s="402"/>
      <c r="C64" s="403"/>
      <c r="D64" s="403"/>
      <c r="E64" s="403"/>
      <c r="F64" s="403"/>
      <c r="G64" s="403"/>
      <c r="H64" s="403"/>
      <c r="I64" s="403"/>
      <c r="J64" s="403"/>
      <c r="K64" s="403"/>
      <c r="L64" s="403"/>
      <c r="M64" s="403"/>
      <c r="N64" s="403"/>
      <c r="O64" s="403"/>
      <c r="P64" s="403"/>
      <c r="Q64" s="403"/>
      <c r="R64" s="403"/>
      <c r="S64" s="403"/>
      <c r="T64" s="403"/>
      <c r="U64" s="403"/>
      <c r="V64" s="403"/>
      <c r="W64" s="403"/>
      <c r="X64" s="558"/>
      <c r="Y64" s="277"/>
    </row>
    <row r="65" spans="1:25" x14ac:dyDescent="0.2">
      <c r="A65" s="274"/>
      <c r="B65" s="402"/>
      <c r="C65" s="403"/>
      <c r="D65" s="403"/>
      <c r="E65" s="403"/>
      <c r="F65" s="403"/>
      <c r="G65" s="403"/>
      <c r="H65" s="403"/>
      <c r="I65" s="403"/>
      <c r="J65" s="403"/>
      <c r="K65" s="403"/>
      <c r="L65" s="403"/>
      <c r="M65" s="403"/>
      <c r="N65" s="403"/>
      <c r="O65" s="403"/>
      <c r="P65" s="403"/>
      <c r="Q65" s="403"/>
      <c r="R65" s="403"/>
      <c r="S65" s="403"/>
      <c r="T65" s="403"/>
      <c r="U65" s="403"/>
      <c r="V65" s="403"/>
      <c r="W65" s="403"/>
      <c r="X65" s="558"/>
      <c r="Y65" s="277"/>
    </row>
    <row r="66" spans="1:25" x14ac:dyDescent="0.2">
      <c r="A66" s="274"/>
      <c r="B66" s="402"/>
      <c r="C66" s="403"/>
      <c r="D66" s="403"/>
      <c r="E66" s="403"/>
      <c r="F66" s="403"/>
      <c r="G66" s="403"/>
      <c r="H66" s="403"/>
      <c r="I66" s="403"/>
      <c r="J66" s="403"/>
      <c r="K66" s="403"/>
      <c r="L66" s="403"/>
      <c r="M66" s="403"/>
      <c r="N66" s="403"/>
      <c r="O66" s="403"/>
      <c r="P66" s="403"/>
      <c r="Q66" s="403"/>
      <c r="R66" s="403"/>
      <c r="S66" s="403"/>
      <c r="T66" s="403"/>
      <c r="U66" s="403"/>
      <c r="V66" s="403"/>
      <c r="W66" s="403"/>
      <c r="X66" s="558"/>
      <c r="Y66" s="277"/>
    </row>
    <row r="67" spans="1:25" x14ac:dyDescent="0.2">
      <c r="A67" s="274"/>
      <c r="B67" s="402"/>
      <c r="C67" s="403"/>
      <c r="D67" s="403"/>
      <c r="E67" s="403"/>
      <c r="F67" s="403"/>
      <c r="G67" s="403"/>
      <c r="H67" s="403"/>
      <c r="I67" s="403"/>
      <c r="J67" s="403"/>
      <c r="K67" s="403"/>
      <c r="L67" s="403"/>
      <c r="M67" s="403"/>
      <c r="N67" s="403"/>
      <c r="O67" s="403"/>
      <c r="P67" s="403"/>
      <c r="Q67" s="403"/>
      <c r="R67" s="403"/>
      <c r="S67" s="403"/>
      <c r="T67" s="403"/>
      <c r="U67" s="403"/>
      <c r="V67" s="403"/>
      <c r="W67" s="403"/>
      <c r="X67" s="558"/>
      <c r="Y67" s="277"/>
    </row>
    <row r="68" spans="1:25" x14ac:dyDescent="0.2">
      <c r="A68" s="274"/>
      <c r="B68" s="402"/>
      <c r="C68" s="403"/>
      <c r="D68" s="403"/>
      <c r="E68" s="403"/>
      <c r="F68" s="403"/>
      <c r="G68" s="403"/>
      <c r="H68" s="403"/>
      <c r="I68" s="403"/>
      <c r="J68" s="403"/>
      <c r="K68" s="403"/>
      <c r="L68" s="403"/>
      <c r="M68" s="403"/>
      <c r="N68" s="403"/>
      <c r="O68" s="403"/>
      <c r="P68" s="403"/>
      <c r="Q68" s="403"/>
      <c r="R68" s="403"/>
      <c r="S68" s="403"/>
      <c r="T68" s="403"/>
      <c r="U68" s="403"/>
      <c r="V68" s="403"/>
      <c r="W68" s="403"/>
      <c r="X68" s="558"/>
      <c r="Y68" s="277"/>
    </row>
    <row r="69" spans="1:25" x14ac:dyDescent="0.2">
      <c r="A69" s="274"/>
      <c r="B69" s="402"/>
      <c r="C69" s="403"/>
      <c r="D69" s="403"/>
      <c r="E69" s="403"/>
      <c r="F69" s="403"/>
      <c r="G69" s="403"/>
      <c r="H69" s="403"/>
      <c r="I69" s="403"/>
      <c r="J69" s="403"/>
      <c r="K69" s="403"/>
      <c r="L69" s="403"/>
      <c r="M69" s="403"/>
      <c r="N69" s="403"/>
      <c r="O69" s="403"/>
      <c r="P69" s="403"/>
      <c r="Q69" s="403"/>
      <c r="R69" s="403"/>
      <c r="S69" s="403"/>
      <c r="T69" s="403"/>
      <c r="U69" s="403"/>
      <c r="V69" s="403"/>
      <c r="W69" s="403"/>
      <c r="X69" s="558"/>
      <c r="Y69" s="277"/>
    </row>
    <row r="70" spans="1:25" x14ac:dyDescent="0.2">
      <c r="A70" s="274"/>
      <c r="B70" s="402"/>
      <c r="C70" s="403"/>
      <c r="D70" s="403"/>
      <c r="E70" s="403"/>
      <c r="F70" s="403"/>
      <c r="G70" s="403"/>
      <c r="H70" s="403"/>
      <c r="I70" s="403"/>
      <c r="J70" s="403"/>
      <c r="K70" s="403"/>
      <c r="L70" s="403"/>
      <c r="M70" s="403"/>
      <c r="N70" s="403"/>
      <c r="O70" s="403"/>
      <c r="P70" s="403"/>
      <c r="Q70" s="403"/>
      <c r="R70" s="403"/>
      <c r="S70" s="403"/>
      <c r="T70" s="403"/>
      <c r="U70" s="403"/>
      <c r="V70" s="403"/>
      <c r="W70" s="403"/>
      <c r="X70" s="558"/>
      <c r="Y70" s="277"/>
    </row>
    <row r="71" spans="1:25" x14ac:dyDescent="0.2">
      <c r="A71" s="274"/>
      <c r="B71" s="402"/>
      <c r="C71" s="403"/>
      <c r="D71" s="403"/>
      <c r="E71" s="403"/>
      <c r="F71" s="403"/>
      <c r="G71" s="403"/>
      <c r="H71" s="403"/>
      <c r="I71" s="403"/>
      <c r="J71" s="403"/>
      <c r="K71" s="403"/>
      <c r="L71" s="403"/>
      <c r="M71" s="403"/>
      <c r="N71" s="403"/>
      <c r="O71" s="403"/>
      <c r="P71" s="403"/>
      <c r="Q71" s="403"/>
      <c r="R71" s="403"/>
      <c r="S71" s="403"/>
      <c r="T71" s="403"/>
      <c r="U71" s="403"/>
      <c r="V71" s="403"/>
      <c r="W71" s="403"/>
      <c r="X71" s="558"/>
      <c r="Y71" s="277"/>
    </row>
    <row r="72" spans="1:25" ht="15" thickBot="1" x14ac:dyDescent="0.25">
      <c r="A72" s="274"/>
      <c r="B72" s="404"/>
      <c r="C72" s="405"/>
      <c r="D72" s="405"/>
      <c r="E72" s="405"/>
      <c r="F72" s="405"/>
      <c r="G72" s="405"/>
      <c r="H72" s="405"/>
      <c r="I72" s="405"/>
      <c r="J72" s="405"/>
      <c r="K72" s="405"/>
      <c r="L72" s="405"/>
      <c r="M72" s="405"/>
      <c r="N72" s="405"/>
      <c r="O72" s="405"/>
      <c r="P72" s="405"/>
      <c r="Q72" s="405"/>
      <c r="R72" s="405"/>
      <c r="S72" s="405"/>
      <c r="T72" s="405"/>
      <c r="U72" s="405"/>
      <c r="V72" s="405"/>
      <c r="W72" s="405"/>
      <c r="X72" s="557"/>
      <c r="Y72" s="277"/>
    </row>
    <row r="73" spans="1:25" x14ac:dyDescent="0.2">
      <c r="A73" s="278"/>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79"/>
    </row>
    <row r="112" ht="6" customHeight="1" x14ac:dyDescent="0.2"/>
  </sheetData>
  <mergeCells count="110">
    <mergeCell ref="B10:G11"/>
    <mergeCell ref="H10:P11"/>
    <mergeCell ref="Q10:T10"/>
    <mergeCell ref="U10:X10"/>
    <mergeCell ref="Q11:T11"/>
    <mergeCell ref="U11:X11"/>
    <mergeCell ref="A2:F4"/>
    <mergeCell ref="G2:Y2"/>
    <mergeCell ref="G3:N3"/>
    <mergeCell ref="O3:Y3"/>
    <mergeCell ref="G4:Y4"/>
    <mergeCell ref="B7:G8"/>
    <mergeCell ref="H7:X8"/>
    <mergeCell ref="B18:G18"/>
    <mergeCell ref="H18:X18"/>
    <mergeCell ref="B20:G21"/>
    <mergeCell ref="H20:K21"/>
    <mergeCell ref="L20:R20"/>
    <mergeCell ref="S20:X20"/>
    <mergeCell ref="L21:R21"/>
    <mergeCell ref="S21:X21"/>
    <mergeCell ref="B13:G14"/>
    <mergeCell ref="H13:R14"/>
    <mergeCell ref="S13:X13"/>
    <mergeCell ref="S14:X14"/>
    <mergeCell ref="B16:G16"/>
    <mergeCell ref="H16:X16"/>
    <mergeCell ref="B26:G26"/>
    <mergeCell ref="H26:X26"/>
    <mergeCell ref="B28:G28"/>
    <mergeCell ref="H28:I28"/>
    <mergeCell ref="J28:O28"/>
    <mergeCell ref="P28:R28"/>
    <mergeCell ref="T28:W28"/>
    <mergeCell ref="B23:H23"/>
    <mergeCell ref="I23:O23"/>
    <mergeCell ref="P23:X23"/>
    <mergeCell ref="B24:H24"/>
    <mergeCell ref="I24:O24"/>
    <mergeCell ref="P24:X24"/>
    <mergeCell ref="B34:F34"/>
    <mergeCell ref="J34:X34"/>
    <mergeCell ref="B35:F35"/>
    <mergeCell ref="J35:X35"/>
    <mergeCell ref="B36:F36"/>
    <mergeCell ref="J36:X36"/>
    <mergeCell ref="B30:X31"/>
    <mergeCell ref="B32:F33"/>
    <mergeCell ref="G32:G33"/>
    <mergeCell ref="H32:H33"/>
    <mergeCell ref="I32:I33"/>
    <mergeCell ref="J32:X33"/>
    <mergeCell ref="B58:F60"/>
    <mergeCell ref="G58:H60"/>
    <mergeCell ref="I58:L60"/>
    <mergeCell ref="M58:X60"/>
    <mergeCell ref="B61:F61"/>
    <mergeCell ref="G61:H61"/>
    <mergeCell ref="I61:L61"/>
    <mergeCell ref="M61:X61"/>
    <mergeCell ref="B37:F37"/>
    <mergeCell ref="J37:X37"/>
    <mergeCell ref="B38:F38"/>
    <mergeCell ref="J38:X38"/>
    <mergeCell ref="B41:X42"/>
    <mergeCell ref="B43:X55"/>
    <mergeCell ref="B64:F64"/>
    <mergeCell ref="G64:H64"/>
    <mergeCell ref="I64:L64"/>
    <mergeCell ref="M64:X64"/>
    <mergeCell ref="B65:F65"/>
    <mergeCell ref="G65:H65"/>
    <mergeCell ref="I65:L65"/>
    <mergeCell ref="M65:X65"/>
    <mergeCell ref="B62:F62"/>
    <mergeCell ref="G62:H62"/>
    <mergeCell ref="I62:L62"/>
    <mergeCell ref="M62:X62"/>
    <mergeCell ref="B63:F63"/>
    <mergeCell ref="G63:H63"/>
    <mergeCell ref="I63:L63"/>
    <mergeCell ref="M63:X63"/>
    <mergeCell ref="B68:F68"/>
    <mergeCell ref="G68:H68"/>
    <mergeCell ref="I68:L68"/>
    <mergeCell ref="M68:X68"/>
    <mergeCell ref="B69:F69"/>
    <mergeCell ref="G69:H69"/>
    <mergeCell ref="I69:L69"/>
    <mergeCell ref="M69:X69"/>
    <mergeCell ref="B66:F66"/>
    <mergeCell ref="G66:H66"/>
    <mergeCell ref="I66:L66"/>
    <mergeCell ref="M66:X66"/>
    <mergeCell ref="B67:F67"/>
    <mergeCell ref="G67:H67"/>
    <mergeCell ref="I67:L67"/>
    <mergeCell ref="M67:X67"/>
    <mergeCell ref="B72:F72"/>
    <mergeCell ref="G72:H72"/>
    <mergeCell ref="I72:L72"/>
    <mergeCell ref="M72:X72"/>
    <mergeCell ref="B70:F70"/>
    <mergeCell ref="G70:H70"/>
    <mergeCell ref="I70:L70"/>
    <mergeCell ref="M70:X70"/>
    <mergeCell ref="B71:F71"/>
    <mergeCell ref="G71:H71"/>
    <mergeCell ref="I71:L71"/>
    <mergeCell ref="M71:X71"/>
  </mergeCells>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AE8" sqref="AE8"/>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4.28515625" style="246" customWidth="1"/>
    <col min="9" max="9" width="13.425781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4" width="5" style="246" customWidth="1"/>
    <col min="25" max="25" width="4.140625" style="246" customWidth="1"/>
    <col min="26" max="26" width="2"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1178" t="s">
        <v>12</v>
      </c>
      <c r="D7" s="1179"/>
      <c r="E7" s="1179"/>
      <c r="F7" s="1179"/>
      <c r="G7" s="1179"/>
      <c r="H7" s="1180"/>
      <c r="I7" s="621" t="s">
        <v>625</v>
      </c>
      <c r="J7" s="622"/>
      <c r="K7" s="622"/>
      <c r="L7" s="622"/>
      <c r="M7" s="622"/>
      <c r="N7" s="622"/>
      <c r="O7" s="622"/>
      <c r="P7" s="622"/>
      <c r="Q7" s="622"/>
      <c r="R7" s="622"/>
      <c r="S7" s="622"/>
      <c r="T7" s="622"/>
      <c r="U7" s="622"/>
      <c r="V7" s="622"/>
      <c r="W7" s="622"/>
      <c r="X7" s="622"/>
      <c r="Y7" s="623"/>
      <c r="Z7" s="254"/>
    </row>
    <row r="8" spans="1:26" ht="15.75" thickBot="1" x14ac:dyDescent="0.25">
      <c r="B8" s="253"/>
      <c r="C8" s="1181"/>
      <c r="D8" s="1182"/>
      <c r="E8" s="1182"/>
      <c r="F8" s="1182"/>
      <c r="G8" s="1182"/>
      <c r="H8" s="1183"/>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626</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627</v>
      </c>
      <c r="S11" s="434"/>
      <c r="T11" s="434"/>
      <c r="U11" s="435"/>
      <c r="V11" s="421" t="s">
        <v>628</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629</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295</v>
      </c>
      <c r="U14" s="398"/>
      <c r="V14" s="398"/>
      <c r="W14" s="398"/>
      <c r="X14" s="398"/>
      <c r="Y14" s="399"/>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630</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52.5" customHeight="1" thickBot="1" x14ac:dyDescent="0.25">
      <c r="B18" s="258"/>
      <c r="C18" s="445" t="s">
        <v>378</v>
      </c>
      <c r="D18" s="446"/>
      <c r="E18" s="446"/>
      <c r="F18" s="446"/>
      <c r="G18" s="446"/>
      <c r="H18" s="447"/>
      <c r="I18" s="448" t="s">
        <v>631</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thickBot="1" x14ac:dyDescent="0.25">
      <c r="B20" s="258"/>
      <c r="C20" s="451" t="s">
        <v>64</v>
      </c>
      <c r="D20" s="452"/>
      <c r="E20" s="452"/>
      <c r="F20" s="452"/>
      <c r="G20" s="452"/>
      <c r="H20" s="453"/>
      <c r="I20" s="457" t="s">
        <v>632</v>
      </c>
      <c r="J20" s="458"/>
      <c r="K20" s="458"/>
      <c r="L20" s="459"/>
      <c r="M20" s="418" t="s">
        <v>21</v>
      </c>
      <c r="N20" s="419"/>
      <c r="O20" s="419"/>
      <c r="P20" s="419"/>
      <c r="Q20" s="419"/>
      <c r="R20" s="419"/>
      <c r="S20" s="420"/>
      <c r="T20" s="571" t="s">
        <v>22</v>
      </c>
      <c r="U20" s="572"/>
      <c r="V20" s="572"/>
      <c r="W20" s="572"/>
      <c r="X20" s="572"/>
      <c r="Y20" s="573"/>
      <c r="Z20" s="260"/>
    </row>
    <row r="21" spans="2:26" s="244" customFormat="1" ht="30.75" customHeight="1" thickBot="1" x14ac:dyDescent="0.25">
      <c r="B21" s="258"/>
      <c r="C21" s="454"/>
      <c r="D21" s="455"/>
      <c r="E21" s="455"/>
      <c r="F21" s="455"/>
      <c r="G21" s="455"/>
      <c r="H21" s="456"/>
      <c r="I21" s="460"/>
      <c r="J21" s="461"/>
      <c r="K21" s="461"/>
      <c r="L21" s="462"/>
      <c r="M21" s="551" t="s">
        <v>633</v>
      </c>
      <c r="N21" s="552"/>
      <c r="O21" s="552"/>
      <c r="P21" s="552"/>
      <c r="Q21" s="552"/>
      <c r="R21" s="552"/>
      <c r="S21" s="553"/>
      <c r="T21" s="878" t="s">
        <v>2</v>
      </c>
      <c r="U21" s="879"/>
      <c r="V21" s="879"/>
      <c r="W21" s="879"/>
      <c r="X21" s="879"/>
      <c r="Y21" s="880"/>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35.25" customHeight="1" thickBot="1" x14ac:dyDescent="0.25">
      <c r="B24" s="258"/>
      <c r="C24" s="436" t="s">
        <v>634</v>
      </c>
      <c r="D24" s="437"/>
      <c r="E24" s="437"/>
      <c r="F24" s="437"/>
      <c r="G24" s="437"/>
      <c r="H24" s="437"/>
      <c r="I24" s="438"/>
      <c r="J24" s="436" t="s">
        <v>635</v>
      </c>
      <c r="K24" s="437"/>
      <c r="L24" s="437"/>
      <c r="M24" s="437"/>
      <c r="N24" s="437"/>
      <c r="O24" s="437"/>
      <c r="P24" s="438"/>
      <c r="Q24" s="551" t="s">
        <v>636</v>
      </c>
      <c r="R24" s="552"/>
      <c r="S24" s="552"/>
      <c r="T24" s="552"/>
      <c r="U24" s="552"/>
      <c r="V24" s="552"/>
      <c r="W24" s="552"/>
      <c r="X24" s="552"/>
      <c r="Y24" s="553"/>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637</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474"/>
      <c r="J28" s="448"/>
      <c r="K28" s="445" t="s">
        <v>51</v>
      </c>
      <c r="L28" s="446"/>
      <c r="M28" s="446"/>
      <c r="N28" s="446"/>
      <c r="O28" s="446"/>
      <c r="P28" s="447"/>
      <c r="Q28" s="444" t="s">
        <v>52</v>
      </c>
      <c r="R28" s="442"/>
      <c r="S28" s="443"/>
      <c r="T28" s="173" t="s">
        <v>53</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ht="14.25" customHeigh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customHeight="1"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588" t="s">
        <v>56</v>
      </c>
      <c r="D32" s="589"/>
      <c r="E32" s="589"/>
      <c r="F32" s="589"/>
      <c r="G32" s="590"/>
      <c r="H32" s="594" t="s">
        <v>638</v>
      </c>
      <c r="I32" s="594" t="s">
        <v>639</v>
      </c>
      <c r="J32" s="594" t="s">
        <v>25</v>
      </c>
      <c r="K32" s="596" t="s">
        <v>57</v>
      </c>
      <c r="L32" s="589"/>
      <c r="M32" s="589"/>
      <c r="N32" s="589"/>
      <c r="O32" s="589"/>
      <c r="P32" s="589"/>
      <c r="Q32" s="589"/>
      <c r="R32" s="589"/>
      <c r="S32" s="589"/>
      <c r="T32" s="589"/>
      <c r="U32" s="589"/>
      <c r="V32" s="589"/>
      <c r="W32" s="589"/>
      <c r="X32" s="589"/>
      <c r="Y32" s="590"/>
      <c r="Z32" s="260"/>
    </row>
    <row r="33" spans="2:26" s="262" customFormat="1" ht="60"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x14ac:dyDescent="0.2">
      <c r="B34" s="263"/>
      <c r="C34" s="560"/>
      <c r="D34" s="561"/>
      <c r="E34" s="561"/>
      <c r="F34" s="561"/>
      <c r="G34" s="562"/>
      <c r="H34" s="264"/>
      <c r="I34" s="264"/>
      <c r="J34" s="265" t="e">
        <f>+H34/I34</f>
        <v>#DIV/0!</v>
      </c>
      <c r="K34" s="654"/>
      <c r="L34" s="539"/>
      <c r="M34" s="539"/>
      <c r="N34" s="539"/>
      <c r="O34" s="539"/>
      <c r="P34" s="539"/>
      <c r="Q34" s="539"/>
      <c r="R34" s="539"/>
      <c r="S34" s="539"/>
      <c r="T34" s="539"/>
      <c r="U34" s="539"/>
      <c r="V34" s="539"/>
      <c r="W34" s="539"/>
      <c r="X34" s="539"/>
      <c r="Y34" s="540"/>
      <c r="Z34" s="260"/>
    </row>
    <row r="35" spans="2:26" s="262" customFormat="1" x14ac:dyDescent="0.2">
      <c r="B35" s="263"/>
      <c r="C35" s="560"/>
      <c r="D35" s="561"/>
      <c r="E35" s="561"/>
      <c r="F35" s="561"/>
      <c r="G35" s="562"/>
      <c r="H35" s="156"/>
      <c r="I35" s="156"/>
      <c r="J35" s="265" t="e">
        <f t="shared" ref="J35:J45" si="0">+H35/I35</f>
        <v>#DIV/0!</v>
      </c>
      <c r="K35" s="563"/>
      <c r="L35" s="538"/>
      <c r="M35" s="538"/>
      <c r="N35" s="538"/>
      <c r="O35" s="538"/>
      <c r="P35" s="538"/>
      <c r="Q35" s="538"/>
      <c r="R35" s="538"/>
      <c r="S35" s="538"/>
      <c r="T35" s="538"/>
      <c r="U35" s="538"/>
      <c r="V35" s="538"/>
      <c r="W35" s="538"/>
      <c r="X35" s="538"/>
      <c r="Y35" s="564"/>
      <c r="Z35" s="260"/>
    </row>
    <row r="36" spans="2:26" s="262" customFormat="1" x14ac:dyDescent="0.2">
      <c r="B36" s="263"/>
      <c r="C36" s="560"/>
      <c r="D36" s="561"/>
      <c r="E36" s="561"/>
      <c r="F36" s="561"/>
      <c r="G36" s="562"/>
      <c r="H36" s="156"/>
      <c r="I36" s="156"/>
      <c r="J36" s="265" t="e">
        <f t="shared" si="0"/>
        <v>#DIV/0!</v>
      </c>
      <c r="K36" s="563"/>
      <c r="L36" s="538"/>
      <c r="M36" s="538"/>
      <c r="N36" s="538"/>
      <c r="O36" s="538"/>
      <c r="P36" s="538"/>
      <c r="Q36" s="538"/>
      <c r="R36" s="538"/>
      <c r="S36" s="538"/>
      <c r="T36" s="538"/>
      <c r="U36" s="538"/>
      <c r="V36" s="538"/>
      <c r="W36" s="538"/>
      <c r="X36" s="538"/>
      <c r="Y36" s="564"/>
      <c r="Z36" s="260"/>
    </row>
    <row r="37" spans="2:26" s="262" customFormat="1" x14ac:dyDescent="0.2">
      <c r="B37" s="263"/>
      <c r="C37" s="560"/>
      <c r="D37" s="561"/>
      <c r="E37" s="561"/>
      <c r="F37" s="561"/>
      <c r="G37" s="562"/>
      <c r="H37" s="156"/>
      <c r="I37" s="156"/>
      <c r="J37" s="265" t="e">
        <f t="shared" si="0"/>
        <v>#DIV/0!</v>
      </c>
      <c r="K37" s="563"/>
      <c r="L37" s="538"/>
      <c r="M37" s="538"/>
      <c r="N37" s="538"/>
      <c r="O37" s="538"/>
      <c r="P37" s="538"/>
      <c r="Q37" s="538"/>
      <c r="R37" s="538"/>
      <c r="S37" s="538"/>
      <c r="T37" s="538"/>
      <c r="U37" s="538"/>
      <c r="V37" s="538"/>
      <c r="W37" s="538"/>
      <c r="X37" s="538"/>
      <c r="Y37" s="564"/>
      <c r="Z37" s="260"/>
    </row>
    <row r="38" spans="2:26" s="262" customFormat="1" x14ac:dyDescent="0.2">
      <c r="B38" s="263"/>
      <c r="C38" s="560"/>
      <c r="D38" s="561"/>
      <c r="E38" s="561"/>
      <c r="F38" s="561"/>
      <c r="G38" s="562"/>
      <c r="H38" s="156"/>
      <c r="I38" s="156"/>
      <c r="J38" s="265" t="e">
        <f t="shared" si="0"/>
        <v>#DIV/0!</v>
      </c>
      <c r="K38" s="563"/>
      <c r="L38" s="538"/>
      <c r="M38" s="538"/>
      <c r="N38" s="538"/>
      <c r="O38" s="538"/>
      <c r="P38" s="538"/>
      <c r="Q38" s="538"/>
      <c r="R38" s="538"/>
      <c r="S38" s="538"/>
      <c r="T38" s="538"/>
      <c r="U38" s="538"/>
      <c r="V38" s="538"/>
      <c r="W38" s="538"/>
      <c r="X38" s="538"/>
      <c r="Y38" s="564"/>
      <c r="Z38" s="260"/>
    </row>
    <row r="39" spans="2:26" s="262" customFormat="1" x14ac:dyDescent="0.2">
      <c r="B39" s="263"/>
      <c r="C39" s="560"/>
      <c r="D39" s="561"/>
      <c r="E39" s="561"/>
      <c r="F39" s="561"/>
      <c r="G39" s="562"/>
      <c r="H39" s="156"/>
      <c r="I39" s="156"/>
      <c r="J39" s="265" t="e">
        <f t="shared" si="0"/>
        <v>#DIV/0!</v>
      </c>
      <c r="K39" s="563"/>
      <c r="L39" s="538"/>
      <c r="M39" s="538"/>
      <c r="N39" s="538"/>
      <c r="O39" s="538"/>
      <c r="P39" s="538"/>
      <c r="Q39" s="538"/>
      <c r="R39" s="538"/>
      <c r="S39" s="538"/>
      <c r="T39" s="538"/>
      <c r="U39" s="538"/>
      <c r="V39" s="538"/>
      <c r="W39" s="538"/>
      <c r="X39" s="538"/>
      <c r="Y39" s="564"/>
      <c r="Z39" s="260"/>
    </row>
    <row r="40" spans="2:26" s="262" customFormat="1" x14ac:dyDescent="0.2">
      <c r="B40" s="263"/>
      <c r="C40" s="560"/>
      <c r="D40" s="561"/>
      <c r="E40" s="561"/>
      <c r="F40" s="561"/>
      <c r="G40" s="562"/>
      <c r="H40" s="156"/>
      <c r="I40" s="156"/>
      <c r="J40" s="265" t="e">
        <f t="shared" si="0"/>
        <v>#DIV/0!</v>
      </c>
      <c r="K40" s="563"/>
      <c r="L40" s="538"/>
      <c r="M40" s="538"/>
      <c r="N40" s="538"/>
      <c r="O40" s="538"/>
      <c r="P40" s="538"/>
      <c r="Q40" s="538"/>
      <c r="R40" s="538"/>
      <c r="S40" s="538"/>
      <c r="T40" s="538"/>
      <c r="U40" s="538"/>
      <c r="V40" s="538"/>
      <c r="W40" s="538"/>
      <c r="X40" s="538"/>
      <c r="Y40" s="564"/>
      <c r="Z40" s="260"/>
    </row>
    <row r="41" spans="2:26" s="262" customFormat="1" x14ac:dyDescent="0.2">
      <c r="B41" s="263"/>
      <c r="C41" s="560"/>
      <c r="D41" s="561"/>
      <c r="E41" s="561"/>
      <c r="F41" s="561"/>
      <c r="G41" s="562"/>
      <c r="H41" s="156"/>
      <c r="I41" s="156"/>
      <c r="J41" s="265" t="e">
        <f t="shared" si="0"/>
        <v>#DIV/0!</v>
      </c>
      <c r="K41" s="563"/>
      <c r="L41" s="538"/>
      <c r="M41" s="538"/>
      <c r="N41" s="538"/>
      <c r="O41" s="538"/>
      <c r="P41" s="538"/>
      <c r="Q41" s="538"/>
      <c r="R41" s="538"/>
      <c r="S41" s="538"/>
      <c r="T41" s="538"/>
      <c r="U41" s="538"/>
      <c r="V41" s="538"/>
      <c r="W41" s="538"/>
      <c r="X41" s="538"/>
      <c r="Y41" s="564"/>
      <c r="Z41" s="260"/>
    </row>
    <row r="42" spans="2:26" s="262" customFormat="1" x14ac:dyDescent="0.2">
      <c r="B42" s="263"/>
      <c r="C42" s="560"/>
      <c r="D42" s="561"/>
      <c r="E42" s="561"/>
      <c r="F42" s="561"/>
      <c r="G42" s="562"/>
      <c r="H42" s="156"/>
      <c r="I42" s="156"/>
      <c r="J42" s="265" t="e">
        <f t="shared" si="0"/>
        <v>#DIV/0!</v>
      </c>
      <c r="K42" s="563"/>
      <c r="L42" s="538"/>
      <c r="M42" s="538"/>
      <c r="N42" s="538"/>
      <c r="O42" s="538"/>
      <c r="P42" s="538"/>
      <c r="Q42" s="538"/>
      <c r="R42" s="538"/>
      <c r="S42" s="538"/>
      <c r="T42" s="538"/>
      <c r="U42" s="538"/>
      <c r="V42" s="538"/>
      <c r="W42" s="538"/>
      <c r="X42" s="538"/>
      <c r="Y42" s="564"/>
      <c r="Z42" s="260"/>
    </row>
    <row r="43" spans="2:26" s="262" customFormat="1" x14ac:dyDescent="0.2">
      <c r="B43" s="263"/>
      <c r="C43" s="560"/>
      <c r="D43" s="561"/>
      <c r="E43" s="561"/>
      <c r="F43" s="561"/>
      <c r="G43" s="562"/>
      <c r="H43" s="156"/>
      <c r="I43" s="156"/>
      <c r="J43" s="265" t="e">
        <f t="shared" si="0"/>
        <v>#DIV/0!</v>
      </c>
      <c r="K43" s="563"/>
      <c r="L43" s="538"/>
      <c r="M43" s="538"/>
      <c r="N43" s="538"/>
      <c r="O43" s="538"/>
      <c r="P43" s="538"/>
      <c r="Q43" s="538"/>
      <c r="R43" s="538"/>
      <c r="S43" s="538"/>
      <c r="T43" s="538"/>
      <c r="U43" s="538"/>
      <c r="V43" s="538"/>
      <c r="W43" s="538"/>
      <c r="X43" s="538"/>
      <c r="Y43" s="564"/>
      <c r="Z43" s="260"/>
    </row>
    <row r="44" spans="2:26" s="262" customFormat="1" x14ac:dyDescent="0.2">
      <c r="B44" s="263"/>
      <c r="C44" s="560"/>
      <c r="D44" s="561"/>
      <c r="E44" s="561"/>
      <c r="F44" s="561"/>
      <c r="G44" s="562"/>
      <c r="H44" s="156"/>
      <c r="I44" s="156"/>
      <c r="J44" s="265" t="e">
        <f t="shared" si="0"/>
        <v>#DIV/0!</v>
      </c>
      <c r="K44" s="563"/>
      <c r="L44" s="538"/>
      <c r="M44" s="538"/>
      <c r="N44" s="538"/>
      <c r="O44" s="538"/>
      <c r="P44" s="538"/>
      <c r="Q44" s="538"/>
      <c r="R44" s="538"/>
      <c r="S44" s="538"/>
      <c r="T44" s="538"/>
      <c r="U44" s="538"/>
      <c r="V44" s="538"/>
      <c r="W44" s="538"/>
      <c r="X44" s="538"/>
      <c r="Y44" s="564"/>
      <c r="Z44" s="260"/>
    </row>
    <row r="45" spans="2:26" s="262" customFormat="1" ht="15" thickBot="1" x14ac:dyDescent="0.25">
      <c r="B45" s="263"/>
      <c r="C45" s="560"/>
      <c r="D45" s="561"/>
      <c r="E45" s="561"/>
      <c r="F45" s="561"/>
      <c r="G45" s="562"/>
      <c r="H45" s="157"/>
      <c r="I45" s="157"/>
      <c r="J45" s="265" t="e">
        <f t="shared" si="0"/>
        <v>#DIV/0!</v>
      </c>
      <c r="K45" s="660"/>
      <c r="L45" s="661"/>
      <c r="M45" s="661"/>
      <c r="N45" s="661"/>
      <c r="O45" s="661"/>
      <c r="P45" s="661"/>
      <c r="Q45" s="661"/>
      <c r="R45" s="661"/>
      <c r="S45" s="661"/>
      <c r="T45" s="661"/>
      <c r="U45" s="661"/>
      <c r="V45" s="661"/>
      <c r="W45" s="661"/>
      <c r="X45" s="661"/>
      <c r="Y45" s="662"/>
      <c r="Z45" s="260"/>
    </row>
    <row r="46" spans="2:26" s="262" customFormat="1" ht="15.75" customHeight="1" thickBot="1" x14ac:dyDescent="0.3">
      <c r="B46" s="263"/>
      <c r="C46" s="565" t="s">
        <v>58</v>
      </c>
      <c r="D46" s="566"/>
      <c r="E46" s="566"/>
      <c r="F46" s="566"/>
      <c r="G46" s="567"/>
      <c r="H46" s="266"/>
      <c r="I46" s="266"/>
      <c r="J46" s="59"/>
      <c r="K46" s="568"/>
      <c r="L46" s="569"/>
      <c r="M46" s="569"/>
      <c r="N46" s="569"/>
      <c r="O46" s="569"/>
      <c r="P46" s="569"/>
      <c r="Q46" s="569"/>
      <c r="R46" s="569"/>
      <c r="S46" s="569"/>
      <c r="T46" s="569"/>
      <c r="U46" s="569"/>
      <c r="V46" s="569"/>
      <c r="W46" s="569"/>
      <c r="X46" s="569"/>
      <c r="Y46" s="570"/>
      <c r="Z46" s="260"/>
    </row>
    <row r="47" spans="2:26" s="262" customFormat="1" ht="5.25" customHeigh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ht="14.25" customHeigh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customHeight="1"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ht="14.25" customHeight="1" x14ac:dyDescent="0.2">
      <c r="B51" s="25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60"/>
    </row>
    <row r="52" spans="2: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2: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ht="15" thickBot="1" x14ac:dyDescent="0.25">
      <c r="B63" s="25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x14ac:dyDescent="0.2">
      <c r="B69" s="274"/>
      <c r="C69" s="400"/>
      <c r="D69" s="401"/>
      <c r="E69" s="401"/>
      <c r="F69" s="401"/>
      <c r="G69" s="401"/>
      <c r="H69" s="401"/>
      <c r="I69" s="401"/>
      <c r="J69" s="401"/>
      <c r="K69" s="401"/>
      <c r="L69" s="401"/>
      <c r="M69" s="401"/>
      <c r="N69" s="401"/>
      <c r="O69" s="401"/>
      <c r="P69" s="401"/>
      <c r="Q69" s="401"/>
      <c r="R69" s="401"/>
      <c r="S69" s="401"/>
      <c r="T69" s="401"/>
      <c r="U69" s="401"/>
      <c r="V69" s="401"/>
      <c r="W69" s="401"/>
      <c r="X69" s="401"/>
      <c r="Y69" s="559"/>
      <c r="Z69" s="277"/>
    </row>
    <row r="70" spans="1: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AF6" sqref="AF6"/>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14.28515625" style="246" customWidth="1"/>
    <col min="9" max="9" width="13.42578125"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4" width="5" style="246" customWidth="1"/>
    <col min="25" max="25" width="4.140625" style="246" customWidth="1"/>
    <col min="26" max="26" width="2"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1178" t="s">
        <v>12</v>
      </c>
      <c r="D7" s="1179"/>
      <c r="E7" s="1179"/>
      <c r="F7" s="1179"/>
      <c r="G7" s="1179"/>
      <c r="H7" s="1180"/>
      <c r="I7" s="621" t="s">
        <v>625</v>
      </c>
      <c r="J7" s="622"/>
      <c r="K7" s="622"/>
      <c r="L7" s="622"/>
      <c r="M7" s="622"/>
      <c r="N7" s="622"/>
      <c r="O7" s="622"/>
      <c r="P7" s="622"/>
      <c r="Q7" s="622"/>
      <c r="R7" s="622"/>
      <c r="S7" s="622"/>
      <c r="T7" s="622"/>
      <c r="U7" s="622"/>
      <c r="V7" s="622"/>
      <c r="W7" s="622"/>
      <c r="X7" s="622"/>
      <c r="Y7" s="623"/>
      <c r="Z7" s="254"/>
    </row>
    <row r="8" spans="1:26" ht="15.75" thickBot="1" x14ac:dyDescent="0.25">
      <c r="B8" s="253"/>
      <c r="C8" s="1181"/>
      <c r="D8" s="1182"/>
      <c r="E8" s="1182"/>
      <c r="F8" s="1182"/>
      <c r="G8" s="1182"/>
      <c r="H8" s="1183"/>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643</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644</v>
      </c>
      <c r="S11" s="434"/>
      <c r="T11" s="434"/>
      <c r="U11" s="435"/>
      <c r="V11" s="421" t="s">
        <v>628</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385" t="s">
        <v>17</v>
      </c>
      <c r="D13" s="386"/>
      <c r="E13" s="386"/>
      <c r="F13" s="386"/>
      <c r="G13" s="386"/>
      <c r="H13" s="387"/>
      <c r="I13" s="391" t="s">
        <v>645</v>
      </c>
      <c r="J13" s="392"/>
      <c r="K13" s="392"/>
      <c r="L13" s="392"/>
      <c r="M13" s="392"/>
      <c r="N13" s="392"/>
      <c r="O13" s="392"/>
      <c r="P13" s="392"/>
      <c r="Q13" s="392"/>
      <c r="R13" s="392"/>
      <c r="S13" s="393"/>
      <c r="T13" s="385" t="s">
        <v>16</v>
      </c>
      <c r="U13" s="386"/>
      <c r="V13" s="386"/>
      <c r="W13" s="386"/>
      <c r="X13" s="386"/>
      <c r="Y13" s="387"/>
      <c r="Z13" s="260"/>
    </row>
    <row r="14" spans="1:26" ht="30" customHeight="1" thickBot="1" x14ac:dyDescent="0.25">
      <c r="B14" s="258"/>
      <c r="C14" s="388"/>
      <c r="D14" s="389"/>
      <c r="E14" s="389"/>
      <c r="F14" s="389"/>
      <c r="G14" s="389"/>
      <c r="H14" s="390"/>
      <c r="I14" s="394"/>
      <c r="J14" s="395"/>
      <c r="K14" s="395"/>
      <c r="L14" s="395"/>
      <c r="M14" s="395"/>
      <c r="N14" s="395"/>
      <c r="O14" s="395"/>
      <c r="P14" s="395"/>
      <c r="Q14" s="395"/>
      <c r="R14" s="395"/>
      <c r="S14" s="396"/>
      <c r="T14" s="397" t="s">
        <v>295</v>
      </c>
      <c r="U14" s="398"/>
      <c r="V14" s="398"/>
      <c r="W14" s="398"/>
      <c r="X14" s="398"/>
      <c r="Y14" s="399"/>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646</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52.5" customHeight="1" thickBot="1" x14ac:dyDescent="0.25">
      <c r="B18" s="258"/>
      <c r="C18" s="445" t="s">
        <v>378</v>
      </c>
      <c r="D18" s="446"/>
      <c r="E18" s="446"/>
      <c r="F18" s="446"/>
      <c r="G18" s="446"/>
      <c r="H18" s="447"/>
      <c r="I18" s="448" t="s">
        <v>647</v>
      </c>
      <c r="J18" s="449"/>
      <c r="K18" s="449"/>
      <c r="L18" s="449"/>
      <c r="M18" s="449"/>
      <c r="N18" s="449"/>
      <c r="O18" s="449"/>
      <c r="P18" s="449"/>
      <c r="Q18" s="449"/>
      <c r="R18" s="449"/>
      <c r="S18" s="449"/>
      <c r="T18" s="449"/>
      <c r="U18" s="449"/>
      <c r="V18" s="449"/>
      <c r="W18" s="449"/>
      <c r="X18" s="449"/>
      <c r="Y18" s="450"/>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thickBot="1" x14ac:dyDescent="0.25">
      <c r="B20" s="258"/>
      <c r="C20" s="451" t="s">
        <v>64</v>
      </c>
      <c r="D20" s="452"/>
      <c r="E20" s="452"/>
      <c r="F20" s="452"/>
      <c r="G20" s="452"/>
      <c r="H20" s="453"/>
      <c r="I20" s="457" t="s">
        <v>648</v>
      </c>
      <c r="J20" s="458"/>
      <c r="K20" s="458"/>
      <c r="L20" s="459"/>
      <c r="M20" s="418" t="s">
        <v>21</v>
      </c>
      <c r="N20" s="419"/>
      <c r="O20" s="419"/>
      <c r="P20" s="419"/>
      <c r="Q20" s="419"/>
      <c r="R20" s="419"/>
      <c r="S20" s="420"/>
      <c r="T20" s="571" t="s">
        <v>22</v>
      </c>
      <c r="U20" s="572"/>
      <c r="V20" s="572"/>
      <c r="W20" s="572"/>
      <c r="X20" s="572"/>
      <c r="Y20" s="573"/>
      <c r="Z20" s="260"/>
    </row>
    <row r="21" spans="2:26" s="244" customFormat="1" ht="30.75" customHeight="1" thickBot="1" x14ac:dyDescent="0.25">
      <c r="B21" s="258"/>
      <c r="C21" s="454"/>
      <c r="D21" s="455"/>
      <c r="E21" s="455"/>
      <c r="F21" s="455"/>
      <c r="G21" s="455"/>
      <c r="H21" s="456"/>
      <c r="I21" s="460"/>
      <c r="J21" s="461"/>
      <c r="K21" s="461"/>
      <c r="L21" s="462"/>
      <c r="M21" s="551" t="s">
        <v>633</v>
      </c>
      <c r="N21" s="552"/>
      <c r="O21" s="552"/>
      <c r="P21" s="552"/>
      <c r="Q21" s="552"/>
      <c r="R21" s="552"/>
      <c r="S21" s="553"/>
      <c r="T21" s="878" t="s">
        <v>2</v>
      </c>
      <c r="U21" s="879"/>
      <c r="V21" s="879"/>
      <c r="W21" s="879"/>
      <c r="X21" s="879"/>
      <c r="Y21" s="880"/>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34.5" customHeight="1" thickBot="1" x14ac:dyDescent="0.25">
      <c r="B24" s="258"/>
      <c r="C24" s="436" t="s">
        <v>634</v>
      </c>
      <c r="D24" s="437"/>
      <c r="E24" s="437"/>
      <c r="F24" s="437"/>
      <c r="G24" s="437"/>
      <c r="H24" s="437"/>
      <c r="I24" s="438"/>
      <c r="J24" s="436" t="s">
        <v>635</v>
      </c>
      <c r="K24" s="437"/>
      <c r="L24" s="437"/>
      <c r="M24" s="437"/>
      <c r="N24" s="437"/>
      <c r="O24" s="437"/>
      <c r="P24" s="438"/>
      <c r="Q24" s="551" t="s">
        <v>636</v>
      </c>
      <c r="R24" s="552"/>
      <c r="S24" s="552"/>
      <c r="T24" s="552"/>
      <c r="U24" s="552"/>
      <c r="V24" s="552"/>
      <c r="W24" s="552"/>
      <c r="X24" s="552"/>
      <c r="Y24" s="553"/>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649</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474"/>
      <c r="J28" s="448"/>
      <c r="K28" s="445" t="s">
        <v>51</v>
      </c>
      <c r="L28" s="446"/>
      <c r="M28" s="446"/>
      <c r="N28" s="446"/>
      <c r="O28" s="446"/>
      <c r="P28" s="447"/>
      <c r="Q28" s="444" t="s">
        <v>52</v>
      </c>
      <c r="R28" s="442"/>
      <c r="S28" s="443"/>
      <c r="T28" s="173" t="s">
        <v>53</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ht="14.25" customHeigh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customHeight="1"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588" t="s">
        <v>56</v>
      </c>
      <c r="D32" s="589"/>
      <c r="E32" s="589"/>
      <c r="F32" s="589"/>
      <c r="G32" s="590"/>
      <c r="H32" s="619" t="s">
        <v>650</v>
      </c>
      <c r="I32" s="619" t="s">
        <v>651</v>
      </c>
      <c r="J32" s="619" t="s">
        <v>652</v>
      </c>
      <c r="K32" s="596" t="s">
        <v>57</v>
      </c>
      <c r="L32" s="589"/>
      <c r="M32" s="589"/>
      <c r="N32" s="589"/>
      <c r="O32" s="589"/>
      <c r="P32" s="589"/>
      <c r="Q32" s="589"/>
      <c r="R32" s="589"/>
      <c r="S32" s="589"/>
      <c r="T32" s="589"/>
      <c r="U32" s="589"/>
      <c r="V32" s="589"/>
      <c r="W32" s="589"/>
      <c r="X32" s="589"/>
      <c r="Y32" s="590"/>
      <c r="Z32" s="260"/>
    </row>
    <row r="33" spans="2:26" s="262" customFormat="1" ht="31.5" customHeight="1" thickBot="1" x14ac:dyDescent="0.25">
      <c r="B33" s="263"/>
      <c r="C33" s="591"/>
      <c r="D33" s="592"/>
      <c r="E33" s="592"/>
      <c r="F33" s="592"/>
      <c r="G33" s="593"/>
      <c r="H33" s="620"/>
      <c r="I33" s="620"/>
      <c r="J33" s="620"/>
      <c r="K33" s="597"/>
      <c r="L33" s="592"/>
      <c r="M33" s="592"/>
      <c r="N33" s="592"/>
      <c r="O33" s="592"/>
      <c r="P33" s="592"/>
      <c r="Q33" s="592"/>
      <c r="R33" s="592"/>
      <c r="S33" s="592"/>
      <c r="T33" s="592"/>
      <c r="U33" s="592"/>
      <c r="V33" s="592"/>
      <c r="W33" s="592"/>
      <c r="X33" s="592"/>
      <c r="Y33" s="593"/>
      <c r="Z33" s="260"/>
    </row>
    <row r="34" spans="2:26" s="262" customFormat="1" x14ac:dyDescent="0.2">
      <c r="B34" s="263"/>
      <c r="C34" s="560"/>
      <c r="D34" s="561"/>
      <c r="E34" s="561"/>
      <c r="F34" s="561"/>
      <c r="G34" s="562"/>
      <c r="H34" s="264"/>
      <c r="I34" s="264"/>
      <c r="J34" s="265" t="e">
        <f>+H34/I34</f>
        <v>#DIV/0!</v>
      </c>
      <c r="K34" s="654"/>
      <c r="L34" s="539"/>
      <c r="M34" s="539"/>
      <c r="N34" s="539"/>
      <c r="O34" s="539"/>
      <c r="P34" s="539"/>
      <c r="Q34" s="539"/>
      <c r="R34" s="539"/>
      <c r="S34" s="539"/>
      <c r="T34" s="539"/>
      <c r="U34" s="539"/>
      <c r="V34" s="539"/>
      <c r="W34" s="539"/>
      <c r="X34" s="539"/>
      <c r="Y34" s="540"/>
      <c r="Z34" s="260"/>
    </row>
    <row r="35" spans="2:26" s="262" customFormat="1" x14ac:dyDescent="0.2">
      <c r="B35" s="263"/>
      <c r="C35" s="560"/>
      <c r="D35" s="561"/>
      <c r="E35" s="561"/>
      <c r="F35" s="561"/>
      <c r="G35" s="562"/>
      <c r="H35" s="156"/>
      <c r="I35" s="156"/>
      <c r="J35" s="265" t="e">
        <f t="shared" ref="J35:J43" si="0">+H35/I35</f>
        <v>#DIV/0!</v>
      </c>
      <c r="K35" s="563"/>
      <c r="L35" s="538"/>
      <c r="M35" s="538"/>
      <c r="N35" s="538"/>
      <c r="O35" s="538"/>
      <c r="P35" s="538"/>
      <c r="Q35" s="538"/>
      <c r="R35" s="538"/>
      <c r="S35" s="538"/>
      <c r="T35" s="538"/>
      <c r="U35" s="538"/>
      <c r="V35" s="538"/>
      <c r="W35" s="538"/>
      <c r="X35" s="538"/>
      <c r="Y35" s="564"/>
      <c r="Z35" s="260"/>
    </row>
    <row r="36" spans="2:26" s="262" customFormat="1" x14ac:dyDescent="0.2">
      <c r="B36" s="263"/>
      <c r="C36" s="560"/>
      <c r="D36" s="561"/>
      <c r="E36" s="561"/>
      <c r="F36" s="561"/>
      <c r="G36" s="562"/>
      <c r="H36" s="156"/>
      <c r="I36" s="156"/>
      <c r="J36" s="265" t="e">
        <f t="shared" si="0"/>
        <v>#DIV/0!</v>
      </c>
      <c r="K36" s="563"/>
      <c r="L36" s="538"/>
      <c r="M36" s="538"/>
      <c r="N36" s="538"/>
      <c r="O36" s="538"/>
      <c r="P36" s="538"/>
      <c r="Q36" s="538"/>
      <c r="R36" s="538"/>
      <c r="S36" s="538"/>
      <c r="T36" s="538"/>
      <c r="U36" s="538"/>
      <c r="V36" s="538"/>
      <c r="W36" s="538"/>
      <c r="X36" s="538"/>
      <c r="Y36" s="564"/>
      <c r="Z36" s="260"/>
    </row>
    <row r="37" spans="2:26" s="262" customFormat="1" x14ac:dyDescent="0.2">
      <c r="B37" s="263"/>
      <c r="C37" s="560"/>
      <c r="D37" s="561"/>
      <c r="E37" s="561"/>
      <c r="F37" s="561"/>
      <c r="G37" s="562"/>
      <c r="H37" s="156"/>
      <c r="I37" s="156"/>
      <c r="J37" s="265" t="e">
        <f t="shared" si="0"/>
        <v>#DIV/0!</v>
      </c>
      <c r="K37" s="563"/>
      <c r="L37" s="538"/>
      <c r="M37" s="538"/>
      <c r="N37" s="538"/>
      <c r="O37" s="538"/>
      <c r="P37" s="538"/>
      <c r="Q37" s="538"/>
      <c r="R37" s="538"/>
      <c r="S37" s="538"/>
      <c r="T37" s="538"/>
      <c r="U37" s="538"/>
      <c r="V37" s="538"/>
      <c r="W37" s="538"/>
      <c r="X37" s="538"/>
      <c r="Y37" s="564"/>
      <c r="Z37" s="260"/>
    </row>
    <row r="38" spans="2:26" s="262" customFormat="1" x14ac:dyDescent="0.2">
      <c r="B38" s="263"/>
      <c r="C38" s="560"/>
      <c r="D38" s="561"/>
      <c r="E38" s="561"/>
      <c r="F38" s="561"/>
      <c r="G38" s="562"/>
      <c r="H38" s="156"/>
      <c r="I38" s="156"/>
      <c r="J38" s="265" t="e">
        <f t="shared" si="0"/>
        <v>#DIV/0!</v>
      </c>
      <c r="K38" s="563"/>
      <c r="L38" s="538"/>
      <c r="M38" s="538"/>
      <c r="N38" s="538"/>
      <c r="O38" s="538"/>
      <c r="P38" s="538"/>
      <c r="Q38" s="538"/>
      <c r="R38" s="538"/>
      <c r="S38" s="538"/>
      <c r="T38" s="538"/>
      <c r="U38" s="538"/>
      <c r="V38" s="538"/>
      <c r="W38" s="538"/>
      <c r="X38" s="538"/>
      <c r="Y38" s="564"/>
      <c r="Z38" s="260"/>
    </row>
    <row r="39" spans="2:26" s="262" customFormat="1" x14ac:dyDescent="0.2">
      <c r="B39" s="263"/>
      <c r="C39" s="560"/>
      <c r="D39" s="561"/>
      <c r="E39" s="561"/>
      <c r="F39" s="561"/>
      <c r="G39" s="562"/>
      <c r="H39" s="156"/>
      <c r="I39" s="156"/>
      <c r="J39" s="265" t="e">
        <f t="shared" si="0"/>
        <v>#DIV/0!</v>
      </c>
      <c r="K39" s="563"/>
      <c r="L39" s="538"/>
      <c r="M39" s="538"/>
      <c r="N39" s="538"/>
      <c r="O39" s="538"/>
      <c r="P39" s="538"/>
      <c r="Q39" s="538"/>
      <c r="R39" s="538"/>
      <c r="S39" s="538"/>
      <c r="T39" s="538"/>
      <c r="U39" s="538"/>
      <c r="V39" s="538"/>
      <c r="W39" s="538"/>
      <c r="X39" s="538"/>
      <c r="Y39" s="564"/>
      <c r="Z39" s="260"/>
    </row>
    <row r="40" spans="2:26" s="262" customFormat="1" x14ac:dyDescent="0.2">
      <c r="B40" s="263"/>
      <c r="C40" s="560"/>
      <c r="D40" s="561"/>
      <c r="E40" s="561"/>
      <c r="F40" s="561"/>
      <c r="G40" s="562"/>
      <c r="H40" s="156"/>
      <c r="I40" s="156"/>
      <c r="J40" s="265" t="e">
        <f t="shared" si="0"/>
        <v>#DIV/0!</v>
      </c>
      <c r="K40" s="563"/>
      <c r="L40" s="538"/>
      <c r="M40" s="538"/>
      <c r="N40" s="538"/>
      <c r="O40" s="538"/>
      <c r="P40" s="538"/>
      <c r="Q40" s="538"/>
      <c r="R40" s="538"/>
      <c r="S40" s="538"/>
      <c r="T40" s="538"/>
      <c r="U40" s="538"/>
      <c r="V40" s="538"/>
      <c r="W40" s="538"/>
      <c r="X40" s="538"/>
      <c r="Y40" s="564"/>
      <c r="Z40" s="260"/>
    </row>
    <row r="41" spans="2:26" s="262" customFormat="1" x14ac:dyDescent="0.2">
      <c r="B41" s="263"/>
      <c r="C41" s="560"/>
      <c r="D41" s="561"/>
      <c r="E41" s="561"/>
      <c r="F41" s="561"/>
      <c r="G41" s="562"/>
      <c r="H41" s="156"/>
      <c r="I41" s="156"/>
      <c r="J41" s="265" t="e">
        <f t="shared" si="0"/>
        <v>#DIV/0!</v>
      </c>
      <c r="K41" s="563"/>
      <c r="L41" s="538"/>
      <c r="M41" s="538"/>
      <c r="N41" s="538"/>
      <c r="O41" s="538"/>
      <c r="P41" s="538"/>
      <c r="Q41" s="538"/>
      <c r="R41" s="538"/>
      <c r="S41" s="538"/>
      <c r="T41" s="538"/>
      <c r="U41" s="538"/>
      <c r="V41" s="538"/>
      <c r="W41" s="538"/>
      <c r="X41" s="538"/>
      <c r="Y41" s="564"/>
      <c r="Z41" s="260"/>
    </row>
    <row r="42" spans="2:26" s="262" customFormat="1" x14ac:dyDescent="0.2">
      <c r="B42" s="263"/>
      <c r="C42" s="560"/>
      <c r="D42" s="561"/>
      <c r="E42" s="561"/>
      <c r="F42" s="561"/>
      <c r="G42" s="562"/>
      <c r="H42" s="156"/>
      <c r="I42" s="156"/>
      <c r="J42" s="265" t="e">
        <f t="shared" si="0"/>
        <v>#DIV/0!</v>
      </c>
      <c r="K42" s="563"/>
      <c r="L42" s="538"/>
      <c r="M42" s="538"/>
      <c r="N42" s="538"/>
      <c r="O42" s="538"/>
      <c r="P42" s="538"/>
      <c r="Q42" s="538"/>
      <c r="R42" s="538"/>
      <c r="S42" s="538"/>
      <c r="T42" s="538"/>
      <c r="U42" s="538"/>
      <c r="V42" s="538"/>
      <c r="W42" s="538"/>
      <c r="X42" s="538"/>
      <c r="Y42" s="564"/>
      <c r="Z42" s="260"/>
    </row>
    <row r="43" spans="2:26" s="262" customFormat="1" ht="15" thickBot="1" x14ac:dyDescent="0.25">
      <c r="B43" s="263"/>
      <c r="C43" s="560"/>
      <c r="D43" s="561"/>
      <c r="E43" s="561"/>
      <c r="F43" s="561"/>
      <c r="G43" s="562"/>
      <c r="H43" s="157"/>
      <c r="I43" s="157"/>
      <c r="J43" s="265" t="e">
        <f t="shared" si="0"/>
        <v>#DIV/0!</v>
      </c>
      <c r="K43" s="660"/>
      <c r="L43" s="661"/>
      <c r="M43" s="661"/>
      <c r="N43" s="661"/>
      <c r="O43" s="661"/>
      <c r="P43" s="661"/>
      <c r="Q43" s="661"/>
      <c r="R43" s="661"/>
      <c r="S43" s="661"/>
      <c r="T43" s="661"/>
      <c r="U43" s="661"/>
      <c r="V43" s="661"/>
      <c r="W43" s="661"/>
      <c r="X43" s="661"/>
      <c r="Y43" s="662"/>
      <c r="Z43" s="260"/>
    </row>
    <row r="44" spans="2:26" s="262" customFormat="1" ht="15.75" thickBot="1" x14ac:dyDescent="0.3">
      <c r="B44" s="263"/>
      <c r="C44" s="565" t="s">
        <v>58</v>
      </c>
      <c r="D44" s="566"/>
      <c r="E44" s="566"/>
      <c r="F44" s="566"/>
      <c r="G44" s="567"/>
      <c r="H44" s="266"/>
      <c r="I44" s="266"/>
      <c r="J44" s="59"/>
      <c r="K44" s="568"/>
      <c r="L44" s="569"/>
      <c r="M44" s="569"/>
      <c r="N44" s="569"/>
      <c r="O44" s="569"/>
      <c r="P44" s="569"/>
      <c r="Q44" s="569"/>
      <c r="R44" s="569"/>
      <c r="S44" s="569"/>
      <c r="T44" s="569"/>
      <c r="U44" s="569"/>
      <c r="V44" s="569"/>
      <c r="W44" s="569"/>
      <c r="X44" s="569"/>
      <c r="Y44" s="570"/>
      <c r="Z44" s="260"/>
    </row>
    <row r="45" spans="2:26" s="262" customFormat="1" ht="15" thickBot="1" x14ac:dyDescent="0.25">
      <c r="B45" s="263"/>
      <c r="C45" s="560"/>
      <c r="D45" s="561"/>
      <c r="E45" s="561"/>
      <c r="F45" s="561"/>
      <c r="G45" s="562"/>
      <c r="H45" s="157"/>
      <c r="I45" s="157"/>
      <c r="J45" s="265" t="e">
        <f t="shared" ref="J45" si="1">+H45/I45</f>
        <v>#DIV/0!</v>
      </c>
      <c r="K45" s="660"/>
      <c r="L45" s="661"/>
      <c r="M45" s="661"/>
      <c r="N45" s="661"/>
      <c r="O45" s="661"/>
      <c r="P45" s="661"/>
      <c r="Q45" s="661"/>
      <c r="R45" s="661"/>
      <c r="S45" s="661"/>
      <c r="T45" s="661"/>
      <c r="U45" s="661"/>
      <c r="V45" s="661"/>
      <c r="W45" s="661"/>
      <c r="X45" s="661"/>
      <c r="Y45" s="662"/>
      <c r="Z45" s="260"/>
    </row>
    <row r="46" spans="2:26" s="262" customFormat="1" ht="15.75" customHeight="1" thickBot="1" x14ac:dyDescent="0.3">
      <c r="B46" s="263"/>
      <c r="C46" s="565" t="s">
        <v>58</v>
      </c>
      <c r="D46" s="566"/>
      <c r="E46" s="566"/>
      <c r="F46" s="566"/>
      <c r="G46" s="567"/>
      <c r="H46" s="266"/>
      <c r="I46" s="266"/>
      <c r="J46" s="59"/>
      <c r="K46" s="568"/>
      <c r="L46" s="569"/>
      <c r="M46" s="569"/>
      <c r="N46" s="569"/>
      <c r="O46" s="569"/>
      <c r="P46" s="569"/>
      <c r="Q46" s="569"/>
      <c r="R46" s="569"/>
      <c r="S46" s="569"/>
      <c r="T46" s="569"/>
      <c r="U46" s="569"/>
      <c r="V46" s="569"/>
      <c r="W46" s="569"/>
      <c r="X46" s="569"/>
      <c r="Y46" s="570"/>
      <c r="Z46" s="260"/>
    </row>
    <row r="47" spans="2:26" s="262" customFormat="1" ht="5.25" customHeigh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ht="14.25" customHeigh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customHeight="1"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ht="14.25" customHeight="1" x14ac:dyDescent="0.2">
      <c r="B51" s="25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60"/>
    </row>
    <row r="52" spans="2: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2: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ht="15" thickBot="1" x14ac:dyDescent="0.25">
      <c r="B63" s="25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x14ac:dyDescent="0.2">
      <c r="B69" s="274"/>
      <c r="C69" s="400"/>
      <c r="D69" s="401"/>
      <c r="E69" s="401"/>
      <c r="F69" s="401"/>
      <c r="G69" s="401"/>
      <c r="H69" s="401"/>
      <c r="I69" s="401"/>
      <c r="J69" s="401"/>
      <c r="K69" s="401"/>
      <c r="L69" s="401"/>
      <c r="M69" s="401"/>
      <c r="N69" s="401"/>
      <c r="O69" s="401"/>
      <c r="P69" s="401"/>
      <c r="Q69" s="401"/>
      <c r="R69" s="401"/>
      <c r="S69" s="401"/>
      <c r="T69" s="401"/>
      <c r="U69" s="401"/>
      <c r="V69" s="401"/>
      <c r="W69" s="401"/>
      <c r="X69" s="401"/>
      <c r="Y69" s="559"/>
      <c r="Z69" s="277"/>
    </row>
    <row r="70" spans="1: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I7" sqref="I7:Y8"/>
    </sheetView>
  </sheetViews>
  <sheetFormatPr baseColWidth="10" defaultColWidth="3.7109375" defaultRowHeight="14.25" x14ac:dyDescent="0.2"/>
  <cols>
    <col min="1" max="1" width="3.7109375" style="246"/>
    <col min="2" max="2" width="2.85546875" style="246" customWidth="1"/>
    <col min="3" max="7" width="4.140625" style="246" customWidth="1"/>
    <col min="8" max="8" width="14.28515625" style="246" customWidth="1"/>
    <col min="9" max="9" width="18" style="246" customWidth="1"/>
    <col min="10" max="10" width="15" style="246" customWidth="1"/>
    <col min="11" max="12" width="3.42578125" style="246" customWidth="1"/>
    <col min="13" max="15" width="2.7109375" style="246" customWidth="1"/>
    <col min="16" max="16" width="7.7109375" style="246" customWidth="1"/>
    <col min="17" max="17" width="3.5703125" style="246" customWidth="1"/>
    <col min="18" max="18" width="3.7109375" style="246"/>
    <col min="19" max="19" width="3.28515625" style="246" customWidth="1"/>
    <col min="20" max="21" width="6.42578125" style="246" customWidth="1"/>
    <col min="22" max="22" width="3.7109375" style="246"/>
    <col min="23" max="25" width="5" style="246" customWidth="1"/>
    <col min="26" max="26" width="2.85546875" style="246" customWidth="1"/>
    <col min="27" max="16384" width="3.7109375" style="246"/>
  </cols>
  <sheetData>
    <row r="1" spans="1:26" ht="15" thickBot="1" x14ac:dyDescent="0.25">
      <c r="A1" s="244"/>
      <c r="B1" s="245"/>
      <c r="C1" s="245"/>
      <c r="D1" s="245"/>
      <c r="E1" s="245"/>
      <c r="F1" s="245"/>
    </row>
    <row r="2" spans="1:26" ht="45.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244"/>
      <c r="B3" s="402"/>
      <c r="C3" s="403"/>
      <c r="D3" s="403"/>
      <c r="E3" s="403"/>
      <c r="F3" s="403"/>
      <c r="G3" s="403"/>
      <c r="H3" s="408" t="s">
        <v>461</v>
      </c>
      <c r="I3" s="408"/>
      <c r="J3" s="408"/>
      <c r="K3" s="408"/>
      <c r="L3" s="408"/>
      <c r="M3" s="408"/>
      <c r="N3" s="408"/>
      <c r="O3" s="408"/>
      <c r="P3" s="408" t="s">
        <v>42</v>
      </c>
      <c r="Q3" s="408"/>
      <c r="R3" s="408"/>
      <c r="S3" s="408"/>
      <c r="T3" s="408"/>
      <c r="U3" s="408"/>
      <c r="V3" s="408"/>
      <c r="W3" s="408"/>
      <c r="X3" s="408"/>
      <c r="Y3" s="408"/>
      <c r="Z3" s="409"/>
    </row>
    <row r="4" spans="1:26" ht="15.75" thickBot="1" x14ac:dyDescent="0.25">
      <c r="A4" s="244"/>
      <c r="B4" s="404"/>
      <c r="C4" s="405"/>
      <c r="D4" s="405"/>
      <c r="E4" s="405"/>
      <c r="F4" s="405"/>
      <c r="G4" s="405"/>
      <c r="H4" s="410" t="s">
        <v>462</v>
      </c>
      <c r="I4" s="410"/>
      <c r="J4" s="410"/>
      <c r="K4" s="410"/>
      <c r="L4" s="410"/>
      <c r="M4" s="410"/>
      <c r="N4" s="410"/>
      <c r="O4" s="410"/>
      <c r="P4" s="410"/>
      <c r="Q4" s="410"/>
      <c r="R4" s="410"/>
      <c r="S4" s="410"/>
      <c r="T4" s="410"/>
      <c r="U4" s="410"/>
      <c r="V4" s="410"/>
      <c r="W4" s="410"/>
      <c r="X4" s="410"/>
      <c r="Y4" s="410"/>
      <c r="Z4" s="411"/>
    </row>
    <row r="5" spans="1:26" ht="15"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15.75"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15" customHeight="1" x14ac:dyDescent="0.2">
      <c r="B7" s="253"/>
      <c r="C7" s="385" t="s">
        <v>12</v>
      </c>
      <c r="D7" s="386"/>
      <c r="E7" s="386"/>
      <c r="F7" s="386"/>
      <c r="G7" s="386"/>
      <c r="H7" s="387"/>
      <c r="I7" s="621" t="s">
        <v>654</v>
      </c>
      <c r="J7" s="622"/>
      <c r="K7" s="622"/>
      <c r="L7" s="622"/>
      <c r="M7" s="622"/>
      <c r="N7" s="622"/>
      <c r="O7" s="622"/>
      <c r="P7" s="622"/>
      <c r="Q7" s="622"/>
      <c r="R7" s="622"/>
      <c r="S7" s="622"/>
      <c r="T7" s="622"/>
      <c r="U7" s="622"/>
      <c r="V7" s="622"/>
      <c r="W7" s="622"/>
      <c r="X7" s="622"/>
      <c r="Y7" s="623"/>
      <c r="Z7" s="254"/>
    </row>
    <row r="8" spans="1:26" ht="15.75" thickBot="1" x14ac:dyDescent="0.25">
      <c r="B8" s="253"/>
      <c r="C8" s="388"/>
      <c r="D8" s="389"/>
      <c r="E8" s="389"/>
      <c r="F8" s="389"/>
      <c r="G8" s="389"/>
      <c r="H8" s="390"/>
      <c r="I8" s="624"/>
      <c r="J8" s="625"/>
      <c r="K8" s="625"/>
      <c r="L8" s="625"/>
      <c r="M8" s="625"/>
      <c r="N8" s="625"/>
      <c r="O8" s="625"/>
      <c r="P8" s="625"/>
      <c r="Q8" s="625"/>
      <c r="R8" s="625"/>
      <c r="S8" s="625"/>
      <c r="T8" s="625"/>
      <c r="U8" s="625"/>
      <c r="V8" s="625"/>
      <c r="W8" s="625"/>
      <c r="X8" s="625"/>
      <c r="Y8" s="626"/>
      <c r="Z8" s="254"/>
    </row>
    <row r="9" spans="1:26" ht="15.75" thickBot="1" x14ac:dyDescent="0.25">
      <c r="B9" s="253"/>
      <c r="C9" s="255"/>
      <c r="D9" s="255"/>
      <c r="E9" s="255"/>
      <c r="F9" s="255"/>
      <c r="G9" s="255"/>
      <c r="H9" s="255"/>
      <c r="I9" s="256"/>
      <c r="J9" s="256"/>
      <c r="K9" s="256"/>
      <c r="L9" s="256"/>
      <c r="M9" s="256"/>
      <c r="N9" s="256"/>
      <c r="O9" s="256"/>
      <c r="P9" s="256"/>
      <c r="Q9" s="256"/>
      <c r="R9" s="257"/>
      <c r="S9" s="257"/>
      <c r="T9" s="257"/>
      <c r="U9" s="257"/>
      <c r="V9" s="257"/>
      <c r="W9" s="255"/>
      <c r="X9" s="255"/>
      <c r="Y9" s="255"/>
      <c r="Z9" s="254"/>
    </row>
    <row r="10" spans="1:26" ht="15" customHeight="1" thickBot="1" x14ac:dyDescent="0.25">
      <c r="B10" s="253"/>
      <c r="C10" s="385" t="s">
        <v>43</v>
      </c>
      <c r="D10" s="386"/>
      <c r="E10" s="386"/>
      <c r="F10" s="386"/>
      <c r="G10" s="386"/>
      <c r="H10" s="387"/>
      <c r="I10" s="629" t="s">
        <v>655</v>
      </c>
      <c r="J10" s="630"/>
      <c r="K10" s="630"/>
      <c r="L10" s="630"/>
      <c r="M10" s="630"/>
      <c r="N10" s="630"/>
      <c r="O10" s="630"/>
      <c r="P10" s="630"/>
      <c r="Q10" s="631"/>
      <c r="R10" s="424" t="s">
        <v>14</v>
      </c>
      <c r="S10" s="425"/>
      <c r="T10" s="425"/>
      <c r="U10" s="426"/>
      <c r="V10" s="418" t="s">
        <v>44</v>
      </c>
      <c r="W10" s="419"/>
      <c r="X10" s="419"/>
      <c r="Y10" s="420"/>
      <c r="Z10" s="254"/>
    </row>
    <row r="11" spans="1:26" ht="28.5" customHeight="1" thickBot="1" x14ac:dyDescent="0.25">
      <c r="B11" s="253"/>
      <c r="C11" s="388"/>
      <c r="D11" s="389"/>
      <c r="E11" s="389"/>
      <c r="F11" s="389"/>
      <c r="G11" s="389"/>
      <c r="H11" s="390"/>
      <c r="I11" s="632"/>
      <c r="J11" s="633"/>
      <c r="K11" s="633"/>
      <c r="L11" s="633"/>
      <c r="M11" s="633"/>
      <c r="N11" s="633"/>
      <c r="O11" s="633"/>
      <c r="P11" s="633"/>
      <c r="Q11" s="634"/>
      <c r="R11" s="433" t="s">
        <v>656</v>
      </c>
      <c r="S11" s="434"/>
      <c r="T11" s="434"/>
      <c r="U11" s="435"/>
      <c r="V11" s="421" t="s">
        <v>478</v>
      </c>
      <c r="W11" s="422"/>
      <c r="X11" s="422"/>
      <c r="Y11" s="423"/>
      <c r="Z11" s="254"/>
    </row>
    <row r="12" spans="1:26" ht="15" thickBot="1" x14ac:dyDescent="0.25">
      <c r="B12" s="258"/>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60"/>
    </row>
    <row r="13" spans="1:26" ht="27.75" customHeight="1" x14ac:dyDescent="0.2">
      <c r="B13" s="258"/>
      <c r="C13" s="385" t="s">
        <v>17</v>
      </c>
      <c r="D13" s="386"/>
      <c r="E13" s="386"/>
      <c r="F13" s="386"/>
      <c r="G13" s="386"/>
      <c r="H13" s="387"/>
      <c r="I13" s="391" t="s">
        <v>657</v>
      </c>
      <c r="J13" s="392"/>
      <c r="K13" s="392"/>
      <c r="L13" s="392"/>
      <c r="M13" s="392"/>
      <c r="N13" s="392"/>
      <c r="O13" s="392"/>
      <c r="P13" s="392"/>
      <c r="Q13" s="392"/>
      <c r="R13" s="392"/>
      <c r="S13" s="393"/>
      <c r="T13" s="385" t="s">
        <v>16</v>
      </c>
      <c r="U13" s="386"/>
      <c r="V13" s="386"/>
      <c r="W13" s="386"/>
      <c r="X13" s="386"/>
      <c r="Y13" s="387"/>
      <c r="Z13" s="260"/>
    </row>
    <row r="14" spans="1:26" ht="27.75" customHeight="1" thickBot="1" x14ac:dyDescent="0.25">
      <c r="B14" s="258"/>
      <c r="C14" s="388"/>
      <c r="D14" s="389"/>
      <c r="E14" s="389"/>
      <c r="F14" s="389"/>
      <c r="G14" s="389"/>
      <c r="H14" s="390"/>
      <c r="I14" s="394"/>
      <c r="J14" s="395"/>
      <c r="K14" s="395"/>
      <c r="L14" s="395"/>
      <c r="M14" s="395"/>
      <c r="N14" s="395"/>
      <c r="O14" s="395"/>
      <c r="P14" s="395"/>
      <c r="Q14" s="395"/>
      <c r="R14" s="395"/>
      <c r="S14" s="396"/>
      <c r="T14" s="1006" t="s">
        <v>0</v>
      </c>
      <c r="U14" s="1007"/>
      <c r="V14" s="1007"/>
      <c r="W14" s="1007"/>
      <c r="X14" s="1007"/>
      <c r="Y14" s="1008"/>
      <c r="Z14" s="260"/>
    </row>
    <row r="15" spans="1:26" ht="15" thickBot="1" x14ac:dyDescent="0.25">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60"/>
    </row>
    <row r="16" spans="1:26" ht="57.75" customHeight="1" thickBot="1" x14ac:dyDescent="0.25">
      <c r="B16" s="258"/>
      <c r="C16" s="445" t="s">
        <v>18</v>
      </c>
      <c r="D16" s="446"/>
      <c r="E16" s="446"/>
      <c r="F16" s="446"/>
      <c r="G16" s="446"/>
      <c r="H16" s="447"/>
      <c r="I16" s="448" t="s">
        <v>658</v>
      </c>
      <c r="J16" s="449"/>
      <c r="K16" s="449"/>
      <c r="L16" s="449"/>
      <c r="M16" s="449"/>
      <c r="N16" s="449"/>
      <c r="O16" s="449"/>
      <c r="P16" s="449"/>
      <c r="Q16" s="449"/>
      <c r="R16" s="449"/>
      <c r="S16" s="449"/>
      <c r="T16" s="449"/>
      <c r="U16" s="449"/>
      <c r="V16" s="449"/>
      <c r="W16" s="449"/>
      <c r="X16" s="449"/>
      <c r="Y16" s="450"/>
      <c r="Z16" s="260"/>
    </row>
    <row r="17" spans="2:26" ht="16.5" customHeight="1" thickBot="1" x14ac:dyDescent="0.25">
      <c r="B17" s="258"/>
      <c r="C17" s="257"/>
      <c r="D17" s="257"/>
      <c r="E17" s="257"/>
      <c r="F17" s="257"/>
      <c r="G17" s="257"/>
      <c r="H17" s="257"/>
      <c r="I17" s="261"/>
      <c r="J17" s="261"/>
      <c r="K17" s="261"/>
      <c r="L17" s="261"/>
      <c r="M17" s="261"/>
      <c r="N17" s="261"/>
      <c r="O17" s="261"/>
      <c r="P17" s="261"/>
      <c r="Q17" s="261"/>
      <c r="R17" s="261"/>
      <c r="S17" s="261"/>
      <c r="T17" s="261"/>
      <c r="U17" s="261"/>
      <c r="V17" s="261"/>
      <c r="W17" s="261"/>
      <c r="X17" s="261"/>
      <c r="Y17" s="261"/>
      <c r="Z17" s="260"/>
    </row>
    <row r="18" spans="2:26" ht="68.25" customHeight="1" thickBot="1" x14ac:dyDescent="0.25">
      <c r="B18" s="258"/>
      <c r="C18" s="445" t="s">
        <v>19</v>
      </c>
      <c r="D18" s="446"/>
      <c r="E18" s="446"/>
      <c r="F18" s="446"/>
      <c r="G18" s="446"/>
      <c r="H18" s="447"/>
      <c r="I18" s="1000" t="s">
        <v>659</v>
      </c>
      <c r="J18" s="1032"/>
      <c r="K18" s="1032"/>
      <c r="L18" s="1032"/>
      <c r="M18" s="1032"/>
      <c r="N18" s="1032"/>
      <c r="O18" s="1032"/>
      <c r="P18" s="1032"/>
      <c r="Q18" s="1032"/>
      <c r="R18" s="1032"/>
      <c r="S18" s="1032"/>
      <c r="T18" s="1032"/>
      <c r="U18" s="1032"/>
      <c r="V18" s="1032"/>
      <c r="W18" s="1032"/>
      <c r="X18" s="1032"/>
      <c r="Y18" s="1033"/>
      <c r="Z18" s="260"/>
    </row>
    <row r="19" spans="2:26" ht="16.5" customHeight="1" thickBot="1" x14ac:dyDescent="0.25">
      <c r="B19" s="258"/>
      <c r="C19" s="257"/>
      <c r="D19" s="257"/>
      <c r="E19" s="257"/>
      <c r="F19" s="257"/>
      <c r="G19" s="257"/>
      <c r="H19" s="257"/>
      <c r="I19" s="261"/>
      <c r="J19" s="261"/>
      <c r="K19" s="261"/>
      <c r="L19" s="261"/>
      <c r="M19" s="261"/>
      <c r="N19" s="261"/>
      <c r="O19" s="261"/>
      <c r="P19" s="261"/>
      <c r="Q19" s="261"/>
      <c r="R19" s="261"/>
      <c r="S19" s="261"/>
      <c r="T19" s="261"/>
      <c r="U19" s="261"/>
      <c r="V19" s="261"/>
      <c r="W19" s="261"/>
      <c r="X19" s="261"/>
      <c r="Y19" s="261"/>
      <c r="Z19" s="260"/>
    </row>
    <row r="20" spans="2:26" s="244" customFormat="1" ht="22.5" customHeight="1" x14ac:dyDescent="0.2">
      <c r="B20" s="258"/>
      <c r="C20" s="451" t="s">
        <v>64</v>
      </c>
      <c r="D20" s="452"/>
      <c r="E20" s="452"/>
      <c r="F20" s="452"/>
      <c r="G20" s="452"/>
      <c r="H20" s="453"/>
      <c r="I20" s="457" t="s">
        <v>451</v>
      </c>
      <c r="J20" s="458"/>
      <c r="K20" s="458"/>
      <c r="L20" s="459"/>
      <c r="M20" s="418" t="s">
        <v>21</v>
      </c>
      <c r="N20" s="419"/>
      <c r="O20" s="419"/>
      <c r="P20" s="419"/>
      <c r="Q20" s="419"/>
      <c r="R20" s="419"/>
      <c r="S20" s="420"/>
      <c r="T20" s="418" t="s">
        <v>22</v>
      </c>
      <c r="U20" s="419"/>
      <c r="V20" s="419"/>
      <c r="W20" s="419"/>
      <c r="X20" s="419"/>
      <c r="Y20" s="420"/>
      <c r="Z20" s="260"/>
    </row>
    <row r="21" spans="2:26" s="244" customFormat="1" ht="30.75" customHeight="1" thickBot="1" x14ac:dyDescent="0.25">
      <c r="B21" s="258"/>
      <c r="C21" s="454"/>
      <c r="D21" s="455"/>
      <c r="E21" s="455"/>
      <c r="F21" s="455"/>
      <c r="G21" s="455"/>
      <c r="H21" s="456"/>
      <c r="I21" s="460"/>
      <c r="J21" s="461"/>
      <c r="K21" s="461"/>
      <c r="L21" s="462"/>
      <c r="M21" s="551" t="s">
        <v>171</v>
      </c>
      <c r="N21" s="552"/>
      <c r="O21" s="552"/>
      <c r="P21" s="552"/>
      <c r="Q21" s="552"/>
      <c r="R21" s="552"/>
      <c r="S21" s="553"/>
      <c r="T21" s="990" t="s">
        <v>46</v>
      </c>
      <c r="U21" s="991"/>
      <c r="V21" s="991"/>
      <c r="W21" s="991"/>
      <c r="X21" s="991"/>
      <c r="Y21" s="992"/>
      <c r="Z21" s="260"/>
    </row>
    <row r="22" spans="2:26" ht="15"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31.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15.75" customHeight="1" thickBot="1" x14ac:dyDescent="0.25">
      <c r="B24" s="258"/>
      <c r="C24" s="436" t="s">
        <v>660</v>
      </c>
      <c r="D24" s="437"/>
      <c r="E24" s="437"/>
      <c r="F24" s="437"/>
      <c r="G24" s="437"/>
      <c r="H24" s="437"/>
      <c r="I24" s="438"/>
      <c r="J24" s="436" t="s">
        <v>654</v>
      </c>
      <c r="K24" s="437"/>
      <c r="L24" s="437"/>
      <c r="M24" s="437"/>
      <c r="N24" s="437"/>
      <c r="O24" s="437"/>
      <c r="P24" s="438"/>
      <c r="Q24" s="548" t="s">
        <v>252</v>
      </c>
      <c r="R24" s="549"/>
      <c r="S24" s="549"/>
      <c r="T24" s="549"/>
      <c r="U24" s="549"/>
      <c r="V24" s="549"/>
      <c r="W24" s="549"/>
      <c r="X24" s="549"/>
      <c r="Y24" s="550"/>
      <c r="Z24" s="260"/>
    </row>
    <row r="25" spans="2:26" ht="15"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33" customHeight="1" thickBot="1" x14ac:dyDescent="0.25">
      <c r="B26" s="258"/>
      <c r="C26" s="445" t="s">
        <v>20</v>
      </c>
      <c r="D26" s="446"/>
      <c r="E26" s="446"/>
      <c r="F26" s="446"/>
      <c r="G26" s="446"/>
      <c r="H26" s="447"/>
      <c r="I26" s="448" t="s">
        <v>661</v>
      </c>
      <c r="J26" s="449"/>
      <c r="K26" s="449"/>
      <c r="L26" s="449"/>
      <c r="M26" s="449"/>
      <c r="N26" s="449"/>
      <c r="O26" s="449"/>
      <c r="P26" s="449"/>
      <c r="Q26" s="449"/>
      <c r="R26" s="449"/>
      <c r="S26" s="449"/>
      <c r="T26" s="449"/>
      <c r="U26" s="449"/>
      <c r="V26" s="449"/>
      <c r="W26" s="449"/>
      <c r="X26" s="449"/>
      <c r="Y26" s="450"/>
      <c r="Z26" s="260"/>
    </row>
    <row r="27" spans="2:26" ht="15.75"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9.75" customHeight="1" thickBot="1" x14ac:dyDescent="0.25">
      <c r="B28" s="258"/>
      <c r="C28" s="445" t="s">
        <v>50</v>
      </c>
      <c r="D28" s="446"/>
      <c r="E28" s="446"/>
      <c r="F28" s="446"/>
      <c r="G28" s="446"/>
      <c r="H28" s="447"/>
      <c r="I28" s="1081">
        <v>1</v>
      </c>
      <c r="J28" s="1000"/>
      <c r="K28" s="445" t="s">
        <v>51</v>
      </c>
      <c r="L28" s="446"/>
      <c r="M28" s="446"/>
      <c r="N28" s="446"/>
      <c r="O28" s="446"/>
      <c r="P28" s="447"/>
      <c r="Q28" s="444" t="s">
        <v>52</v>
      </c>
      <c r="R28" s="442"/>
      <c r="S28" s="443"/>
      <c r="T28" s="281" t="s">
        <v>53</v>
      </c>
      <c r="U28" s="442" t="s">
        <v>54</v>
      </c>
      <c r="V28" s="442"/>
      <c r="W28" s="442"/>
      <c r="X28" s="443"/>
      <c r="Y28" s="280"/>
      <c r="Z28" s="260"/>
    </row>
    <row r="29" spans="2:26" ht="15"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15"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36" customHeight="1" x14ac:dyDescent="0.2">
      <c r="B32" s="263"/>
      <c r="C32" s="588" t="s">
        <v>56</v>
      </c>
      <c r="D32" s="589"/>
      <c r="E32" s="589"/>
      <c r="F32" s="589"/>
      <c r="G32" s="590"/>
      <c r="H32" s="594" t="s">
        <v>662</v>
      </c>
      <c r="I32" s="594" t="s">
        <v>663</v>
      </c>
      <c r="J32" s="594" t="s">
        <v>25</v>
      </c>
      <c r="K32" s="596" t="s">
        <v>57</v>
      </c>
      <c r="L32" s="589"/>
      <c r="M32" s="589"/>
      <c r="N32" s="589"/>
      <c r="O32" s="589"/>
      <c r="P32" s="589"/>
      <c r="Q32" s="589"/>
      <c r="R32" s="589"/>
      <c r="S32" s="589"/>
      <c r="T32" s="589"/>
      <c r="U32" s="589"/>
      <c r="V32" s="589"/>
      <c r="W32" s="589"/>
      <c r="X32" s="589"/>
      <c r="Y32" s="590"/>
      <c r="Z32" s="260"/>
    </row>
    <row r="33" spans="2:26" s="262" customFormat="1" ht="36" customHeight="1" thickBot="1" x14ac:dyDescent="0.25">
      <c r="B33" s="26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260"/>
    </row>
    <row r="34" spans="2:26" s="262" customFormat="1" ht="57.75" customHeight="1" x14ac:dyDescent="0.2">
      <c r="B34" s="263"/>
      <c r="C34" s="560" t="s">
        <v>91</v>
      </c>
      <c r="D34" s="561"/>
      <c r="E34" s="561"/>
      <c r="F34" s="561"/>
      <c r="G34" s="562"/>
      <c r="H34" s="264">
        <v>31</v>
      </c>
      <c r="I34" s="264">
        <v>32</v>
      </c>
      <c r="J34" s="284">
        <f>+H34/I34</f>
        <v>0.96875</v>
      </c>
      <c r="K34" s="654" t="s">
        <v>664</v>
      </c>
      <c r="L34" s="539"/>
      <c r="M34" s="539"/>
      <c r="N34" s="539"/>
      <c r="O34" s="539"/>
      <c r="P34" s="539"/>
      <c r="Q34" s="539"/>
      <c r="R34" s="539"/>
      <c r="S34" s="539"/>
      <c r="T34" s="539"/>
      <c r="U34" s="539"/>
      <c r="V34" s="539"/>
      <c r="W34" s="539"/>
      <c r="X34" s="539"/>
      <c r="Y34" s="540"/>
      <c r="Z34" s="260"/>
    </row>
    <row r="35" spans="2:26" s="262" customFormat="1" x14ac:dyDescent="0.2">
      <c r="B35" s="263"/>
      <c r="C35" s="560" t="s">
        <v>94</v>
      </c>
      <c r="D35" s="561"/>
      <c r="E35" s="561"/>
      <c r="F35" s="561"/>
      <c r="G35" s="562"/>
      <c r="H35" s="156"/>
      <c r="I35" s="156"/>
      <c r="J35" s="265" t="e">
        <f t="shared" ref="J35:J45" si="0">+H35/I35</f>
        <v>#DIV/0!</v>
      </c>
      <c r="K35" s="563"/>
      <c r="L35" s="538"/>
      <c r="M35" s="538"/>
      <c r="N35" s="538"/>
      <c r="O35" s="538"/>
      <c r="P35" s="538"/>
      <c r="Q35" s="538"/>
      <c r="R35" s="538"/>
      <c r="S35" s="538"/>
      <c r="T35" s="538"/>
      <c r="U35" s="538"/>
      <c r="V35" s="538"/>
      <c r="W35" s="538"/>
      <c r="X35" s="538"/>
      <c r="Y35" s="564"/>
      <c r="Z35" s="260"/>
    </row>
    <row r="36" spans="2:26" s="262" customFormat="1" x14ac:dyDescent="0.2">
      <c r="B36" s="263"/>
      <c r="C36" s="560" t="s">
        <v>95</v>
      </c>
      <c r="D36" s="561"/>
      <c r="E36" s="561"/>
      <c r="F36" s="561"/>
      <c r="G36" s="562"/>
      <c r="H36" s="156"/>
      <c r="I36" s="156"/>
      <c r="J36" s="265" t="e">
        <f t="shared" si="0"/>
        <v>#DIV/0!</v>
      </c>
      <c r="K36" s="563"/>
      <c r="L36" s="538"/>
      <c r="M36" s="538"/>
      <c r="N36" s="538"/>
      <c r="O36" s="538"/>
      <c r="P36" s="538"/>
      <c r="Q36" s="538"/>
      <c r="R36" s="538"/>
      <c r="S36" s="538"/>
      <c r="T36" s="538"/>
      <c r="U36" s="538"/>
      <c r="V36" s="538"/>
      <c r="W36" s="538"/>
      <c r="X36" s="538"/>
      <c r="Y36" s="564"/>
      <c r="Z36" s="260"/>
    </row>
    <row r="37" spans="2:26" s="262" customFormat="1" ht="15" thickBot="1" x14ac:dyDescent="0.25">
      <c r="B37" s="263"/>
      <c r="C37" s="560" t="s">
        <v>96</v>
      </c>
      <c r="D37" s="561"/>
      <c r="E37" s="561"/>
      <c r="F37" s="561"/>
      <c r="G37" s="562"/>
      <c r="H37" s="156"/>
      <c r="I37" s="156"/>
      <c r="J37" s="265" t="e">
        <f t="shared" si="0"/>
        <v>#DIV/0!</v>
      </c>
      <c r="K37" s="563"/>
      <c r="L37" s="538"/>
      <c r="M37" s="538"/>
      <c r="N37" s="538"/>
      <c r="O37" s="538"/>
      <c r="P37" s="538"/>
      <c r="Q37" s="538"/>
      <c r="R37" s="538"/>
      <c r="S37" s="538"/>
      <c r="T37" s="538"/>
      <c r="U37" s="538"/>
      <c r="V37" s="538"/>
      <c r="W37" s="538"/>
      <c r="X37" s="538"/>
      <c r="Y37" s="564"/>
      <c r="Z37" s="260"/>
    </row>
    <row r="38" spans="2:26" s="262" customFormat="1" ht="15" hidden="1" thickBot="1" x14ac:dyDescent="0.25">
      <c r="B38" s="263"/>
      <c r="C38" s="560"/>
      <c r="D38" s="561"/>
      <c r="E38" s="561"/>
      <c r="F38" s="561"/>
      <c r="G38" s="562"/>
      <c r="H38" s="156"/>
      <c r="I38" s="156"/>
      <c r="J38" s="265" t="e">
        <f t="shared" si="0"/>
        <v>#DIV/0!</v>
      </c>
      <c r="K38" s="563"/>
      <c r="L38" s="538"/>
      <c r="M38" s="538"/>
      <c r="N38" s="538"/>
      <c r="O38" s="538"/>
      <c r="P38" s="538"/>
      <c r="Q38" s="538"/>
      <c r="R38" s="538"/>
      <c r="S38" s="538"/>
      <c r="T38" s="538"/>
      <c r="U38" s="538"/>
      <c r="V38" s="538"/>
      <c r="W38" s="538"/>
      <c r="X38" s="538"/>
      <c r="Y38" s="564"/>
      <c r="Z38" s="260"/>
    </row>
    <row r="39" spans="2:26" s="262" customFormat="1" ht="15" hidden="1" thickBot="1" x14ac:dyDescent="0.25">
      <c r="B39" s="263"/>
      <c r="C39" s="560"/>
      <c r="D39" s="561"/>
      <c r="E39" s="561"/>
      <c r="F39" s="561"/>
      <c r="G39" s="562"/>
      <c r="H39" s="156"/>
      <c r="I39" s="156"/>
      <c r="J39" s="265" t="e">
        <f t="shared" si="0"/>
        <v>#DIV/0!</v>
      </c>
      <c r="K39" s="563"/>
      <c r="L39" s="538"/>
      <c r="M39" s="538"/>
      <c r="N39" s="538"/>
      <c r="O39" s="538"/>
      <c r="P39" s="538"/>
      <c r="Q39" s="538"/>
      <c r="R39" s="538"/>
      <c r="S39" s="538"/>
      <c r="T39" s="538"/>
      <c r="U39" s="538"/>
      <c r="V39" s="538"/>
      <c r="W39" s="538"/>
      <c r="X39" s="538"/>
      <c r="Y39" s="564"/>
      <c r="Z39" s="260"/>
    </row>
    <row r="40" spans="2:26" s="262" customFormat="1" ht="15" hidden="1" thickBot="1" x14ac:dyDescent="0.25">
      <c r="B40" s="263"/>
      <c r="C40" s="560"/>
      <c r="D40" s="561"/>
      <c r="E40" s="561"/>
      <c r="F40" s="561"/>
      <c r="G40" s="562"/>
      <c r="H40" s="156"/>
      <c r="I40" s="156"/>
      <c r="J40" s="265" t="e">
        <f t="shared" si="0"/>
        <v>#DIV/0!</v>
      </c>
      <c r="K40" s="563"/>
      <c r="L40" s="538"/>
      <c r="M40" s="538"/>
      <c r="N40" s="538"/>
      <c r="O40" s="538"/>
      <c r="P40" s="538"/>
      <c r="Q40" s="538"/>
      <c r="R40" s="538"/>
      <c r="S40" s="538"/>
      <c r="T40" s="538"/>
      <c r="U40" s="538"/>
      <c r="V40" s="538"/>
      <c r="W40" s="538"/>
      <c r="X40" s="538"/>
      <c r="Y40" s="564"/>
      <c r="Z40" s="260"/>
    </row>
    <row r="41" spans="2:26" s="262" customFormat="1" ht="15" hidden="1" thickBot="1" x14ac:dyDescent="0.25">
      <c r="B41" s="263"/>
      <c r="C41" s="560"/>
      <c r="D41" s="561"/>
      <c r="E41" s="561"/>
      <c r="F41" s="561"/>
      <c r="G41" s="562"/>
      <c r="H41" s="156"/>
      <c r="I41" s="156"/>
      <c r="J41" s="265" t="e">
        <f t="shared" si="0"/>
        <v>#DIV/0!</v>
      </c>
      <c r="K41" s="563"/>
      <c r="L41" s="538"/>
      <c r="M41" s="538"/>
      <c r="N41" s="538"/>
      <c r="O41" s="538"/>
      <c r="P41" s="538"/>
      <c r="Q41" s="538"/>
      <c r="R41" s="538"/>
      <c r="S41" s="538"/>
      <c r="T41" s="538"/>
      <c r="U41" s="538"/>
      <c r="V41" s="538"/>
      <c r="W41" s="538"/>
      <c r="X41" s="538"/>
      <c r="Y41" s="564"/>
      <c r="Z41" s="260"/>
    </row>
    <row r="42" spans="2:26" s="262" customFormat="1" ht="15" hidden="1" thickBot="1" x14ac:dyDescent="0.25">
      <c r="B42" s="263"/>
      <c r="C42" s="560"/>
      <c r="D42" s="561"/>
      <c r="E42" s="561"/>
      <c r="F42" s="561"/>
      <c r="G42" s="562"/>
      <c r="H42" s="156"/>
      <c r="I42" s="156"/>
      <c r="J42" s="265" t="e">
        <f t="shared" si="0"/>
        <v>#DIV/0!</v>
      </c>
      <c r="K42" s="563"/>
      <c r="L42" s="538"/>
      <c r="M42" s="538"/>
      <c r="N42" s="538"/>
      <c r="O42" s="538"/>
      <c r="P42" s="538"/>
      <c r="Q42" s="538"/>
      <c r="R42" s="538"/>
      <c r="S42" s="538"/>
      <c r="T42" s="538"/>
      <c r="U42" s="538"/>
      <c r="V42" s="538"/>
      <c r="W42" s="538"/>
      <c r="X42" s="538"/>
      <c r="Y42" s="564"/>
      <c r="Z42" s="260"/>
    </row>
    <row r="43" spans="2:26" s="262" customFormat="1" ht="15" hidden="1" thickBot="1" x14ac:dyDescent="0.25">
      <c r="B43" s="263"/>
      <c r="C43" s="560"/>
      <c r="D43" s="561"/>
      <c r="E43" s="561"/>
      <c r="F43" s="561"/>
      <c r="G43" s="562"/>
      <c r="H43" s="156"/>
      <c r="I43" s="156"/>
      <c r="J43" s="265" t="e">
        <f t="shared" si="0"/>
        <v>#DIV/0!</v>
      </c>
      <c r="K43" s="563"/>
      <c r="L43" s="538"/>
      <c r="M43" s="538"/>
      <c r="N43" s="538"/>
      <c r="O43" s="538"/>
      <c r="P43" s="538"/>
      <c r="Q43" s="538"/>
      <c r="R43" s="538"/>
      <c r="S43" s="538"/>
      <c r="T43" s="538"/>
      <c r="U43" s="538"/>
      <c r="V43" s="538"/>
      <c r="W43" s="538"/>
      <c r="X43" s="538"/>
      <c r="Y43" s="564"/>
      <c r="Z43" s="260"/>
    </row>
    <row r="44" spans="2:26" s="262" customFormat="1" ht="15" hidden="1" thickBot="1" x14ac:dyDescent="0.25">
      <c r="B44" s="263"/>
      <c r="C44" s="560"/>
      <c r="D44" s="561"/>
      <c r="E44" s="561"/>
      <c r="F44" s="561"/>
      <c r="G44" s="562"/>
      <c r="H44" s="156"/>
      <c r="I44" s="156"/>
      <c r="J44" s="265" t="e">
        <f t="shared" si="0"/>
        <v>#DIV/0!</v>
      </c>
      <c r="K44" s="563"/>
      <c r="L44" s="538"/>
      <c r="M44" s="538"/>
      <c r="N44" s="538"/>
      <c r="O44" s="538"/>
      <c r="P44" s="538"/>
      <c r="Q44" s="538"/>
      <c r="R44" s="538"/>
      <c r="S44" s="538"/>
      <c r="T44" s="538"/>
      <c r="U44" s="538"/>
      <c r="V44" s="538"/>
      <c r="W44" s="538"/>
      <c r="X44" s="538"/>
      <c r="Y44" s="564"/>
      <c r="Z44" s="260"/>
    </row>
    <row r="45" spans="2:26" s="262" customFormat="1" ht="15" hidden="1" thickBot="1" x14ac:dyDescent="0.25">
      <c r="B45" s="263"/>
      <c r="C45" s="560"/>
      <c r="D45" s="561"/>
      <c r="E45" s="561"/>
      <c r="F45" s="561"/>
      <c r="G45" s="562"/>
      <c r="H45" s="157"/>
      <c r="I45" s="157"/>
      <c r="J45" s="265" t="e">
        <f t="shared" si="0"/>
        <v>#DIV/0!</v>
      </c>
      <c r="K45" s="660"/>
      <c r="L45" s="661"/>
      <c r="M45" s="661"/>
      <c r="N45" s="661"/>
      <c r="O45" s="661"/>
      <c r="P45" s="661"/>
      <c r="Q45" s="661"/>
      <c r="R45" s="661"/>
      <c r="S45" s="661"/>
      <c r="T45" s="661"/>
      <c r="U45" s="661"/>
      <c r="V45" s="661"/>
      <c r="W45" s="661"/>
      <c r="X45" s="661"/>
      <c r="Y45" s="662"/>
      <c r="Z45" s="260"/>
    </row>
    <row r="46" spans="2:26" s="262" customFormat="1" ht="15.75" customHeight="1" thickBot="1" x14ac:dyDescent="0.3">
      <c r="B46" s="263"/>
      <c r="C46" s="565" t="s">
        <v>58</v>
      </c>
      <c r="D46" s="566"/>
      <c r="E46" s="566"/>
      <c r="F46" s="566"/>
      <c r="G46" s="567"/>
      <c r="H46" s="266">
        <f>SUM(H34:H45)</f>
        <v>31</v>
      </c>
      <c r="I46" s="266"/>
      <c r="J46" s="224" t="e">
        <f>SUM(J34:J37)</f>
        <v>#DIV/0!</v>
      </c>
      <c r="K46" s="568"/>
      <c r="L46" s="569"/>
      <c r="M46" s="569"/>
      <c r="N46" s="569"/>
      <c r="O46" s="569"/>
      <c r="P46" s="569"/>
      <c r="Q46" s="569"/>
      <c r="R46" s="569"/>
      <c r="S46" s="569"/>
      <c r="T46" s="569"/>
      <c r="U46" s="569"/>
      <c r="V46" s="569"/>
      <c r="W46" s="569"/>
      <c r="X46" s="569"/>
      <c r="Y46" s="570"/>
      <c r="Z46" s="260"/>
    </row>
    <row r="47" spans="2:26" s="262" customFormat="1" ht="5.25" customHeight="1" x14ac:dyDescent="0.2">
      <c r="B47" s="263"/>
      <c r="C47" s="259"/>
      <c r="D47" s="259"/>
      <c r="E47" s="259"/>
      <c r="F47" s="259"/>
      <c r="G47" s="259"/>
      <c r="H47" s="267"/>
      <c r="I47" s="267"/>
      <c r="J47" s="61"/>
      <c r="K47" s="259"/>
      <c r="L47" s="259"/>
      <c r="M47" s="259"/>
      <c r="N47" s="259"/>
      <c r="O47" s="259"/>
      <c r="P47" s="259"/>
      <c r="Q47" s="259"/>
      <c r="R47" s="259"/>
      <c r="S47" s="259"/>
      <c r="T47" s="259"/>
      <c r="U47" s="259"/>
      <c r="V47" s="259"/>
      <c r="W47" s="259"/>
      <c r="X47" s="259"/>
      <c r="Y47" s="259"/>
      <c r="Z47" s="260"/>
    </row>
    <row r="48" spans="2:26" s="262" customFormat="1" ht="15" thickBot="1" x14ac:dyDescent="0.25">
      <c r="B48" s="263"/>
      <c r="C48" s="259"/>
      <c r="D48" s="259"/>
      <c r="E48" s="259"/>
      <c r="F48" s="259"/>
      <c r="G48" s="259"/>
      <c r="H48" s="267"/>
      <c r="I48" s="267"/>
      <c r="J48" s="61"/>
      <c r="K48" s="259"/>
      <c r="L48" s="259"/>
      <c r="M48" s="259"/>
      <c r="N48" s="259"/>
      <c r="O48" s="259"/>
      <c r="P48" s="259"/>
      <c r="Q48" s="259"/>
      <c r="R48" s="259"/>
      <c r="S48" s="259"/>
      <c r="T48" s="259"/>
      <c r="U48" s="259"/>
      <c r="V48" s="259"/>
      <c r="W48" s="259"/>
      <c r="X48" s="259"/>
      <c r="Y48" s="259"/>
      <c r="Z48" s="260"/>
    </row>
    <row r="49" spans="2:26" s="262" customFormat="1" x14ac:dyDescent="0.2">
      <c r="B49" s="263"/>
      <c r="C49" s="571" t="s">
        <v>59</v>
      </c>
      <c r="D49" s="572"/>
      <c r="E49" s="572"/>
      <c r="F49" s="572"/>
      <c r="G49" s="572"/>
      <c r="H49" s="572"/>
      <c r="I49" s="572"/>
      <c r="J49" s="572"/>
      <c r="K49" s="572"/>
      <c r="L49" s="572"/>
      <c r="M49" s="572"/>
      <c r="N49" s="572"/>
      <c r="O49" s="572"/>
      <c r="P49" s="572"/>
      <c r="Q49" s="572"/>
      <c r="R49" s="572"/>
      <c r="S49" s="572"/>
      <c r="T49" s="572"/>
      <c r="U49" s="572"/>
      <c r="V49" s="572"/>
      <c r="W49" s="572"/>
      <c r="X49" s="572"/>
      <c r="Y49" s="573"/>
      <c r="Z49" s="260"/>
    </row>
    <row r="50" spans="2:26" ht="15" thickBot="1" x14ac:dyDescent="0.25">
      <c r="B50" s="258"/>
      <c r="C50" s="574"/>
      <c r="D50" s="575"/>
      <c r="E50" s="575"/>
      <c r="F50" s="575"/>
      <c r="G50" s="575"/>
      <c r="H50" s="575"/>
      <c r="I50" s="575"/>
      <c r="J50" s="575"/>
      <c r="K50" s="575"/>
      <c r="L50" s="575"/>
      <c r="M50" s="575"/>
      <c r="N50" s="575"/>
      <c r="O50" s="575"/>
      <c r="P50" s="575"/>
      <c r="Q50" s="575"/>
      <c r="R50" s="575"/>
      <c r="S50" s="575"/>
      <c r="T50" s="575"/>
      <c r="U50" s="575"/>
      <c r="V50" s="575"/>
      <c r="W50" s="575"/>
      <c r="X50" s="575"/>
      <c r="Y50" s="576"/>
      <c r="Z50" s="260"/>
    </row>
    <row r="51" spans="2:26" x14ac:dyDescent="0.2">
      <c r="B51" s="258"/>
      <c r="C51" s="427" t="s">
        <v>60</v>
      </c>
      <c r="D51" s="577"/>
      <c r="E51" s="577"/>
      <c r="F51" s="577"/>
      <c r="G51" s="577"/>
      <c r="H51" s="577"/>
      <c r="I51" s="577"/>
      <c r="J51" s="577"/>
      <c r="K51" s="577"/>
      <c r="L51" s="577"/>
      <c r="M51" s="577"/>
      <c r="N51" s="577"/>
      <c r="O51" s="577"/>
      <c r="P51" s="577"/>
      <c r="Q51" s="577"/>
      <c r="R51" s="577"/>
      <c r="S51" s="577"/>
      <c r="T51" s="577"/>
      <c r="U51" s="577"/>
      <c r="V51" s="577"/>
      <c r="W51" s="577"/>
      <c r="X51" s="577"/>
      <c r="Y51" s="578"/>
      <c r="Z51" s="260"/>
    </row>
    <row r="52" spans="2:26" x14ac:dyDescent="0.2">
      <c r="B52" s="25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260"/>
    </row>
    <row r="53" spans="2:26" x14ac:dyDescent="0.2">
      <c r="B53" s="25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260"/>
    </row>
    <row r="54" spans="2:26" x14ac:dyDescent="0.2">
      <c r="B54" s="25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260"/>
    </row>
    <row r="55" spans="2:26" x14ac:dyDescent="0.2">
      <c r="B55" s="258"/>
      <c r="C55" s="579"/>
      <c r="D55" s="580"/>
      <c r="E55" s="580"/>
      <c r="F55" s="580"/>
      <c r="G55" s="580"/>
      <c r="H55" s="580"/>
      <c r="I55" s="580"/>
      <c r="J55" s="580"/>
      <c r="K55" s="580"/>
      <c r="L55" s="580"/>
      <c r="M55" s="580"/>
      <c r="N55" s="580"/>
      <c r="O55" s="580"/>
      <c r="P55" s="580"/>
      <c r="Q55" s="580"/>
      <c r="R55" s="580"/>
      <c r="S55" s="580"/>
      <c r="T55" s="580"/>
      <c r="U55" s="580"/>
      <c r="V55" s="580"/>
      <c r="W55" s="580"/>
      <c r="X55" s="580"/>
      <c r="Y55" s="581"/>
      <c r="Z55" s="260"/>
    </row>
    <row r="56" spans="2:26" x14ac:dyDescent="0.2">
      <c r="B56" s="258"/>
      <c r="C56" s="579"/>
      <c r="D56" s="580"/>
      <c r="E56" s="580"/>
      <c r="F56" s="580"/>
      <c r="G56" s="580"/>
      <c r="H56" s="580"/>
      <c r="I56" s="580"/>
      <c r="J56" s="580"/>
      <c r="K56" s="580"/>
      <c r="L56" s="580"/>
      <c r="M56" s="580"/>
      <c r="N56" s="580"/>
      <c r="O56" s="580"/>
      <c r="P56" s="580"/>
      <c r="Q56" s="580"/>
      <c r="R56" s="580"/>
      <c r="S56" s="580"/>
      <c r="T56" s="580"/>
      <c r="U56" s="580"/>
      <c r="V56" s="580"/>
      <c r="W56" s="580"/>
      <c r="X56" s="580"/>
      <c r="Y56" s="581"/>
      <c r="Z56" s="260"/>
    </row>
    <row r="57" spans="2:26" x14ac:dyDescent="0.2">
      <c r="B57" s="258"/>
      <c r="C57" s="579"/>
      <c r="D57" s="580"/>
      <c r="E57" s="580"/>
      <c r="F57" s="580"/>
      <c r="G57" s="580"/>
      <c r="H57" s="580"/>
      <c r="I57" s="580"/>
      <c r="J57" s="580"/>
      <c r="K57" s="580"/>
      <c r="L57" s="580"/>
      <c r="M57" s="580"/>
      <c r="N57" s="580"/>
      <c r="O57" s="580"/>
      <c r="P57" s="580"/>
      <c r="Q57" s="580"/>
      <c r="R57" s="580"/>
      <c r="S57" s="580"/>
      <c r="T57" s="580"/>
      <c r="U57" s="580"/>
      <c r="V57" s="580"/>
      <c r="W57" s="580"/>
      <c r="X57" s="580"/>
      <c r="Y57" s="581"/>
      <c r="Z57" s="260"/>
    </row>
    <row r="58" spans="2:26" x14ac:dyDescent="0.2">
      <c r="B58" s="258"/>
      <c r="C58" s="579"/>
      <c r="D58" s="580"/>
      <c r="E58" s="580"/>
      <c r="F58" s="580"/>
      <c r="G58" s="580"/>
      <c r="H58" s="580"/>
      <c r="I58" s="580"/>
      <c r="J58" s="580"/>
      <c r="K58" s="580"/>
      <c r="L58" s="580"/>
      <c r="M58" s="580"/>
      <c r="N58" s="580"/>
      <c r="O58" s="580"/>
      <c r="P58" s="580"/>
      <c r="Q58" s="580"/>
      <c r="R58" s="580"/>
      <c r="S58" s="580"/>
      <c r="T58" s="580"/>
      <c r="U58" s="580"/>
      <c r="V58" s="580"/>
      <c r="W58" s="580"/>
      <c r="X58" s="580"/>
      <c r="Y58" s="581"/>
      <c r="Z58" s="260"/>
    </row>
    <row r="59" spans="2:26" x14ac:dyDescent="0.2">
      <c r="B59" s="258"/>
      <c r="C59" s="579"/>
      <c r="D59" s="580"/>
      <c r="E59" s="580"/>
      <c r="F59" s="580"/>
      <c r="G59" s="580"/>
      <c r="H59" s="580"/>
      <c r="I59" s="580"/>
      <c r="J59" s="580"/>
      <c r="K59" s="580"/>
      <c r="L59" s="580"/>
      <c r="M59" s="580"/>
      <c r="N59" s="580"/>
      <c r="O59" s="580"/>
      <c r="P59" s="580"/>
      <c r="Q59" s="580"/>
      <c r="R59" s="580"/>
      <c r="S59" s="580"/>
      <c r="T59" s="580"/>
      <c r="U59" s="580"/>
      <c r="V59" s="580"/>
      <c r="W59" s="580"/>
      <c r="X59" s="580"/>
      <c r="Y59" s="581"/>
      <c r="Z59" s="260"/>
    </row>
    <row r="60" spans="2:26" x14ac:dyDescent="0.2">
      <c r="B60" s="258"/>
      <c r="C60" s="579"/>
      <c r="D60" s="580"/>
      <c r="E60" s="580"/>
      <c r="F60" s="580"/>
      <c r="G60" s="580"/>
      <c r="H60" s="580"/>
      <c r="I60" s="580"/>
      <c r="J60" s="580"/>
      <c r="K60" s="580"/>
      <c r="L60" s="580"/>
      <c r="M60" s="580"/>
      <c r="N60" s="580"/>
      <c r="O60" s="580"/>
      <c r="P60" s="580"/>
      <c r="Q60" s="580"/>
      <c r="R60" s="580"/>
      <c r="S60" s="580"/>
      <c r="T60" s="580"/>
      <c r="U60" s="580"/>
      <c r="V60" s="580"/>
      <c r="W60" s="580"/>
      <c r="X60" s="580"/>
      <c r="Y60" s="581"/>
      <c r="Z60" s="260"/>
    </row>
    <row r="61" spans="2:26" x14ac:dyDescent="0.2">
      <c r="B61" s="258"/>
      <c r="C61" s="579"/>
      <c r="D61" s="580"/>
      <c r="E61" s="580"/>
      <c r="F61" s="580"/>
      <c r="G61" s="580"/>
      <c r="H61" s="580"/>
      <c r="I61" s="580"/>
      <c r="J61" s="580"/>
      <c r="K61" s="580"/>
      <c r="L61" s="580"/>
      <c r="M61" s="580"/>
      <c r="N61" s="580"/>
      <c r="O61" s="580"/>
      <c r="P61" s="580"/>
      <c r="Q61" s="580"/>
      <c r="R61" s="580"/>
      <c r="S61" s="580"/>
      <c r="T61" s="580"/>
      <c r="U61" s="580"/>
      <c r="V61" s="580"/>
      <c r="W61" s="580"/>
      <c r="X61" s="580"/>
      <c r="Y61" s="581"/>
      <c r="Z61" s="260"/>
    </row>
    <row r="62" spans="2:26" x14ac:dyDescent="0.2">
      <c r="B62" s="258"/>
      <c r="C62" s="579"/>
      <c r="D62" s="580"/>
      <c r="E62" s="580"/>
      <c r="F62" s="580"/>
      <c r="G62" s="580"/>
      <c r="H62" s="580"/>
      <c r="I62" s="580"/>
      <c r="J62" s="580"/>
      <c r="K62" s="580"/>
      <c r="L62" s="580"/>
      <c r="M62" s="580"/>
      <c r="N62" s="580"/>
      <c r="O62" s="580"/>
      <c r="P62" s="580"/>
      <c r="Q62" s="580"/>
      <c r="R62" s="580"/>
      <c r="S62" s="580"/>
      <c r="T62" s="580"/>
      <c r="U62" s="580"/>
      <c r="V62" s="580"/>
      <c r="W62" s="580"/>
      <c r="X62" s="580"/>
      <c r="Y62" s="581"/>
      <c r="Z62" s="260"/>
    </row>
    <row r="63" spans="2:26" ht="15" thickBot="1" x14ac:dyDescent="0.25">
      <c r="B63" s="258"/>
      <c r="C63" s="582"/>
      <c r="D63" s="583"/>
      <c r="E63" s="583"/>
      <c r="F63" s="583"/>
      <c r="G63" s="583"/>
      <c r="H63" s="583"/>
      <c r="I63" s="583"/>
      <c r="J63" s="583"/>
      <c r="K63" s="583"/>
      <c r="L63" s="583"/>
      <c r="M63" s="583"/>
      <c r="N63" s="583"/>
      <c r="O63" s="583"/>
      <c r="P63" s="583"/>
      <c r="Q63" s="583"/>
      <c r="R63" s="583"/>
      <c r="S63" s="583"/>
      <c r="T63" s="583"/>
      <c r="U63" s="583"/>
      <c r="V63" s="583"/>
      <c r="W63" s="583"/>
      <c r="X63" s="583"/>
      <c r="Y63" s="584"/>
      <c r="Z63" s="260"/>
    </row>
    <row r="64" spans="2:26" x14ac:dyDescent="0.2">
      <c r="B64" s="26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0"/>
    </row>
    <row r="65" spans="1:26" ht="15" thickBot="1" x14ac:dyDescent="0.25">
      <c r="B65" s="271"/>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3"/>
    </row>
    <row r="66" spans="1:26" ht="14.25" customHeight="1" x14ac:dyDescent="0.2">
      <c r="B66" s="274"/>
      <c r="C66" s="513" t="s">
        <v>56</v>
      </c>
      <c r="D66" s="514"/>
      <c r="E66" s="514"/>
      <c r="F66" s="514"/>
      <c r="G66" s="515"/>
      <c r="H66" s="513" t="s">
        <v>61</v>
      </c>
      <c r="I66" s="515"/>
      <c r="J66" s="513" t="s">
        <v>62</v>
      </c>
      <c r="K66" s="514"/>
      <c r="L66" s="514"/>
      <c r="M66" s="515"/>
      <c r="N66" s="513" t="s">
        <v>63</v>
      </c>
      <c r="O66" s="514"/>
      <c r="P66" s="514"/>
      <c r="Q66" s="514"/>
      <c r="R66" s="514"/>
      <c r="S66" s="514"/>
      <c r="T66" s="514"/>
      <c r="U66" s="514"/>
      <c r="V66" s="514"/>
      <c r="W66" s="514"/>
      <c r="X66" s="514"/>
      <c r="Y66" s="515"/>
      <c r="Z66" s="275"/>
    </row>
    <row r="67" spans="1:26" ht="14.25" customHeight="1" x14ac:dyDescent="0.2">
      <c r="A67" s="244"/>
      <c r="B67" s="276"/>
      <c r="C67" s="516"/>
      <c r="D67" s="517"/>
      <c r="E67" s="517"/>
      <c r="F67" s="517"/>
      <c r="G67" s="518"/>
      <c r="H67" s="516"/>
      <c r="I67" s="518"/>
      <c r="J67" s="516"/>
      <c r="K67" s="517"/>
      <c r="L67" s="517"/>
      <c r="M67" s="518"/>
      <c r="N67" s="516"/>
      <c r="O67" s="517"/>
      <c r="P67" s="517"/>
      <c r="Q67" s="517"/>
      <c r="R67" s="517"/>
      <c r="S67" s="517"/>
      <c r="T67" s="517"/>
      <c r="U67" s="517"/>
      <c r="V67" s="517"/>
      <c r="W67" s="517"/>
      <c r="X67" s="517"/>
      <c r="Y67" s="518"/>
      <c r="Z67" s="275"/>
    </row>
    <row r="68" spans="1:26" ht="15" customHeight="1" thickBot="1" x14ac:dyDescent="0.25">
      <c r="A68" s="244"/>
      <c r="B68" s="276"/>
      <c r="C68" s="516"/>
      <c r="D68" s="517"/>
      <c r="E68" s="517"/>
      <c r="F68" s="517"/>
      <c r="G68" s="518"/>
      <c r="H68" s="516"/>
      <c r="I68" s="518"/>
      <c r="J68" s="516"/>
      <c r="K68" s="517"/>
      <c r="L68" s="517"/>
      <c r="M68" s="518"/>
      <c r="N68" s="516"/>
      <c r="O68" s="517"/>
      <c r="P68" s="517"/>
      <c r="Q68" s="517"/>
      <c r="R68" s="517"/>
      <c r="S68" s="517"/>
      <c r="T68" s="517"/>
      <c r="U68" s="517"/>
      <c r="V68" s="517"/>
      <c r="W68" s="517"/>
      <c r="X68" s="517"/>
      <c r="Y68" s="518"/>
      <c r="Z68" s="275"/>
    </row>
    <row r="69" spans="1:26" x14ac:dyDescent="0.2">
      <c r="B69" s="274"/>
      <c r="C69" s="400"/>
      <c r="D69" s="401"/>
      <c r="E69" s="401"/>
      <c r="F69" s="401"/>
      <c r="G69" s="401"/>
      <c r="H69" s="401"/>
      <c r="I69" s="401"/>
      <c r="J69" s="401"/>
      <c r="K69" s="401"/>
      <c r="L69" s="401"/>
      <c r="M69" s="401"/>
      <c r="N69" s="401"/>
      <c r="O69" s="401"/>
      <c r="P69" s="401"/>
      <c r="Q69" s="401"/>
      <c r="R69" s="401"/>
      <c r="S69" s="401"/>
      <c r="T69" s="401"/>
      <c r="U69" s="401"/>
      <c r="V69" s="401"/>
      <c r="W69" s="401"/>
      <c r="X69" s="401"/>
      <c r="Y69" s="559"/>
      <c r="Z69" s="277"/>
    </row>
    <row r="70" spans="1:26" x14ac:dyDescent="0.2">
      <c r="B70" s="274"/>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277"/>
    </row>
    <row r="71" spans="1:26" x14ac:dyDescent="0.2">
      <c r="B71" s="274"/>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277"/>
    </row>
    <row r="72" spans="1:26" x14ac:dyDescent="0.2">
      <c r="B72" s="274"/>
      <c r="C72" s="402"/>
      <c r="D72" s="403"/>
      <c r="E72" s="403"/>
      <c r="F72" s="403"/>
      <c r="G72" s="403"/>
      <c r="H72" s="403"/>
      <c r="I72" s="403"/>
      <c r="J72" s="403"/>
      <c r="K72" s="403"/>
      <c r="L72" s="403"/>
      <c r="M72" s="403"/>
      <c r="N72" s="403"/>
      <c r="O72" s="403"/>
      <c r="P72" s="403"/>
      <c r="Q72" s="403"/>
      <c r="R72" s="403"/>
      <c r="S72" s="403"/>
      <c r="T72" s="403"/>
      <c r="U72" s="403"/>
      <c r="V72" s="403"/>
      <c r="W72" s="403"/>
      <c r="X72" s="403"/>
      <c r="Y72" s="558"/>
      <c r="Z72" s="277"/>
    </row>
    <row r="73" spans="1:26" x14ac:dyDescent="0.2">
      <c r="B73" s="274"/>
      <c r="C73" s="402"/>
      <c r="D73" s="403"/>
      <c r="E73" s="403"/>
      <c r="F73" s="403"/>
      <c r="G73" s="403"/>
      <c r="H73" s="403"/>
      <c r="I73" s="403"/>
      <c r="J73" s="403"/>
      <c r="K73" s="403"/>
      <c r="L73" s="403"/>
      <c r="M73" s="403"/>
      <c r="N73" s="403"/>
      <c r="O73" s="403"/>
      <c r="P73" s="403"/>
      <c r="Q73" s="403"/>
      <c r="R73" s="403"/>
      <c r="S73" s="403"/>
      <c r="T73" s="403"/>
      <c r="U73" s="403"/>
      <c r="V73" s="403"/>
      <c r="W73" s="403"/>
      <c r="X73" s="403"/>
      <c r="Y73" s="558"/>
      <c r="Z73" s="277"/>
    </row>
    <row r="74" spans="1:26" x14ac:dyDescent="0.2">
      <c r="B74" s="274"/>
      <c r="C74" s="402"/>
      <c r="D74" s="403"/>
      <c r="E74" s="403"/>
      <c r="F74" s="403"/>
      <c r="G74" s="403"/>
      <c r="H74" s="403"/>
      <c r="I74" s="403"/>
      <c r="J74" s="403"/>
      <c r="K74" s="403"/>
      <c r="L74" s="403"/>
      <c r="M74" s="403"/>
      <c r="N74" s="403"/>
      <c r="O74" s="403"/>
      <c r="P74" s="403"/>
      <c r="Q74" s="403"/>
      <c r="R74" s="403"/>
      <c r="S74" s="403"/>
      <c r="T74" s="403"/>
      <c r="U74" s="403"/>
      <c r="V74" s="403"/>
      <c r="W74" s="403"/>
      <c r="X74" s="403"/>
      <c r="Y74" s="558"/>
      <c r="Z74" s="277"/>
    </row>
    <row r="75" spans="1:26" x14ac:dyDescent="0.2">
      <c r="B75" s="274"/>
      <c r="C75" s="402"/>
      <c r="D75" s="403"/>
      <c r="E75" s="403"/>
      <c r="F75" s="403"/>
      <c r="G75" s="403"/>
      <c r="H75" s="403"/>
      <c r="I75" s="403"/>
      <c r="J75" s="403"/>
      <c r="K75" s="403"/>
      <c r="L75" s="403"/>
      <c r="M75" s="403"/>
      <c r="N75" s="403"/>
      <c r="O75" s="403"/>
      <c r="P75" s="403"/>
      <c r="Q75" s="403"/>
      <c r="R75" s="403"/>
      <c r="S75" s="403"/>
      <c r="T75" s="403"/>
      <c r="U75" s="403"/>
      <c r="V75" s="403"/>
      <c r="W75" s="403"/>
      <c r="X75" s="403"/>
      <c r="Y75" s="558"/>
      <c r="Z75" s="277"/>
    </row>
    <row r="76" spans="1:26" x14ac:dyDescent="0.2">
      <c r="B76" s="274"/>
      <c r="C76" s="402"/>
      <c r="D76" s="403"/>
      <c r="E76" s="403"/>
      <c r="F76" s="403"/>
      <c r="G76" s="403"/>
      <c r="H76" s="403"/>
      <c r="I76" s="403"/>
      <c r="J76" s="403"/>
      <c r="K76" s="403"/>
      <c r="L76" s="403"/>
      <c r="M76" s="403"/>
      <c r="N76" s="403"/>
      <c r="O76" s="403"/>
      <c r="P76" s="403"/>
      <c r="Q76" s="403"/>
      <c r="R76" s="403"/>
      <c r="S76" s="403"/>
      <c r="T76" s="403"/>
      <c r="U76" s="403"/>
      <c r="V76" s="403"/>
      <c r="W76" s="403"/>
      <c r="X76" s="403"/>
      <c r="Y76" s="558"/>
      <c r="Z76" s="277"/>
    </row>
    <row r="77" spans="1:26" x14ac:dyDescent="0.2">
      <c r="B77" s="274"/>
      <c r="C77" s="402"/>
      <c r="D77" s="403"/>
      <c r="E77" s="403"/>
      <c r="F77" s="403"/>
      <c r="G77" s="403"/>
      <c r="H77" s="403"/>
      <c r="I77" s="403"/>
      <c r="J77" s="403"/>
      <c r="K77" s="403"/>
      <c r="L77" s="403"/>
      <c r="M77" s="403"/>
      <c r="N77" s="403"/>
      <c r="O77" s="403"/>
      <c r="P77" s="403"/>
      <c r="Q77" s="403"/>
      <c r="R77" s="403"/>
      <c r="S77" s="403"/>
      <c r="T77" s="403"/>
      <c r="U77" s="403"/>
      <c r="V77" s="403"/>
      <c r="W77" s="403"/>
      <c r="X77" s="403"/>
      <c r="Y77" s="558"/>
      <c r="Z77" s="277"/>
    </row>
    <row r="78" spans="1:26" x14ac:dyDescent="0.2">
      <c r="B78" s="274"/>
      <c r="C78" s="402"/>
      <c r="D78" s="403"/>
      <c r="E78" s="403"/>
      <c r="F78" s="403"/>
      <c r="G78" s="403"/>
      <c r="H78" s="403"/>
      <c r="I78" s="403"/>
      <c r="J78" s="403"/>
      <c r="K78" s="403"/>
      <c r="L78" s="403"/>
      <c r="M78" s="403"/>
      <c r="N78" s="403"/>
      <c r="O78" s="403"/>
      <c r="P78" s="403"/>
      <c r="Q78" s="403"/>
      <c r="R78" s="403"/>
      <c r="S78" s="403"/>
      <c r="T78" s="403"/>
      <c r="U78" s="403"/>
      <c r="V78" s="403"/>
      <c r="W78" s="403"/>
      <c r="X78" s="403"/>
      <c r="Y78" s="558"/>
      <c r="Z78" s="277"/>
    </row>
    <row r="79" spans="1:26" x14ac:dyDescent="0.2">
      <c r="B79" s="274"/>
      <c r="C79" s="402"/>
      <c r="D79" s="403"/>
      <c r="E79" s="403"/>
      <c r="F79" s="403"/>
      <c r="G79" s="403"/>
      <c r="H79" s="403"/>
      <c r="I79" s="403"/>
      <c r="J79" s="403"/>
      <c r="K79" s="403"/>
      <c r="L79" s="403"/>
      <c r="M79" s="403"/>
      <c r="N79" s="403"/>
      <c r="O79" s="403"/>
      <c r="P79" s="403"/>
      <c r="Q79" s="403"/>
      <c r="R79" s="403"/>
      <c r="S79" s="403"/>
      <c r="T79" s="403"/>
      <c r="U79" s="403"/>
      <c r="V79" s="403"/>
      <c r="W79" s="403"/>
      <c r="X79" s="403"/>
      <c r="Y79" s="558"/>
      <c r="Z79" s="277"/>
    </row>
    <row r="80" spans="1:26" ht="15" thickBot="1" x14ac:dyDescent="0.25">
      <c r="B80" s="274"/>
      <c r="C80" s="404"/>
      <c r="D80" s="405"/>
      <c r="E80" s="405"/>
      <c r="F80" s="405"/>
      <c r="G80" s="405"/>
      <c r="H80" s="405"/>
      <c r="I80" s="405"/>
      <c r="J80" s="405"/>
      <c r="K80" s="405"/>
      <c r="L80" s="405"/>
      <c r="M80" s="405"/>
      <c r="N80" s="405"/>
      <c r="O80" s="405"/>
      <c r="P80" s="405"/>
      <c r="Q80" s="405"/>
      <c r="R80" s="405"/>
      <c r="S80" s="405"/>
      <c r="T80" s="405"/>
      <c r="U80" s="405"/>
      <c r="V80" s="405"/>
      <c r="W80" s="405"/>
      <c r="X80" s="405"/>
      <c r="Y80" s="557"/>
      <c r="Z80" s="277"/>
    </row>
    <row r="81" spans="2:26" x14ac:dyDescent="0.2">
      <c r="B81" s="278"/>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79"/>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6"/>
  <sheetViews>
    <sheetView workbookViewId="0">
      <selection activeCell="AD16" sqref="AD16"/>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9.7109375" style="246" customWidth="1"/>
    <col min="9" max="9" width="11.7109375" style="246" customWidth="1"/>
    <col min="10" max="10" width="12.42578125" style="246" customWidth="1"/>
    <col min="11" max="12" width="3.42578125" style="246" customWidth="1"/>
    <col min="13" max="15" width="2.7109375" style="246" customWidth="1"/>
    <col min="16" max="16" width="7.7109375" style="246" customWidth="1"/>
    <col min="17" max="17" width="3.5703125" style="246" customWidth="1"/>
    <col min="18" max="18" width="4.85546875" style="246" customWidth="1"/>
    <col min="19" max="19" width="4.28515625" style="246" customWidth="1"/>
    <col min="20" max="21" width="6.42578125" style="246" customWidth="1"/>
    <col min="22" max="22" width="4.42578125" style="246" customWidth="1"/>
    <col min="23" max="24" width="5" style="246" customWidth="1"/>
    <col min="25" max="25" width="5.140625" style="246" customWidth="1"/>
    <col min="26" max="27" width="1.7109375" style="246" customWidth="1"/>
    <col min="28" max="16384" width="3.7109375" style="246"/>
  </cols>
  <sheetData>
    <row r="1" spans="1:26" ht="9" customHeight="1" x14ac:dyDescent="0.2">
      <c r="A1" s="244"/>
      <c r="B1" s="245"/>
      <c r="C1" s="245"/>
      <c r="D1" s="245"/>
      <c r="E1" s="245"/>
      <c r="F1" s="245"/>
    </row>
    <row r="2" spans="1:26" ht="27.75" customHeight="1" x14ac:dyDescent="0.2">
      <c r="A2" s="244"/>
      <c r="B2" s="403"/>
      <c r="C2" s="403"/>
      <c r="D2" s="403"/>
      <c r="E2" s="403"/>
      <c r="F2" s="403"/>
      <c r="G2" s="403"/>
      <c r="H2" s="818" t="s">
        <v>40</v>
      </c>
      <c r="I2" s="818"/>
      <c r="J2" s="818"/>
      <c r="K2" s="818"/>
      <c r="L2" s="818"/>
      <c r="M2" s="818"/>
      <c r="N2" s="818"/>
      <c r="O2" s="818"/>
      <c r="P2" s="818"/>
      <c r="Q2" s="818"/>
      <c r="R2" s="818"/>
      <c r="S2" s="818"/>
      <c r="T2" s="818"/>
      <c r="U2" s="818"/>
      <c r="V2" s="818"/>
      <c r="W2" s="818"/>
      <c r="X2" s="818"/>
      <c r="Y2" s="818"/>
      <c r="Z2" s="818"/>
    </row>
    <row r="3" spans="1:26" ht="15" x14ac:dyDescent="0.2">
      <c r="A3" s="244"/>
      <c r="B3" s="403"/>
      <c r="C3" s="403"/>
      <c r="D3" s="403"/>
      <c r="E3" s="403"/>
      <c r="F3" s="403"/>
      <c r="G3" s="403"/>
      <c r="H3" s="408" t="s">
        <v>41</v>
      </c>
      <c r="I3" s="408"/>
      <c r="J3" s="408"/>
      <c r="K3" s="408"/>
      <c r="L3" s="408"/>
      <c r="M3" s="408"/>
      <c r="N3" s="408"/>
      <c r="O3" s="408"/>
      <c r="P3" s="408" t="s">
        <v>366</v>
      </c>
      <c r="Q3" s="408"/>
      <c r="R3" s="408"/>
      <c r="S3" s="408"/>
      <c r="T3" s="408"/>
      <c r="U3" s="408"/>
      <c r="V3" s="408"/>
      <c r="W3" s="408"/>
      <c r="X3" s="408"/>
      <c r="Y3" s="408"/>
      <c r="Z3" s="408"/>
    </row>
    <row r="4" spans="1:26" ht="15" x14ac:dyDescent="0.2">
      <c r="A4" s="244"/>
      <c r="B4" s="403"/>
      <c r="C4" s="403"/>
      <c r="D4" s="403"/>
      <c r="E4" s="403"/>
      <c r="F4" s="403"/>
      <c r="G4" s="403"/>
      <c r="H4" s="408" t="s">
        <v>462</v>
      </c>
      <c r="I4" s="408"/>
      <c r="J4" s="408"/>
      <c r="K4" s="408"/>
      <c r="L4" s="408"/>
      <c r="M4" s="408"/>
      <c r="N4" s="408"/>
      <c r="O4" s="408"/>
      <c r="P4" s="408"/>
      <c r="Q4" s="408"/>
      <c r="R4" s="408"/>
      <c r="S4" s="408"/>
      <c r="T4" s="408"/>
      <c r="U4" s="408"/>
      <c r="V4" s="408"/>
      <c r="W4" s="408"/>
      <c r="X4" s="408"/>
      <c r="Y4" s="408"/>
      <c r="Z4" s="408"/>
    </row>
    <row r="5" spans="1:26" ht="8.25" customHeight="1"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9" customHeight="1"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9.75" customHeight="1" x14ac:dyDescent="0.2">
      <c r="B7" s="253"/>
      <c r="C7" s="694" t="s">
        <v>12</v>
      </c>
      <c r="D7" s="695"/>
      <c r="E7" s="695"/>
      <c r="F7" s="695"/>
      <c r="G7" s="695"/>
      <c r="H7" s="696"/>
      <c r="I7" s="621" t="s">
        <v>682</v>
      </c>
      <c r="J7" s="622"/>
      <c r="K7" s="622"/>
      <c r="L7" s="622"/>
      <c r="M7" s="622"/>
      <c r="N7" s="622"/>
      <c r="O7" s="622"/>
      <c r="P7" s="622"/>
      <c r="Q7" s="622"/>
      <c r="R7" s="622"/>
      <c r="S7" s="622"/>
      <c r="T7" s="622"/>
      <c r="U7" s="622"/>
      <c r="V7" s="622"/>
      <c r="W7" s="622"/>
      <c r="X7" s="622"/>
      <c r="Y7" s="623"/>
      <c r="Z7" s="254"/>
    </row>
    <row r="8" spans="1:26" ht="9.75" customHeight="1" thickBot="1" x14ac:dyDescent="0.25">
      <c r="B8" s="253"/>
      <c r="C8" s="697"/>
      <c r="D8" s="698"/>
      <c r="E8" s="698"/>
      <c r="F8" s="698"/>
      <c r="G8" s="698"/>
      <c r="H8" s="699"/>
      <c r="I8" s="624"/>
      <c r="J8" s="625"/>
      <c r="K8" s="625"/>
      <c r="L8" s="625"/>
      <c r="M8" s="625"/>
      <c r="N8" s="625"/>
      <c r="O8" s="625"/>
      <c r="P8" s="625"/>
      <c r="Q8" s="625"/>
      <c r="R8" s="625"/>
      <c r="S8" s="625"/>
      <c r="T8" s="625"/>
      <c r="U8" s="625"/>
      <c r="V8" s="625"/>
      <c r="W8" s="625"/>
      <c r="X8" s="625"/>
      <c r="Y8" s="626"/>
      <c r="Z8" s="254"/>
    </row>
    <row r="9" spans="1:26" ht="5.25" customHeight="1" thickBot="1" x14ac:dyDescent="0.25">
      <c r="B9" s="253"/>
      <c r="C9" s="10"/>
      <c r="D9" s="10"/>
      <c r="E9" s="10"/>
      <c r="F9" s="10"/>
      <c r="G9" s="10"/>
      <c r="H9" s="10"/>
      <c r="I9" s="256"/>
      <c r="J9" s="256"/>
      <c r="K9" s="256"/>
      <c r="L9" s="256"/>
      <c r="M9" s="256"/>
      <c r="N9" s="256"/>
      <c r="O9" s="256"/>
      <c r="P9" s="256"/>
      <c r="Q9" s="256"/>
      <c r="R9" s="257"/>
      <c r="S9" s="257"/>
      <c r="T9" s="257"/>
      <c r="U9" s="257"/>
      <c r="V9" s="257"/>
      <c r="W9" s="255"/>
      <c r="X9" s="255"/>
      <c r="Y9" s="255"/>
      <c r="Z9" s="254"/>
    </row>
    <row r="10" spans="1:26" ht="15" customHeight="1" x14ac:dyDescent="0.2">
      <c r="B10" s="253"/>
      <c r="C10" s="694" t="s">
        <v>43</v>
      </c>
      <c r="D10" s="695"/>
      <c r="E10" s="695"/>
      <c r="F10" s="695"/>
      <c r="G10" s="695"/>
      <c r="H10" s="696"/>
      <c r="I10" s="1222" t="s">
        <v>683</v>
      </c>
      <c r="J10" s="1223"/>
      <c r="K10" s="1223"/>
      <c r="L10" s="1223"/>
      <c r="M10" s="1223"/>
      <c r="N10" s="1223"/>
      <c r="O10" s="1223"/>
      <c r="P10" s="1223"/>
      <c r="Q10" s="1224"/>
      <c r="R10" s="1228" t="s">
        <v>14</v>
      </c>
      <c r="S10" s="1229"/>
      <c r="T10" s="1229"/>
      <c r="U10" s="1230"/>
      <c r="V10" s="418" t="s">
        <v>44</v>
      </c>
      <c r="W10" s="419"/>
      <c r="X10" s="419"/>
      <c r="Y10" s="420"/>
      <c r="Z10" s="254"/>
    </row>
    <row r="11" spans="1:26" ht="16.5" customHeight="1" thickBot="1" x14ac:dyDescent="0.25">
      <c r="B11" s="253"/>
      <c r="C11" s="697"/>
      <c r="D11" s="698"/>
      <c r="E11" s="698"/>
      <c r="F11" s="698"/>
      <c r="G11" s="698"/>
      <c r="H11" s="699"/>
      <c r="I11" s="1225"/>
      <c r="J11" s="1226"/>
      <c r="K11" s="1226"/>
      <c r="L11" s="1226"/>
      <c r="M11" s="1226"/>
      <c r="N11" s="1226"/>
      <c r="O11" s="1226"/>
      <c r="P11" s="1226"/>
      <c r="Q11" s="1227"/>
      <c r="R11" s="815" t="s">
        <v>684</v>
      </c>
      <c r="S11" s="816"/>
      <c r="T11" s="816"/>
      <c r="U11" s="817"/>
      <c r="V11" s="421">
        <v>8</v>
      </c>
      <c r="W11" s="422"/>
      <c r="X11" s="422"/>
      <c r="Y11" s="423"/>
      <c r="Z11" s="254"/>
    </row>
    <row r="12" spans="1:26" ht="6" customHeight="1" thickBot="1" x14ac:dyDescent="0.25">
      <c r="B12" s="258"/>
      <c r="C12" s="14"/>
      <c r="D12" s="14"/>
      <c r="E12" s="14"/>
      <c r="F12" s="14"/>
      <c r="G12" s="14"/>
      <c r="H12" s="14"/>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694" t="s">
        <v>17</v>
      </c>
      <c r="D13" s="695"/>
      <c r="E13" s="695"/>
      <c r="F13" s="695"/>
      <c r="G13" s="695"/>
      <c r="H13" s="696"/>
      <c r="I13" s="723" t="s">
        <v>685</v>
      </c>
      <c r="J13" s="724"/>
      <c r="K13" s="724"/>
      <c r="L13" s="724"/>
      <c r="M13" s="724"/>
      <c r="N13" s="724"/>
      <c r="O13" s="724"/>
      <c r="P13" s="724"/>
      <c r="Q13" s="724"/>
      <c r="R13" s="724"/>
      <c r="S13" s="725"/>
      <c r="T13" s="385" t="s">
        <v>16</v>
      </c>
      <c r="U13" s="386"/>
      <c r="V13" s="386"/>
      <c r="W13" s="386"/>
      <c r="X13" s="386"/>
      <c r="Y13" s="387"/>
      <c r="Z13" s="260"/>
    </row>
    <row r="14" spans="1:26" ht="15" customHeight="1" thickBot="1" x14ac:dyDescent="0.25">
      <c r="B14" s="258"/>
      <c r="C14" s="697"/>
      <c r="D14" s="698"/>
      <c r="E14" s="698"/>
      <c r="F14" s="698"/>
      <c r="G14" s="698"/>
      <c r="H14" s="699"/>
      <c r="I14" s="726"/>
      <c r="J14" s="727"/>
      <c r="K14" s="727"/>
      <c r="L14" s="727"/>
      <c r="M14" s="727"/>
      <c r="N14" s="727"/>
      <c r="O14" s="727"/>
      <c r="P14" s="727"/>
      <c r="Q14" s="727"/>
      <c r="R14" s="727"/>
      <c r="S14" s="728"/>
      <c r="T14" s="397" t="s">
        <v>0</v>
      </c>
      <c r="U14" s="398"/>
      <c r="V14" s="398"/>
      <c r="W14" s="398"/>
      <c r="X14" s="398"/>
      <c r="Y14" s="399"/>
      <c r="Z14" s="260"/>
    </row>
    <row r="15" spans="1:26" ht="6" customHeight="1" thickBot="1" x14ac:dyDescent="0.25">
      <c r="B15" s="258"/>
      <c r="C15" s="14"/>
      <c r="D15" s="14"/>
      <c r="E15" s="14"/>
      <c r="F15" s="14"/>
      <c r="G15" s="14"/>
      <c r="H15" s="14"/>
      <c r="I15" s="259"/>
      <c r="J15" s="259"/>
      <c r="K15" s="259"/>
      <c r="L15" s="259"/>
      <c r="M15" s="259"/>
      <c r="N15" s="259"/>
      <c r="O15" s="259"/>
      <c r="P15" s="259"/>
      <c r="Q15" s="259"/>
      <c r="R15" s="259"/>
      <c r="S15" s="259"/>
      <c r="T15" s="259"/>
      <c r="U15" s="259"/>
      <c r="V15" s="259"/>
      <c r="W15" s="259"/>
      <c r="X15" s="259"/>
      <c r="Y15" s="259"/>
      <c r="Z15" s="260"/>
    </row>
    <row r="16" spans="1:26" ht="26.25" customHeight="1" thickBot="1" x14ac:dyDescent="0.25">
      <c r="B16" s="258"/>
      <c r="C16" s="730" t="s">
        <v>18</v>
      </c>
      <c r="D16" s="731"/>
      <c r="E16" s="731"/>
      <c r="F16" s="731"/>
      <c r="G16" s="731"/>
      <c r="H16" s="732"/>
      <c r="I16" s="733" t="s">
        <v>686</v>
      </c>
      <c r="J16" s="734"/>
      <c r="K16" s="734"/>
      <c r="L16" s="734"/>
      <c r="M16" s="734"/>
      <c r="N16" s="734"/>
      <c r="O16" s="734"/>
      <c r="P16" s="734"/>
      <c r="Q16" s="734"/>
      <c r="R16" s="734"/>
      <c r="S16" s="734"/>
      <c r="T16" s="734"/>
      <c r="U16" s="734"/>
      <c r="V16" s="734"/>
      <c r="W16" s="734"/>
      <c r="X16" s="734"/>
      <c r="Y16" s="735"/>
      <c r="Z16" s="260"/>
    </row>
    <row r="17" spans="2:26" ht="6" customHeight="1" thickBot="1" x14ac:dyDescent="0.25">
      <c r="B17" s="258"/>
      <c r="C17" s="12"/>
      <c r="D17" s="12"/>
      <c r="E17" s="12"/>
      <c r="F17" s="12"/>
      <c r="G17" s="12"/>
      <c r="H17" s="12"/>
      <c r="I17" s="261"/>
      <c r="J17" s="261"/>
      <c r="K17" s="261"/>
      <c r="L17" s="261"/>
      <c r="M17" s="261"/>
      <c r="N17" s="261"/>
      <c r="O17" s="261"/>
      <c r="P17" s="261"/>
      <c r="Q17" s="261"/>
      <c r="R17" s="261"/>
      <c r="S17" s="261"/>
      <c r="T17" s="261"/>
      <c r="U17" s="261"/>
      <c r="V17" s="261"/>
      <c r="W17" s="261"/>
      <c r="X17" s="261"/>
      <c r="Y17" s="261"/>
      <c r="Z17" s="260"/>
    </row>
    <row r="18" spans="2:26" ht="25.5" customHeight="1" thickBot="1" x14ac:dyDescent="0.25">
      <c r="B18" s="258"/>
      <c r="C18" s="730" t="s">
        <v>378</v>
      </c>
      <c r="D18" s="731"/>
      <c r="E18" s="731"/>
      <c r="F18" s="731"/>
      <c r="G18" s="731"/>
      <c r="H18" s="732"/>
      <c r="I18" s="733" t="s">
        <v>687</v>
      </c>
      <c r="J18" s="734"/>
      <c r="K18" s="734"/>
      <c r="L18" s="734"/>
      <c r="M18" s="734"/>
      <c r="N18" s="734"/>
      <c r="O18" s="734"/>
      <c r="P18" s="734"/>
      <c r="Q18" s="734"/>
      <c r="R18" s="734"/>
      <c r="S18" s="734"/>
      <c r="T18" s="734"/>
      <c r="U18" s="734"/>
      <c r="V18" s="734"/>
      <c r="W18" s="734"/>
      <c r="X18" s="734"/>
      <c r="Y18" s="735"/>
      <c r="Z18" s="260"/>
    </row>
    <row r="19" spans="2:26" ht="8.25" customHeight="1" thickBot="1" x14ac:dyDescent="0.25">
      <c r="B19" s="258"/>
      <c r="C19" s="12"/>
      <c r="D19" s="12"/>
      <c r="E19" s="12"/>
      <c r="F19" s="12"/>
      <c r="G19" s="12"/>
      <c r="H19" s="12"/>
      <c r="I19" s="261"/>
      <c r="J19" s="261"/>
      <c r="K19" s="261"/>
      <c r="L19" s="261"/>
      <c r="M19" s="261"/>
      <c r="N19" s="261"/>
      <c r="O19" s="261"/>
      <c r="P19" s="261"/>
      <c r="Q19" s="261"/>
      <c r="R19" s="261"/>
      <c r="S19" s="261"/>
      <c r="T19" s="261"/>
      <c r="U19" s="261"/>
      <c r="V19" s="261"/>
      <c r="W19" s="261"/>
      <c r="X19" s="261"/>
      <c r="Y19" s="261"/>
      <c r="Z19" s="260"/>
    </row>
    <row r="20" spans="2:26" s="244" customFormat="1" ht="15" customHeight="1" x14ac:dyDescent="0.2">
      <c r="B20" s="258"/>
      <c r="C20" s="736" t="s">
        <v>45</v>
      </c>
      <c r="D20" s="737"/>
      <c r="E20" s="737"/>
      <c r="F20" s="737"/>
      <c r="G20" s="737"/>
      <c r="H20" s="738"/>
      <c r="I20" s="742" t="s">
        <v>688</v>
      </c>
      <c r="J20" s="743"/>
      <c r="K20" s="743"/>
      <c r="L20" s="744"/>
      <c r="M20" s="418" t="s">
        <v>21</v>
      </c>
      <c r="N20" s="419"/>
      <c r="O20" s="419"/>
      <c r="P20" s="419"/>
      <c r="Q20" s="419"/>
      <c r="R20" s="419"/>
      <c r="S20" s="420"/>
      <c r="T20" s="418" t="s">
        <v>22</v>
      </c>
      <c r="U20" s="419"/>
      <c r="V20" s="419"/>
      <c r="W20" s="419"/>
      <c r="X20" s="419"/>
      <c r="Y20" s="420"/>
      <c r="Z20" s="260"/>
    </row>
    <row r="21" spans="2:26" s="244" customFormat="1" ht="15" thickBot="1" x14ac:dyDescent="0.25">
      <c r="B21" s="258"/>
      <c r="C21" s="739"/>
      <c r="D21" s="740"/>
      <c r="E21" s="740"/>
      <c r="F21" s="740"/>
      <c r="G21" s="740"/>
      <c r="H21" s="741"/>
      <c r="I21" s="745"/>
      <c r="J21" s="746"/>
      <c r="K21" s="746"/>
      <c r="L21" s="747"/>
      <c r="M21" s="748" t="s">
        <v>65</v>
      </c>
      <c r="N21" s="555"/>
      <c r="O21" s="555"/>
      <c r="P21" s="555"/>
      <c r="Q21" s="555"/>
      <c r="R21" s="555"/>
      <c r="S21" s="556"/>
      <c r="T21" s="554" t="s">
        <v>46</v>
      </c>
      <c r="U21" s="555"/>
      <c r="V21" s="555"/>
      <c r="W21" s="555"/>
      <c r="X21" s="555"/>
      <c r="Y21" s="556"/>
      <c r="Z21" s="260"/>
    </row>
    <row r="22" spans="2:26" ht="6.75" customHeight="1"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24.7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24.75" customHeight="1" thickBot="1" x14ac:dyDescent="0.25">
      <c r="B24" s="258"/>
      <c r="C24" s="598" t="s">
        <v>689</v>
      </c>
      <c r="D24" s="599"/>
      <c r="E24" s="599"/>
      <c r="F24" s="599"/>
      <c r="G24" s="599"/>
      <c r="H24" s="599"/>
      <c r="I24" s="600"/>
      <c r="J24" s="598" t="s">
        <v>690</v>
      </c>
      <c r="K24" s="599"/>
      <c r="L24" s="599"/>
      <c r="M24" s="599"/>
      <c r="N24" s="599"/>
      <c r="O24" s="599"/>
      <c r="P24" s="600"/>
      <c r="Q24" s="1001" t="s">
        <v>691</v>
      </c>
      <c r="R24" s="1002"/>
      <c r="S24" s="1002"/>
      <c r="T24" s="1002"/>
      <c r="U24" s="1002"/>
      <c r="V24" s="1002"/>
      <c r="W24" s="1002"/>
      <c r="X24" s="1002"/>
      <c r="Y24" s="1003"/>
      <c r="Z24" s="260"/>
    </row>
    <row r="25" spans="2:26" ht="6.75" customHeight="1"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42.75" customHeight="1" thickBot="1" x14ac:dyDescent="0.25">
      <c r="B26" s="258"/>
      <c r="C26" s="445" t="s">
        <v>20</v>
      </c>
      <c r="D26" s="446"/>
      <c r="E26" s="446"/>
      <c r="F26" s="446"/>
      <c r="G26" s="446"/>
      <c r="H26" s="447"/>
      <c r="I26" s="733" t="s">
        <v>692</v>
      </c>
      <c r="J26" s="734"/>
      <c r="K26" s="734"/>
      <c r="L26" s="734"/>
      <c r="M26" s="734"/>
      <c r="N26" s="734"/>
      <c r="O26" s="734"/>
      <c r="P26" s="734"/>
      <c r="Q26" s="734"/>
      <c r="R26" s="734"/>
      <c r="S26" s="734"/>
      <c r="T26" s="734"/>
      <c r="U26" s="734"/>
      <c r="V26" s="734"/>
      <c r="W26" s="734"/>
      <c r="X26" s="734"/>
      <c r="Y26" s="735"/>
      <c r="Z26" s="260"/>
    </row>
    <row r="27" spans="2:26" ht="7.5" customHeight="1"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6.75" customHeight="1" thickBot="1" x14ac:dyDescent="0.25">
      <c r="B28" s="258"/>
      <c r="C28" s="730" t="s">
        <v>50</v>
      </c>
      <c r="D28" s="731"/>
      <c r="E28" s="731"/>
      <c r="F28" s="731"/>
      <c r="G28" s="731"/>
      <c r="H28" s="732"/>
      <c r="I28" s="673"/>
      <c r="J28" s="665"/>
      <c r="K28" s="730" t="s">
        <v>51</v>
      </c>
      <c r="L28" s="731"/>
      <c r="M28" s="731"/>
      <c r="N28" s="731"/>
      <c r="O28" s="731"/>
      <c r="P28" s="732"/>
      <c r="Q28" s="444" t="s">
        <v>693</v>
      </c>
      <c r="R28" s="442"/>
      <c r="S28" s="52" t="s">
        <v>70</v>
      </c>
      <c r="T28" s="442" t="s">
        <v>694</v>
      </c>
      <c r="U28" s="442"/>
      <c r="V28" s="173"/>
      <c r="W28" s="442" t="s">
        <v>695</v>
      </c>
      <c r="X28" s="442"/>
      <c r="Y28" s="280"/>
      <c r="Z28" s="260"/>
    </row>
    <row r="29" spans="2:26" ht="6.75" customHeight="1"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ht="6.75" customHeigh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6.75" customHeight="1"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1215" t="s">
        <v>56</v>
      </c>
      <c r="D32" s="1216"/>
      <c r="E32" s="1216"/>
      <c r="F32" s="1216"/>
      <c r="G32" s="1217"/>
      <c r="H32" s="975" t="s">
        <v>534</v>
      </c>
      <c r="I32" s="619" t="s">
        <v>696</v>
      </c>
      <c r="J32" s="619" t="s">
        <v>697</v>
      </c>
      <c r="K32" s="596" t="s">
        <v>57</v>
      </c>
      <c r="L32" s="589"/>
      <c r="M32" s="589"/>
      <c r="N32" s="589"/>
      <c r="O32" s="589"/>
      <c r="P32" s="589"/>
      <c r="Q32" s="589"/>
      <c r="R32" s="589"/>
      <c r="S32" s="589"/>
      <c r="T32" s="589"/>
      <c r="U32" s="589"/>
      <c r="V32" s="589"/>
      <c r="W32" s="589"/>
      <c r="X32" s="589"/>
      <c r="Y32" s="590"/>
      <c r="Z32" s="260"/>
    </row>
    <row r="33" spans="2:26" s="262" customFormat="1" ht="19.5" customHeight="1" thickBot="1" x14ac:dyDescent="0.25">
      <c r="B33" s="263"/>
      <c r="C33" s="1218"/>
      <c r="D33" s="1219"/>
      <c r="E33" s="1219"/>
      <c r="F33" s="1219"/>
      <c r="G33" s="1220"/>
      <c r="H33" s="1221"/>
      <c r="I33" s="620"/>
      <c r="J33" s="620"/>
      <c r="K33" s="597"/>
      <c r="L33" s="592"/>
      <c r="M33" s="592"/>
      <c r="N33" s="592"/>
      <c r="O33" s="592"/>
      <c r="P33" s="592"/>
      <c r="Q33" s="592"/>
      <c r="R33" s="592"/>
      <c r="S33" s="592"/>
      <c r="T33" s="592"/>
      <c r="U33" s="592"/>
      <c r="V33" s="592"/>
      <c r="W33" s="592"/>
      <c r="X33" s="592"/>
      <c r="Y33" s="593"/>
      <c r="Z33" s="260"/>
    </row>
    <row r="34" spans="2:26" s="262" customFormat="1" ht="37.5" customHeight="1" x14ac:dyDescent="0.2">
      <c r="B34" s="263"/>
      <c r="C34" s="1034" t="s">
        <v>109</v>
      </c>
      <c r="D34" s="1035"/>
      <c r="E34" s="1035"/>
      <c r="F34" s="1035"/>
      <c r="G34" s="1036"/>
      <c r="H34" s="308"/>
      <c r="I34" s="308"/>
      <c r="J34" s="310" t="e">
        <f>+H34/I34</f>
        <v>#DIV/0!</v>
      </c>
      <c r="K34" s="1206"/>
      <c r="L34" s="1207"/>
      <c r="M34" s="1207"/>
      <c r="N34" s="1207"/>
      <c r="O34" s="1207"/>
      <c r="P34" s="1207"/>
      <c r="Q34" s="1207"/>
      <c r="R34" s="1207"/>
      <c r="S34" s="1207"/>
      <c r="T34" s="1207"/>
      <c r="U34" s="1207"/>
      <c r="V34" s="1207"/>
      <c r="W34" s="1207"/>
      <c r="X34" s="1207"/>
      <c r="Y34" s="1208"/>
      <c r="Z34" s="260"/>
    </row>
    <row r="35" spans="2:26" s="262" customFormat="1" ht="37.5" customHeight="1" x14ac:dyDescent="0.2">
      <c r="B35" s="263"/>
      <c r="C35" s="1034" t="s">
        <v>110</v>
      </c>
      <c r="D35" s="1035"/>
      <c r="E35" s="1035"/>
      <c r="F35" s="1035"/>
      <c r="G35" s="1036"/>
      <c r="H35" s="124"/>
      <c r="I35" s="124"/>
      <c r="J35" s="310" t="e">
        <f>+H35/I35</f>
        <v>#DIV/0!</v>
      </c>
      <c r="K35" s="1209"/>
      <c r="L35" s="1210"/>
      <c r="M35" s="1210"/>
      <c r="N35" s="1210"/>
      <c r="O35" s="1210"/>
      <c r="P35" s="1210"/>
      <c r="Q35" s="1210"/>
      <c r="R35" s="1210"/>
      <c r="S35" s="1210"/>
      <c r="T35" s="1210"/>
      <c r="U35" s="1210"/>
      <c r="V35" s="1210"/>
      <c r="W35" s="1210"/>
      <c r="X35" s="1210"/>
      <c r="Y35" s="1211"/>
      <c r="Z35" s="260"/>
    </row>
    <row r="36" spans="2:26" s="262" customFormat="1" ht="37.5" customHeight="1" x14ac:dyDescent="0.2">
      <c r="B36" s="263"/>
      <c r="C36" s="1034" t="s">
        <v>111</v>
      </c>
      <c r="D36" s="1035"/>
      <c r="E36" s="1035"/>
      <c r="F36" s="1035"/>
      <c r="G36" s="1036"/>
      <c r="H36" s="124"/>
      <c r="I36" s="124"/>
      <c r="J36" s="310" t="e">
        <f>+H36/I36</f>
        <v>#DIV/0!</v>
      </c>
      <c r="K36" s="1212"/>
      <c r="L36" s="1213"/>
      <c r="M36" s="1213"/>
      <c r="N36" s="1213"/>
      <c r="O36" s="1213"/>
      <c r="P36" s="1213"/>
      <c r="Q36" s="1213"/>
      <c r="R36" s="1213"/>
      <c r="S36" s="1213"/>
      <c r="T36" s="1213"/>
      <c r="U36" s="1213"/>
      <c r="V36" s="1213"/>
      <c r="W36" s="1213"/>
      <c r="X36" s="1213"/>
      <c r="Y36" s="1214"/>
      <c r="Z36" s="260"/>
    </row>
    <row r="37" spans="2:26" s="262" customFormat="1" ht="37.5" customHeight="1" thickBot="1" x14ac:dyDescent="0.25">
      <c r="B37" s="263"/>
      <c r="C37" s="1034" t="s">
        <v>112</v>
      </c>
      <c r="D37" s="1035"/>
      <c r="E37" s="1035"/>
      <c r="F37" s="1035"/>
      <c r="G37" s="1036"/>
      <c r="H37" s="124"/>
      <c r="I37" s="124"/>
      <c r="J37" s="310" t="e">
        <f>+H37/I37</f>
        <v>#DIV/0!</v>
      </c>
      <c r="K37" s="1212"/>
      <c r="L37" s="1213"/>
      <c r="M37" s="1213"/>
      <c r="N37" s="1213"/>
      <c r="O37" s="1213"/>
      <c r="P37" s="1213"/>
      <c r="Q37" s="1213"/>
      <c r="R37" s="1213"/>
      <c r="S37" s="1213"/>
      <c r="T37" s="1213"/>
      <c r="U37" s="1213"/>
      <c r="V37" s="1213"/>
      <c r="W37" s="1213"/>
      <c r="X37" s="1213"/>
      <c r="Y37" s="1214"/>
      <c r="Z37" s="260"/>
    </row>
    <row r="38" spans="2:26" s="262" customFormat="1" ht="18" customHeight="1" thickBot="1" x14ac:dyDescent="0.3">
      <c r="B38" s="263"/>
      <c r="C38" s="565" t="s">
        <v>58</v>
      </c>
      <c r="D38" s="566"/>
      <c r="E38" s="566"/>
      <c r="F38" s="566"/>
      <c r="G38" s="567"/>
      <c r="H38" s="346">
        <f>SUM(H34:H37)</f>
        <v>0</v>
      </c>
      <c r="I38" s="346">
        <f>SUM(I34:I37)</f>
        <v>0</v>
      </c>
      <c r="J38" s="347" t="e">
        <f>H38/I38</f>
        <v>#DIV/0!</v>
      </c>
      <c r="K38" s="568"/>
      <c r="L38" s="569"/>
      <c r="M38" s="569"/>
      <c r="N38" s="569"/>
      <c r="O38" s="569"/>
      <c r="P38" s="569"/>
      <c r="Q38" s="569"/>
      <c r="R38" s="569"/>
      <c r="S38" s="569"/>
      <c r="T38" s="569"/>
      <c r="U38" s="569"/>
      <c r="V38" s="569"/>
      <c r="W38" s="569"/>
      <c r="X38" s="569"/>
      <c r="Y38" s="570"/>
      <c r="Z38" s="260"/>
    </row>
    <row r="39" spans="2:26" s="262" customFormat="1" ht="6.75" customHeight="1" x14ac:dyDescent="0.2">
      <c r="B39" s="263"/>
      <c r="C39" s="259"/>
      <c r="D39" s="259"/>
      <c r="E39" s="259"/>
      <c r="F39" s="259"/>
      <c r="G39" s="259"/>
      <c r="H39" s="267"/>
      <c r="I39" s="267"/>
      <c r="J39" s="61"/>
      <c r="K39" s="259"/>
      <c r="L39" s="259"/>
      <c r="M39" s="259"/>
      <c r="N39" s="259"/>
      <c r="O39" s="259"/>
      <c r="P39" s="259"/>
      <c r="Q39" s="259"/>
      <c r="R39" s="259"/>
      <c r="S39" s="259"/>
      <c r="T39" s="259"/>
      <c r="U39" s="259"/>
      <c r="V39" s="259"/>
      <c r="W39" s="259"/>
      <c r="X39" s="259"/>
      <c r="Y39" s="259"/>
      <c r="Z39" s="260"/>
    </row>
    <row r="40" spans="2:26" s="262" customFormat="1" ht="0.75" customHeight="1" thickBot="1" x14ac:dyDescent="0.25">
      <c r="B40" s="263"/>
      <c r="C40" s="259"/>
      <c r="D40" s="259"/>
      <c r="E40" s="259"/>
      <c r="F40" s="259"/>
      <c r="G40" s="259"/>
      <c r="H40" s="267"/>
      <c r="I40" s="267"/>
      <c r="J40" s="61"/>
      <c r="K40" s="259"/>
      <c r="L40" s="259"/>
      <c r="M40" s="259"/>
      <c r="N40" s="259"/>
      <c r="O40" s="259"/>
      <c r="P40" s="259"/>
      <c r="Q40" s="259"/>
      <c r="R40" s="259"/>
      <c r="S40" s="259"/>
      <c r="T40" s="259"/>
      <c r="U40" s="259"/>
      <c r="V40" s="259"/>
      <c r="W40" s="259"/>
      <c r="X40" s="259"/>
      <c r="Y40" s="259"/>
      <c r="Z40" s="260"/>
    </row>
    <row r="41" spans="2:26" s="262" customFormat="1" ht="9" customHeight="1" x14ac:dyDescent="0.2">
      <c r="B41" s="26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260"/>
    </row>
    <row r="42" spans="2:26" ht="9" customHeight="1" thickBot="1" x14ac:dyDescent="0.25">
      <c r="B42" s="25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260"/>
    </row>
    <row r="43" spans="2:26" ht="9" customHeight="1" x14ac:dyDescent="0.2">
      <c r="B43" s="258"/>
      <c r="C43" s="504" t="s">
        <v>60</v>
      </c>
      <c r="D43" s="505"/>
      <c r="E43" s="505"/>
      <c r="F43" s="505"/>
      <c r="G43" s="505"/>
      <c r="H43" s="505"/>
      <c r="I43" s="505"/>
      <c r="J43" s="505"/>
      <c r="K43" s="505"/>
      <c r="L43" s="505"/>
      <c r="M43" s="505"/>
      <c r="N43" s="505"/>
      <c r="O43" s="505"/>
      <c r="P43" s="505"/>
      <c r="Q43" s="505"/>
      <c r="R43" s="505"/>
      <c r="S43" s="505"/>
      <c r="T43" s="505"/>
      <c r="U43" s="505"/>
      <c r="V43" s="505"/>
      <c r="W43" s="505"/>
      <c r="X43" s="505"/>
      <c r="Y43" s="506"/>
      <c r="Z43" s="260"/>
    </row>
    <row r="44" spans="2:26" ht="9" customHeight="1" x14ac:dyDescent="0.2">
      <c r="B44" s="258"/>
      <c r="C44" s="507"/>
      <c r="D44" s="508"/>
      <c r="E44" s="508"/>
      <c r="F44" s="508"/>
      <c r="G44" s="508"/>
      <c r="H44" s="508"/>
      <c r="I44" s="508"/>
      <c r="J44" s="508"/>
      <c r="K44" s="508"/>
      <c r="L44" s="508"/>
      <c r="M44" s="508"/>
      <c r="N44" s="508"/>
      <c r="O44" s="508"/>
      <c r="P44" s="508"/>
      <c r="Q44" s="508"/>
      <c r="R44" s="508"/>
      <c r="S44" s="508"/>
      <c r="T44" s="508"/>
      <c r="U44" s="508"/>
      <c r="V44" s="508"/>
      <c r="W44" s="508"/>
      <c r="X44" s="508"/>
      <c r="Y44" s="509"/>
      <c r="Z44" s="260"/>
    </row>
    <row r="45" spans="2:26" ht="9" customHeight="1" x14ac:dyDescent="0.2">
      <c r="B45" s="258"/>
      <c r="C45" s="507"/>
      <c r="D45" s="508"/>
      <c r="E45" s="508"/>
      <c r="F45" s="508"/>
      <c r="G45" s="508"/>
      <c r="H45" s="508"/>
      <c r="I45" s="508"/>
      <c r="J45" s="508"/>
      <c r="K45" s="508"/>
      <c r="L45" s="508"/>
      <c r="M45" s="508"/>
      <c r="N45" s="508"/>
      <c r="O45" s="508"/>
      <c r="P45" s="508"/>
      <c r="Q45" s="508"/>
      <c r="R45" s="508"/>
      <c r="S45" s="508"/>
      <c r="T45" s="508"/>
      <c r="U45" s="508"/>
      <c r="V45" s="508"/>
      <c r="W45" s="508"/>
      <c r="X45" s="508"/>
      <c r="Y45" s="509"/>
      <c r="Z45" s="260"/>
    </row>
    <row r="46" spans="2:26" ht="9" customHeight="1" x14ac:dyDescent="0.2">
      <c r="B46" s="258"/>
      <c r="C46" s="507"/>
      <c r="D46" s="508"/>
      <c r="E46" s="508"/>
      <c r="F46" s="508"/>
      <c r="G46" s="508"/>
      <c r="H46" s="508"/>
      <c r="I46" s="508"/>
      <c r="J46" s="508"/>
      <c r="K46" s="508"/>
      <c r="L46" s="508"/>
      <c r="M46" s="508"/>
      <c r="N46" s="508"/>
      <c r="O46" s="508"/>
      <c r="P46" s="508"/>
      <c r="Q46" s="508"/>
      <c r="R46" s="508"/>
      <c r="S46" s="508"/>
      <c r="T46" s="508"/>
      <c r="U46" s="508"/>
      <c r="V46" s="508"/>
      <c r="W46" s="508"/>
      <c r="X46" s="508"/>
      <c r="Y46" s="509"/>
      <c r="Z46" s="260"/>
    </row>
    <row r="47" spans="2:26" ht="9" customHeight="1" x14ac:dyDescent="0.2">
      <c r="B47" s="258"/>
      <c r="C47" s="507"/>
      <c r="D47" s="508"/>
      <c r="E47" s="508"/>
      <c r="F47" s="508"/>
      <c r="G47" s="508"/>
      <c r="H47" s="508"/>
      <c r="I47" s="508"/>
      <c r="J47" s="508"/>
      <c r="K47" s="508"/>
      <c r="L47" s="508"/>
      <c r="M47" s="508"/>
      <c r="N47" s="508"/>
      <c r="O47" s="508"/>
      <c r="P47" s="508"/>
      <c r="Q47" s="508"/>
      <c r="R47" s="508"/>
      <c r="S47" s="508"/>
      <c r="T47" s="508"/>
      <c r="U47" s="508"/>
      <c r="V47" s="508"/>
      <c r="W47" s="508"/>
      <c r="X47" s="508"/>
      <c r="Y47" s="509"/>
      <c r="Z47" s="260"/>
    </row>
    <row r="48" spans="2:26" ht="9" customHeight="1" x14ac:dyDescent="0.2">
      <c r="B48" s="258"/>
      <c r="C48" s="507"/>
      <c r="D48" s="508"/>
      <c r="E48" s="508"/>
      <c r="F48" s="508"/>
      <c r="G48" s="508"/>
      <c r="H48" s="508"/>
      <c r="I48" s="508"/>
      <c r="J48" s="508"/>
      <c r="K48" s="508"/>
      <c r="L48" s="508"/>
      <c r="M48" s="508"/>
      <c r="N48" s="508"/>
      <c r="O48" s="508"/>
      <c r="P48" s="508"/>
      <c r="Q48" s="508"/>
      <c r="R48" s="508"/>
      <c r="S48" s="508"/>
      <c r="T48" s="508"/>
      <c r="U48" s="508"/>
      <c r="V48" s="508"/>
      <c r="W48" s="508"/>
      <c r="X48" s="508"/>
      <c r="Y48" s="509"/>
      <c r="Z48" s="260"/>
    </row>
    <row r="49" spans="1:26" ht="9" customHeight="1" x14ac:dyDescent="0.2">
      <c r="B49" s="258"/>
      <c r="C49" s="507"/>
      <c r="D49" s="508"/>
      <c r="E49" s="508"/>
      <c r="F49" s="508"/>
      <c r="G49" s="508"/>
      <c r="H49" s="508"/>
      <c r="I49" s="508"/>
      <c r="J49" s="508"/>
      <c r="K49" s="508"/>
      <c r="L49" s="508"/>
      <c r="M49" s="508"/>
      <c r="N49" s="508"/>
      <c r="O49" s="508"/>
      <c r="P49" s="508"/>
      <c r="Q49" s="508"/>
      <c r="R49" s="508"/>
      <c r="S49" s="508"/>
      <c r="T49" s="508"/>
      <c r="U49" s="508"/>
      <c r="V49" s="508"/>
      <c r="W49" s="508"/>
      <c r="X49" s="508"/>
      <c r="Y49" s="509"/>
      <c r="Z49" s="260"/>
    </row>
    <row r="50" spans="1:26" ht="9" customHeight="1" x14ac:dyDescent="0.2">
      <c r="B50" s="258"/>
      <c r="C50" s="507"/>
      <c r="D50" s="508"/>
      <c r="E50" s="508"/>
      <c r="F50" s="508"/>
      <c r="G50" s="508"/>
      <c r="H50" s="508"/>
      <c r="I50" s="508"/>
      <c r="J50" s="508"/>
      <c r="K50" s="508"/>
      <c r="L50" s="508"/>
      <c r="M50" s="508"/>
      <c r="N50" s="508"/>
      <c r="O50" s="508"/>
      <c r="P50" s="508"/>
      <c r="Q50" s="508"/>
      <c r="R50" s="508"/>
      <c r="S50" s="508"/>
      <c r="T50" s="508"/>
      <c r="U50" s="508"/>
      <c r="V50" s="508"/>
      <c r="W50" s="508"/>
      <c r="X50" s="508"/>
      <c r="Y50" s="509"/>
      <c r="Z50" s="260"/>
    </row>
    <row r="51" spans="1:26" ht="9" customHeight="1" x14ac:dyDescent="0.2">
      <c r="B51" s="258"/>
      <c r="C51" s="507"/>
      <c r="D51" s="508"/>
      <c r="E51" s="508"/>
      <c r="F51" s="508"/>
      <c r="G51" s="508"/>
      <c r="H51" s="508"/>
      <c r="I51" s="508"/>
      <c r="J51" s="508"/>
      <c r="K51" s="508"/>
      <c r="L51" s="508"/>
      <c r="M51" s="508"/>
      <c r="N51" s="508"/>
      <c r="O51" s="508"/>
      <c r="P51" s="508"/>
      <c r="Q51" s="508"/>
      <c r="R51" s="508"/>
      <c r="S51" s="508"/>
      <c r="T51" s="508"/>
      <c r="U51" s="508"/>
      <c r="V51" s="508"/>
      <c r="W51" s="508"/>
      <c r="X51" s="508"/>
      <c r="Y51" s="509"/>
      <c r="Z51" s="260"/>
    </row>
    <row r="52" spans="1:26" ht="9" customHeight="1" x14ac:dyDescent="0.2">
      <c r="B52" s="258"/>
      <c r="C52" s="507"/>
      <c r="D52" s="508"/>
      <c r="E52" s="508"/>
      <c r="F52" s="508"/>
      <c r="G52" s="508"/>
      <c r="H52" s="508"/>
      <c r="I52" s="508"/>
      <c r="J52" s="508"/>
      <c r="K52" s="508"/>
      <c r="L52" s="508"/>
      <c r="M52" s="508"/>
      <c r="N52" s="508"/>
      <c r="O52" s="508"/>
      <c r="P52" s="508"/>
      <c r="Q52" s="508"/>
      <c r="R52" s="508"/>
      <c r="S52" s="508"/>
      <c r="T52" s="508"/>
      <c r="U52" s="508"/>
      <c r="V52" s="508"/>
      <c r="W52" s="508"/>
      <c r="X52" s="508"/>
      <c r="Y52" s="509"/>
      <c r="Z52" s="260"/>
    </row>
    <row r="53" spans="1:26" ht="9" customHeight="1" x14ac:dyDescent="0.2">
      <c r="B53" s="258"/>
      <c r="C53" s="507"/>
      <c r="D53" s="508"/>
      <c r="E53" s="508"/>
      <c r="F53" s="508"/>
      <c r="G53" s="508"/>
      <c r="H53" s="508"/>
      <c r="I53" s="508"/>
      <c r="J53" s="508"/>
      <c r="K53" s="508"/>
      <c r="L53" s="508"/>
      <c r="M53" s="508"/>
      <c r="N53" s="508"/>
      <c r="O53" s="508"/>
      <c r="P53" s="508"/>
      <c r="Q53" s="508"/>
      <c r="R53" s="508"/>
      <c r="S53" s="508"/>
      <c r="T53" s="508"/>
      <c r="U53" s="508"/>
      <c r="V53" s="508"/>
      <c r="W53" s="508"/>
      <c r="X53" s="508"/>
      <c r="Y53" s="509"/>
      <c r="Z53" s="260"/>
    </row>
    <row r="54" spans="1:26" ht="9" customHeight="1" x14ac:dyDescent="0.2">
      <c r="B54" s="258"/>
      <c r="C54" s="507"/>
      <c r="D54" s="508"/>
      <c r="E54" s="508"/>
      <c r="F54" s="508"/>
      <c r="G54" s="508"/>
      <c r="H54" s="508"/>
      <c r="I54" s="508"/>
      <c r="J54" s="508"/>
      <c r="K54" s="508"/>
      <c r="L54" s="508"/>
      <c r="M54" s="508"/>
      <c r="N54" s="508"/>
      <c r="O54" s="508"/>
      <c r="P54" s="508"/>
      <c r="Q54" s="508"/>
      <c r="R54" s="508"/>
      <c r="S54" s="508"/>
      <c r="T54" s="508"/>
      <c r="U54" s="508"/>
      <c r="V54" s="508"/>
      <c r="W54" s="508"/>
      <c r="X54" s="508"/>
      <c r="Y54" s="509"/>
      <c r="Z54" s="260"/>
    </row>
    <row r="55" spans="1:26" ht="9" customHeight="1" thickBot="1" x14ac:dyDescent="0.25">
      <c r="B55" s="258"/>
      <c r="C55" s="510"/>
      <c r="D55" s="511"/>
      <c r="E55" s="511"/>
      <c r="F55" s="511"/>
      <c r="G55" s="511"/>
      <c r="H55" s="511"/>
      <c r="I55" s="511"/>
      <c r="J55" s="511"/>
      <c r="K55" s="511"/>
      <c r="L55" s="511"/>
      <c r="M55" s="511"/>
      <c r="N55" s="511"/>
      <c r="O55" s="511"/>
      <c r="P55" s="511"/>
      <c r="Q55" s="511"/>
      <c r="R55" s="511"/>
      <c r="S55" s="511"/>
      <c r="T55" s="511"/>
      <c r="U55" s="511"/>
      <c r="V55" s="511"/>
      <c r="W55" s="511"/>
      <c r="X55" s="511"/>
      <c r="Y55" s="512"/>
      <c r="Z55" s="260"/>
    </row>
    <row r="56" spans="1:26" ht="7.5" customHeight="1" x14ac:dyDescent="0.2">
      <c r="B56" s="268"/>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70"/>
    </row>
    <row r="57" spans="1:26" ht="7.5" customHeight="1" thickBot="1" x14ac:dyDescent="0.25">
      <c r="B57" s="271"/>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3"/>
    </row>
    <row r="58" spans="1:26" ht="14.25" customHeight="1" x14ac:dyDescent="0.2">
      <c r="B58" s="274"/>
      <c r="C58" s="1195" t="s">
        <v>56</v>
      </c>
      <c r="D58" s="1196"/>
      <c r="E58" s="1196"/>
      <c r="F58" s="1196"/>
      <c r="G58" s="1197"/>
      <c r="H58" s="1195" t="s">
        <v>61</v>
      </c>
      <c r="I58" s="1197"/>
      <c r="J58" s="1195" t="s">
        <v>62</v>
      </c>
      <c r="K58" s="1196"/>
      <c r="L58" s="1196"/>
      <c r="M58" s="1197"/>
      <c r="N58" s="1195" t="s">
        <v>63</v>
      </c>
      <c r="O58" s="1196"/>
      <c r="P58" s="1196"/>
      <c r="Q58" s="1196"/>
      <c r="R58" s="1196"/>
      <c r="S58" s="1196"/>
      <c r="T58" s="1196"/>
      <c r="U58" s="1196"/>
      <c r="V58" s="1196"/>
      <c r="W58" s="1196"/>
      <c r="X58" s="1196"/>
      <c r="Y58" s="1197"/>
      <c r="Z58" s="275"/>
    </row>
    <row r="59" spans="1:26" ht="14.25" customHeight="1" x14ac:dyDescent="0.2">
      <c r="A59" s="244"/>
      <c r="B59" s="276"/>
      <c r="C59" s="1198"/>
      <c r="D59" s="1199"/>
      <c r="E59" s="1199"/>
      <c r="F59" s="1199"/>
      <c r="G59" s="1200"/>
      <c r="H59" s="1198"/>
      <c r="I59" s="1200"/>
      <c r="J59" s="1198"/>
      <c r="K59" s="1199"/>
      <c r="L59" s="1199"/>
      <c r="M59" s="1200"/>
      <c r="N59" s="1198"/>
      <c r="O59" s="1199"/>
      <c r="P59" s="1199"/>
      <c r="Q59" s="1199"/>
      <c r="R59" s="1199"/>
      <c r="S59" s="1199"/>
      <c r="T59" s="1199"/>
      <c r="U59" s="1199"/>
      <c r="V59" s="1199"/>
      <c r="W59" s="1199"/>
      <c r="X59" s="1199"/>
      <c r="Y59" s="1200"/>
      <c r="Z59" s="275"/>
    </row>
    <row r="60" spans="1:26" ht="15" customHeight="1" thickBot="1" x14ac:dyDescent="0.25">
      <c r="A60" s="244"/>
      <c r="B60" s="276"/>
      <c r="C60" s="1198"/>
      <c r="D60" s="1199"/>
      <c r="E60" s="1199"/>
      <c r="F60" s="1199"/>
      <c r="G60" s="1200"/>
      <c r="H60" s="1198"/>
      <c r="I60" s="1200"/>
      <c r="J60" s="1198"/>
      <c r="K60" s="1199"/>
      <c r="L60" s="1199"/>
      <c r="M60" s="1200"/>
      <c r="N60" s="1198"/>
      <c r="O60" s="1199"/>
      <c r="P60" s="1199"/>
      <c r="Q60" s="1199"/>
      <c r="R60" s="1199"/>
      <c r="S60" s="1199"/>
      <c r="T60" s="1199"/>
      <c r="U60" s="1199"/>
      <c r="V60" s="1199"/>
      <c r="W60" s="1199"/>
      <c r="X60" s="1199"/>
      <c r="Y60" s="1200"/>
      <c r="Z60" s="275"/>
    </row>
    <row r="61" spans="1:26" x14ac:dyDescent="0.2">
      <c r="B61" s="274"/>
      <c r="C61" s="1201" t="s">
        <v>91</v>
      </c>
      <c r="D61" s="1202"/>
      <c r="E61" s="1202"/>
      <c r="F61" s="1202"/>
      <c r="G61" s="1203"/>
      <c r="H61" s="1204"/>
      <c r="I61" s="1204"/>
      <c r="J61" s="1204"/>
      <c r="K61" s="1204"/>
      <c r="L61" s="1204"/>
      <c r="M61" s="1204"/>
      <c r="N61" s="1204"/>
      <c r="O61" s="1204"/>
      <c r="P61" s="1204"/>
      <c r="Q61" s="1204"/>
      <c r="R61" s="1204"/>
      <c r="S61" s="1204"/>
      <c r="T61" s="1204"/>
      <c r="U61" s="1204"/>
      <c r="V61" s="1204"/>
      <c r="W61" s="1204"/>
      <c r="X61" s="1204"/>
      <c r="Y61" s="1205"/>
      <c r="Z61" s="277"/>
    </row>
    <row r="62" spans="1:26" x14ac:dyDescent="0.2">
      <c r="B62" s="274"/>
      <c r="C62" s="1189" t="s">
        <v>94</v>
      </c>
      <c r="D62" s="1190"/>
      <c r="E62" s="1190"/>
      <c r="F62" s="1190"/>
      <c r="G62" s="1191"/>
      <c r="H62" s="1078"/>
      <c r="I62" s="1078"/>
      <c r="J62" s="1078"/>
      <c r="K62" s="1078"/>
      <c r="L62" s="1078"/>
      <c r="M62" s="1078"/>
      <c r="N62" s="1192"/>
      <c r="O62" s="1192"/>
      <c r="P62" s="1192"/>
      <c r="Q62" s="1192"/>
      <c r="R62" s="1192"/>
      <c r="S62" s="1192"/>
      <c r="T62" s="1192"/>
      <c r="U62" s="1192"/>
      <c r="V62" s="1192"/>
      <c r="W62" s="1192"/>
      <c r="X62" s="1192"/>
      <c r="Y62" s="1193"/>
      <c r="Z62" s="277"/>
    </row>
    <row r="63" spans="1:26" x14ac:dyDescent="0.2">
      <c r="B63" s="274"/>
      <c r="C63" s="1189" t="s">
        <v>95</v>
      </c>
      <c r="D63" s="1190"/>
      <c r="E63" s="1190"/>
      <c r="F63" s="1190"/>
      <c r="G63" s="1191"/>
      <c r="H63" s="1078"/>
      <c r="I63" s="1078"/>
      <c r="J63" s="1078"/>
      <c r="K63" s="1078"/>
      <c r="L63" s="1078"/>
      <c r="M63" s="1078"/>
      <c r="N63" s="1078"/>
      <c r="O63" s="1078"/>
      <c r="P63" s="1078"/>
      <c r="Q63" s="1078"/>
      <c r="R63" s="1078"/>
      <c r="S63" s="1078"/>
      <c r="T63" s="1078"/>
      <c r="U63" s="1078"/>
      <c r="V63" s="1078"/>
      <c r="W63" s="1078"/>
      <c r="X63" s="1078"/>
      <c r="Y63" s="1194"/>
      <c r="Z63" s="277"/>
    </row>
    <row r="64" spans="1:26" ht="15" thickBot="1" x14ac:dyDescent="0.25">
      <c r="B64" s="274"/>
      <c r="C64" s="1184" t="s">
        <v>96</v>
      </c>
      <c r="D64" s="1185"/>
      <c r="E64" s="1185"/>
      <c r="F64" s="1185"/>
      <c r="G64" s="1186"/>
      <c r="H64" s="1187"/>
      <c r="I64" s="1187"/>
      <c r="J64" s="1187"/>
      <c r="K64" s="1187"/>
      <c r="L64" s="1187"/>
      <c r="M64" s="1187"/>
      <c r="N64" s="1187"/>
      <c r="O64" s="1187"/>
      <c r="P64" s="1187"/>
      <c r="Q64" s="1187"/>
      <c r="R64" s="1187"/>
      <c r="S64" s="1187"/>
      <c r="T64" s="1187"/>
      <c r="U64" s="1187"/>
      <c r="V64" s="1187"/>
      <c r="W64" s="1187"/>
      <c r="X64" s="1187"/>
      <c r="Y64" s="1188"/>
      <c r="Z64" s="277"/>
    </row>
    <row r="65" spans="2:26" ht="8.25" customHeight="1" x14ac:dyDescent="0.2">
      <c r="B65" s="278"/>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79"/>
    </row>
    <row r="66" spans="2:26" ht="6.75" customHeight="1" x14ac:dyDescent="0.2"/>
  </sheetData>
  <mergeCells count="79">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R28"/>
    <mergeCell ref="T28:U28"/>
    <mergeCell ref="W28:X28"/>
    <mergeCell ref="C30:Y31"/>
    <mergeCell ref="C32:G33"/>
    <mergeCell ref="H32:H33"/>
    <mergeCell ref="I32:I33"/>
    <mergeCell ref="J32:J33"/>
    <mergeCell ref="K32:Y33"/>
    <mergeCell ref="C43:Y55"/>
    <mergeCell ref="C34:G34"/>
    <mergeCell ref="K34:Y34"/>
    <mergeCell ref="C35:G35"/>
    <mergeCell ref="K35:Y35"/>
    <mergeCell ref="C36:G36"/>
    <mergeCell ref="K36:Y36"/>
    <mergeCell ref="C37:G37"/>
    <mergeCell ref="K37:Y37"/>
    <mergeCell ref="C38:G38"/>
    <mergeCell ref="K38:Y38"/>
    <mergeCell ref="C41:Y42"/>
    <mergeCell ref="C58:G60"/>
    <mergeCell ref="H58:I60"/>
    <mergeCell ref="J58:M60"/>
    <mergeCell ref="N58: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 ref="J63:M63"/>
    <mergeCell ref="N63:Y63"/>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5"/>
  <sheetViews>
    <sheetView workbookViewId="0">
      <selection activeCell="AG18" sqref="AG18"/>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9.7109375" style="246" customWidth="1"/>
    <col min="9" max="9" width="11.7109375" style="246" customWidth="1"/>
    <col min="10" max="10" width="12.42578125" style="246" customWidth="1"/>
    <col min="11" max="12" width="3.42578125" style="246" customWidth="1"/>
    <col min="13" max="15" width="2.7109375" style="246" customWidth="1"/>
    <col min="16" max="16" width="7.7109375" style="246" customWidth="1"/>
    <col min="17" max="17" width="3.5703125" style="246" customWidth="1"/>
    <col min="18" max="18" width="4.85546875" style="246" customWidth="1"/>
    <col min="19" max="19" width="4.28515625" style="246" customWidth="1"/>
    <col min="20" max="21" width="6.42578125" style="246" customWidth="1"/>
    <col min="22" max="22" width="4.42578125" style="246" customWidth="1"/>
    <col min="23" max="24" width="5" style="246" customWidth="1"/>
    <col min="25" max="25" width="5.140625" style="246" customWidth="1"/>
    <col min="26" max="27" width="1.7109375" style="246" customWidth="1"/>
    <col min="28" max="16384" width="3.7109375" style="246"/>
  </cols>
  <sheetData>
    <row r="1" spans="1:26" ht="9" customHeight="1" thickBot="1" x14ac:dyDescent="0.25">
      <c r="A1" s="244"/>
      <c r="B1" s="245"/>
      <c r="C1" s="245"/>
      <c r="D1" s="245"/>
      <c r="E1" s="245"/>
      <c r="F1" s="245"/>
    </row>
    <row r="2" spans="1:26" ht="27.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customHeight="1"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 customHeight="1"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8.25" customHeight="1"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9" customHeight="1"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9.75" customHeight="1" x14ac:dyDescent="0.2">
      <c r="B7" s="253"/>
      <c r="C7" s="694" t="s">
        <v>12</v>
      </c>
      <c r="D7" s="695"/>
      <c r="E7" s="695"/>
      <c r="F7" s="695"/>
      <c r="G7" s="695"/>
      <c r="H7" s="696"/>
      <c r="I7" s="621" t="s">
        <v>682</v>
      </c>
      <c r="J7" s="622"/>
      <c r="K7" s="622"/>
      <c r="L7" s="622"/>
      <c r="M7" s="622"/>
      <c r="N7" s="622"/>
      <c r="O7" s="622"/>
      <c r="P7" s="622"/>
      <c r="Q7" s="622"/>
      <c r="R7" s="622"/>
      <c r="S7" s="622"/>
      <c r="T7" s="622"/>
      <c r="U7" s="622"/>
      <c r="V7" s="622"/>
      <c r="W7" s="622"/>
      <c r="X7" s="622"/>
      <c r="Y7" s="623"/>
      <c r="Z7" s="254"/>
    </row>
    <row r="8" spans="1:26" ht="9.75" customHeight="1" thickBot="1" x14ac:dyDescent="0.25">
      <c r="B8" s="253"/>
      <c r="C8" s="697"/>
      <c r="D8" s="698"/>
      <c r="E8" s="698"/>
      <c r="F8" s="698"/>
      <c r="G8" s="698"/>
      <c r="H8" s="699"/>
      <c r="I8" s="624"/>
      <c r="J8" s="625"/>
      <c r="K8" s="625"/>
      <c r="L8" s="625"/>
      <c r="M8" s="625"/>
      <c r="N8" s="625"/>
      <c r="O8" s="625"/>
      <c r="P8" s="625"/>
      <c r="Q8" s="625"/>
      <c r="R8" s="625"/>
      <c r="S8" s="625"/>
      <c r="T8" s="625"/>
      <c r="U8" s="625"/>
      <c r="V8" s="625"/>
      <c r="W8" s="625"/>
      <c r="X8" s="625"/>
      <c r="Y8" s="626"/>
      <c r="Z8" s="254"/>
    </row>
    <row r="9" spans="1:26" ht="5.25" customHeight="1" thickBot="1" x14ac:dyDescent="0.25">
      <c r="B9" s="253"/>
      <c r="C9" s="10"/>
      <c r="D9" s="10"/>
      <c r="E9" s="10"/>
      <c r="F9" s="10"/>
      <c r="G9" s="10"/>
      <c r="H9" s="10"/>
      <c r="I9" s="256"/>
      <c r="J9" s="256"/>
      <c r="K9" s="256"/>
      <c r="L9" s="256"/>
      <c r="M9" s="256"/>
      <c r="N9" s="256"/>
      <c r="O9" s="256"/>
      <c r="P9" s="256"/>
      <c r="Q9" s="256"/>
      <c r="R9" s="257"/>
      <c r="S9" s="257"/>
      <c r="T9" s="257"/>
      <c r="U9" s="257"/>
      <c r="V9" s="257"/>
      <c r="W9" s="255"/>
      <c r="X9" s="255"/>
      <c r="Y9" s="255"/>
      <c r="Z9" s="254"/>
    </row>
    <row r="10" spans="1:26" ht="15" customHeight="1" x14ac:dyDescent="0.2">
      <c r="B10" s="253"/>
      <c r="C10" s="694" t="s">
        <v>43</v>
      </c>
      <c r="D10" s="695"/>
      <c r="E10" s="695"/>
      <c r="F10" s="695"/>
      <c r="G10" s="695"/>
      <c r="H10" s="696"/>
      <c r="I10" s="1222" t="s">
        <v>700</v>
      </c>
      <c r="J10" s="1223"/>
      <c r="K10" s="1223"/>
      <c r="L10" s="1223"/>
      <c r="M10" s="1223"/>
      <c r="N10" s="1223"/>
      <c r="O10" s="1223"/>
      <c r="P10" s="1223"/>
      <c r="Q10" s="1224"/>
      <c r="R10" s="1228" t="s">
        <v>14</v>
      </c>
      <c r="S10" s="1229"/>
      <c r="T10" s="1229"/>
      <c r="U10" s="1230"/>
      <c r="V10" s="418" t="s">
        <v>44</v>
      </c>
      <c r="W10" s="419"/>
      <c r="X10" s="419"/>
      <c r="Y10" s="420"/>
      <c r="Z10" s="254"/>
    </row>
    <row r="11" spans="1:26" ht="16.5" customHeight="1" thickBot="1" x14ac:dyDescent="0.25">
      <c r="B11" s="253"/>
      <c r="C11" s="697"/>
      <c r="D11" s="698"/>
      <c r="E11" s="698"/>
      <c r="F11" s="698"/>
      <c r="G11" s="698"/>
      <c r="H11" s="699"/>
      <c r="I11" s="1225"/>
      <c r="J11" s="1226"/>
      <c r="K11" s="1226"/>
      <c r="L11" s="1226"/>
      <c r="M11" s="1226"/>
      <c r="N11" s="1226"/>
      <c r="O11" s="1226"/>
      <c r="P11" s="1226"/>
      <c r="Q11" s="1227"/>
      <c r="R11" s="815" t="s">
        <v>701</v>
      </c>
      <c r="S11" s="816"/>
      <c r="T11" s="816"/>
      <c r="U11" s="817"/>
      <c r="V11" s="421">
        <v>9</v>
      </c>
      <c r="W11" s="422"/>
      <c r="X11" s="422"/>
      <c r="Y11" s="423"/>
      <c r="Z11" s="254"/>
    </row>
    <row r="12" spans="1:26" ht="6" customHeight="1" thickBot="1" x14ac:dyDescent="0.25">
      <c r="B12" s="258"/>
      <c r="C12" s="14"/>
      <c r="D12" s="14"/>
      <c r="E12" s="14"/>
      <c r="F12" s="14"/>
      <c r="G12" s="14"/>
      <c r="H12" s="14"/>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694" t="s">
        <v>17</v>
      </c>
      <c r="D13" s="695"/>
      <c r="E13" s="695"/>
      <c r="F13" s="695"/>
      <c r="G13" s="695"/>
      <c r="H13" s="696"/>
      <c r="I13" s="723" t="s">
        <v>702</v>
      </c>
      <c r="J13" s="724"/>
      <c r="K13" s="724"/>
      <c r="L13" s="724"/>
      <c r="M13" s="724"/>
      <c r="N13" s="724"/>
      <c r="O13" s="724"/>
      <c r="P13" s="724"/>
      <c r="Q13" s="724"/>
      <c r="R13" s="724"/>
      <c r="S13" s="725"/>
      <c r="T13" s="385" t="s">
        <v>16</v>
      </c>
      <c r="U13" s="386"/>
      <c r="V13" s="386"/>
      <c r="W13" s="386"/>
      <c r="X13" s="386"/>
      <c r="Y13" s="387"/>
      <c r="Z13" s="260"/>
    </row>
    <row r="14" spans="1:26" ht="15" customHeight="1" thickBot="1" x14ac:dyDescent="0.25">
      <c r="B14" s="258"/>
      <c r="C14" s="697"/>
      <c r="D14" s="698"/>
      <c r="E14" s="698"/>
      <c r="F14" s="698"/>
      <c r="G14" s="698"/>
      <c r="H14" s="699"/>
      <c r="I14" s="726"/>
      <c r="J14" s="727"/>
      <c r="K14" s="727"/>
      <c r="L14" s="727"/>
      <c r="M14" s="727"/>
      <c r="N14" s="727"/>
      <c r="O14" s="727"/>
      <c r="P14" s="727"/>
      <c r="Q14" s="727"/>
      <c r="R14" s="727"/>
      <c r="S14" s="728"/>
      <c r="T14" s="397" t="s">
        <v>0</v>
      </c>
      <c r="U14" s="398"/>
      <c r="V14" s="398"/>
      <c r="W14" s="398"/>
      <c r="X14" s="398"/>
      <c r="Y14" s="399"/>
      <c r="Z14" s="260"/>
    </row>
    <row r="15" spans="1:26" ht="6" customHeight="1" thickBot="1" x14ac:dyDescent="0.25">
      <c r="B15" s="258"/>
      <c r="C15" s="14"/>
      <c r="D15" s="14"/>
      <c r="E15" s="14"/>
      <c r="F15" s="14"/>
      <c r="G15" s="14"/>
      <c r="H15" s="14"/>
      <c r="I15" s="259"/>
      <c r="J15" s="259"/>
      <c r="K15" s="259"/>
      <c r="L15" s="259"/>
      <c r="M15" s="259"/>
      <c r="N15" s="259"/>
      <c r="O15" s="259"/>
      <c r="P15" s="259"/>
      <c r="Q15" s="259"/>
      <c r="R15" s="259"/>
      <c r="S15" s="259"/>
      <c r="T15" s="259"/>
      <c r="U15" s="259"/>
      <c r="V15" s="259"/>
      <c r="W15" s="259"/>
      <c r="X15" s="259"/>
      <c r="Y15" s="259"/>
      <c r="Z15" s="260"/>
    </row>
    <row r="16" spans="1:26" ht="26.25" customHeight="1" thickBot="1" x14ac:dyDescent="0.25">
      <c r="B16" s="258"/>
      <c r="C16" s="730" t="s">
        <v>18</v>
      </c>
      <c r="D16" s="731"/>
      <c r="E16" s="731"/>
      <c r="F16" s="731"/>
      <c r="G16" s="731"/>
      <c r="H16" s="732"/>
      <c r="I16" s="733" t="s">
        <v>703</v>
      </c>
      <c r="J16" s="734"/>
      <c r="K16" s="734"/>
      <c r="L16" s="734"/>
      <c r="M16" s="734"/>
      <c r="N16" s="734"/>
      <c r="O16" s="734"/>
      <c r="P16" s="734"/>
      <c r="Q16" s="734"/>
      <c r="R16" s="734"/>
      <c r="S16" s="734"/>
      <c r="T16" s="734"/>
      <c r="U16" s="734"/>
      <c r="V16" s="734"/>
      <c r="W16" s="734"/>
      <c r="X16" s="734"/>
      <c r="Y16" s="735"/>
      <c r="Z16" s="260"/>
    </row>
    <row r="17" spans="2:26" ht="6" customHeight="1" thickBot="1" x14ac:dyDescent="0.25">
      <c r="B17" s="258"/>
      <c r="C17" s="12"/>
      <c r="D17" s="12"/>
      <c r="E17" s="12"/>
      <c r="F17" s="12"/>
      <c r="G17" s="12"/>
      <c r="H17" s="12"/>
      <c r="I17" s="261"/>
      <c r="J17" s="261"/>
      <c r="K17" s="261"/>
      <c r="L17" s="261"/>
      <c r="M17" s="261"/>
      <c r="N17" s="261"/>
      <c r="O17" s="261"/>
      <c r="P17" s="261"/>
      <c r="Q17" s="261"/>
      <c r="R17" s="261"/>
      <c r="S17" s="261"/>
      <c r="T17" s="261"/>
      <c r="U17" s="261"/>
      <c r="V17" s="261"/>
      <c r="W17" s="261"/>
      <c r="X17" s="261"/>
      <c r="Y17" s="261"/>
      <c r="Z17" s="260"/>
    </row>
    <row r="18" spans="2:26" ht="25.5" customHeight="1" thickBot="1" x14ac:dyDescent="0.25">
      <c r="B18" s="258"/>
      <c r="C18" s="730" t="s">
        <v>378</v>
      </c>
      <c r="D18" s="731"/>
      <c r="E18" s="731"/>
      <c r="F18" s="731"/>
      <c r="G18" s="731"/>
      <c r="H18" s="732"/>
      <c r="I18" s="733" t="s">
        <v>704</v>
      </c>
      <c r="J18" s="734"/>
      <c r="K18" s="734"/>
      <c r="L18" s="734"/>
      <c r="M18" s="734"/>
      <c r="N18" s="734"/>
      <c r="O18" s="734"/>
      <c r="P18" s="734"/>
      <c r="Q18" s="734"/>
      <c r="R18" s="734"/>
      <c r="S18" s="734"/>
      <c r="T18" s="734"/>
      <c r="U18" s="734"/>
      <c r="V18" s="734"/>
      <c r="W18" s="734"/>
      <c r="X18" s="734"/>
      <c r="Y18" s="735"/>
      <c r="Z18" s="260"/>
    </row>
    <row r="19" spans="2:26" ht="8.25" customHeight="1" thickBot="1" x14ac:dyDescent="0.25">
      <c r="B19" s="258"/>
      <c r="C19" s="12"/>
      <c r="D19" s="12"/>
      <c r="E19" s="12"/>
      <c r="F19" s="12"/>
      <c r="G19" s="12"/>
      <c r="H19" s="12"/>
      <c r="I19" s="261"/>
      <c r="J19" s="261"/>
      <c r="K19" s="261"/>
      <c r="L19" s="261"/>
      <c r="M19" s="261"/>
      <c r="N19" s="261"/>
      <c r="O19" s="261"/>
      <c r="P19" s="261"/>
      <c r="Q19" s="261"/>
      <c r="R19" s="261"/>
      <c r="S19" s="261"/>
      <c r="T19" s="261"/>
      <c r="U19" s="261"/>
      <c r="V19" s="261"/>
      <c r="W19" s="261"/>
      <c r="X19" s="261"/>
      <c r="Y19" s="261"/>
      <c r="Z19" s="260"/>
    </row>
    <row r="20" spans="2:26" s="244" customFormat="1" ht="15" customHeight="1" x14ac:dyDescent="0.2">
      <c r="B20" s="258"/>
      <c r="C20" s="736" t="s">
        <v>45</v>
      </c>
      <c r="D20" s="737"/>
      <c r="E20" s="737"/>
      <c r="F20" s="737"/>
      <c r="G20" s="737"/>
      <c r="H20" s="738"/>
      <c r="I20" s="742" t="s">
        <v>706</v>
      </c>
      <c r="J20" s="743"/>
      <c r="K20" s="743"/>
      <c r="L20" s="744"/>
      <c r="M20" s="418" t="s">
        <v>21</v>
      </c>
      <c r="N20" s="419"/>
      <c r="O20" s="419"/>
      <c r="P20" s="419"/>
      <c r="Q20" s="419"/>
      <c r="R20" s="419"/>
      <c r="S20" s="420"/>
      <c r="T20" s="418" t="s">
        <v>22</v>
      </c>
      <c r="U20" s="419"/>
      <c r="V20" s="419"/>
      <c r="W20" s="419"/>
      <c r="X20" s="419"/>
      <c r="Y20" s="420"/>
      <c r="Z20" s="260"/>
    </row>
    <row r="21" spans="2:26" s="244" customFormat="1" ht="15" thickBot="1" x14ac:dyDescent="0.25">
      <c r="B21" s="258"/>
      <c r="C21" s="739"/>
      <c r="D21" s="740"/>
      <c r="E21" s="740"/>
      <c r="F21" s="740"/>
      <c r="G21" s="740"/>
      <c r="H21" s="741"/>
      <c r="I21" s="745"/>
      <c r="J21" s="746"/>
      <c r="K21" s="746"/>
      <c r="L21" s="747"/>
      <c r="M21" s="748" t="s">
        <v>707</v>
      </c>
      <c r="N21" s="555"/>
      <c r="O21" s="555"/>
      <c r="P21" s="555"/>
      <c r="Q21" s="555"/>
      <c r="R21" s="555"/>
      <c r="S21" s="556"/>
      <c r="T21" s="554" t="s">
        <v>46</v>
      </c>
      <c r="U21" s="555"/>
      <c r="V21" s="555"/>
      <c r="W21" s="555"/>
      <c r="X21" s="555"/>
      <c r="Y21" s="556"/>
      <c r="Z21" s="260"/>
    </row>
    <row r="22" spans="2:26" ht="6.75" customHeight="1"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24.7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24.75" customHeight="1" thickBot="1" x14ac:dyDescent="0.25">
      <c r="B24" s="258"/>
      <c r="C24" s="598" t="s">
        <v>708</v>
      </c>
      <c r="D24" s="599"/>
      <c r="E24" s="599"/>
      <c r="F24" s="599"/>
      <c r="G24" s="599"/>
      <c r="H24" s="599"/>
      <c r="I24" s="600"/>
      <c r="J24" s="598" t="s">
        <v>690</v>
      </c>
      <c r="K24" s="599"/>
      <c r="L24" s="599"/>
      <c r="M24" s="599"/>
      <c r="N24" s="599"/>
      <c r="O24" s="599"/>
      <c r="P24" s="600"/>
      <c r="Q24" s="1001" t="s">
        <v>691</v>
      </c>
      <c r="R24" s="1002"/>
      <c r="S24" s="1002"/>
      <c r="T24" s="1002"/>
      <c r="U24" s="1002"/>
      <c r="V24" s="1002"/>
      <c r="W24" s="1002"/>
      <c r="X24" s="1002"/>
      <c r="Y24" s="1003"/>
      <c r="Z24" s="260"/>
    </row>
    <row r="25" spans="2:26" ht="6.75" customHeight="1"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42.75" customHeight="1" thickBot="1" x14ac:dyDescent="0.25">
      <c r="B26" s="258"/>
      <c r="C26" s="445" t="s">
        <v>20</v>
      </c>
      <c r="D26" s="446"/>
      <c r="E26" s="446"/>
      <c r="F26" s="446"/>
      <c r="G26" s="446"/>
      <c r="H26" s="447"/>
      <c r="I26" s="733" t="s">
        <v>709</v>
      </c>
      <c r="J26" s="734"/>
      <c r="K26" s="734"/>
      <c r="L26" s="734"/>
      <c r="M26" s="734"/>
      <c r="N26" s="734"/>
      <c r="O26" s="734"/>
      <c r="P26" s="734"/>
      <c r="Q26" s="734"/>
      <c r="R26" s="734"/>
      <c r="S26" s="734"/>
      <c r="T26" s="734"/>
      <c r="U26" s="734"/>
      <c r="V26" s="734"/>
      <c r="W26" s="734"/>
      <c r="X26" s="734"/>
      <c r="Y26" s="735"/>
      <c r="Z26" s="260"/>
    </row>
    <row r="27" spans="2:26" ht="7.5" customHeight="1"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6.75" customHeight="1" thickBot="1" x14ac:dyDescent="0.25">
      <c r="B28" s="258"/>
      <c r="C28" s="730" t="s">
        <v>50</v>
      </c>
      <c r="D28" s="731"/>
      <c r="E28" s="731"/>
      <c r="F28" s="731"/>
      <c r="G28" s="731"/>
      <c r="H28" s="732"/>
      <c r="I28" s="673"/>
      <c r="J28" s="665"/>
      <c r="K28" s="730" t="s">
        <v>51</v>
      </c>
      <c r="L28" s="731"/>
      <c r="M28" s="731"/>
      <c r="N28" s="731"/>
      <c r="O28" s="731"/>
      <c r="P28" s="732"/>
      <c r="Q28" s="444" t="s">
        <v>693</v>
      </c>
      <c r="R28" s="442"/>
      <c r="S28" s="52" t="s">
        <v>70</v>
      </c>
      <c r="T28" s="442" t="s">
        <v>694</v>
      </c>
      <c r="U28" s="442"/>
      <c r="V28" s="173"/>
      <c r="W28" s="442" t="s">
        <v>695</v>
      </c>
      <c r="X28" s="442"/>
      <c r="Y28" s="280"/>
      <c r="Z28" s="260"/>
    </row>
    <row r="29" spans="2:26" ht="6.75" customHeight="1"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ht="6.75" customHeigh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6.75" customHeight="1"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1215" t="s">
        <v>56</v>
      </c>
      <c r="D32" s="1216"/>
      <c r="E32" s="1216"/>
      <c r="F32" s="1216"/>
      <c r="G32" s="1217"/>
      <c r="H32" s="975" t="s">
        <v>710</v>
      </c>
      <c r="I32" s="619" t="s">
        <v>711</v>
      </c>
      <c r="J32" s="619" t="s">
        <v>697</v>
      </c>
      <c r="K32" s="596" t="s">
        <v>57</v>
      </c>
      <c r="L32" s="589"/>
      <c r="M32" s="589"/>
      <c r="N32" s="589"/>
      <c r="O32" s="589"/>
      <c r="P32" s="589"/>
      <c r="Q32" s="589"/>
      <c r="R32" s="589"/>
      <c r="S32" s="589"/>
      <c r="T32" s="589"/>
      <c r="U32" s="589"/>
      <c r="V32" s="589"/>
      <c r="W32" s="589"/>
      <c r="X32" s="589"/>
      <c r="Y32" s="590"/>
      <c r="Z32" s="260"/>
    </row>
    <row r="33" spans="2:26" s="262" customFormat="1" ht="19.5" customHeight="1" thickBot="1" x14ac:dyDescent="0.25">
      <c r="B33" s="263"/>
      <c r="C33" s="1218"/>
      <c r="D33" s="1219"/>
      <c r="E33" s="1219"/>
      <c r="F33" s="1219"/>
      <c r="G33" s="1220"/>
      <c r="H33" s="1221"/>
      <c r="I33" s="620"/>
      <c r="J33" s="620"/>
      <c r="K33" s="597"/>
      <c r="L33" s="592"/>
      <c r="M33" s="592"/>
      <c r="N33" s="592"/>
      <c r="O33" s="592"/>
      <c r="P33" s="592"/>
      <c r="Q33" s="592"/>
      <c r="R33" s="592"/>
      <c r="S33" s="592"/>
      <c r="T33" s="592"/>
      <c r="U33" s="592"/>
      <c r="V33" s="592"/>
      <c r="W33" s="592"/>
      <c r="X33" s="592"/>
      <c r="Y33" s="593"/>
      <c r="Z33" s="260"/>
    </row>
    <row r="34" spans="2:26" s="262" customFormat="1" ht="37.5" customHeight="1" x14ac:dyDescent="0.2">
      <c r="B34" s="263"/>
      <c r="C34" s="1034" t="s">
        <v>712</v>
      </c>
      <c r="D34" s="1035"/>
      <c r="E34" s="1035"/>
      <c r="F34" s="1035"/>
      <c r="G34" s="1036"/>
      <c r="H34" s="308"/>
      <c r="I34" s="308"/>
      <c r="J34" s="310" t="e">
        <f>+H34/I34</f>
        <v>#DIV/0!</v>
      </c>
      <c r="K34" s="1206"/>
      <c r="L34" s="1207"/>
      <c r="M34" s="1207"/>
      <c r="N34" s="1207"/>
      <c r="O34" s="1207"/>
      <c r="P34" s="1207"/>
      <c r="Q34" s="1207"/>
      <c r="R34" s="1207"/>
      <c r="S34" s="1207"/>
      <c r="T34" s="1207"/>
      <c r="U34" s="1207"/>
      <c r="V34" s="1207"/>
      <c r="W34" s="1207"/>
      <c r="X34" s="1207"/>
      <c r="Y34" s="1208"/>
      <c r="Z34" s="260"/>
    </row>
    <row r="35" spans="2:26" s="262" customFormat="1" ht="37.5" customHeight="1" x14ac:dyDescent="0.2">
      <c r="B35" s="263"/>
      <c r="C35" s="1034" t="s">
        <v>713</v>
      </c>
      <c r="D35" s="1035"/>
      <c r="E35" s="1035"/>
      <c r="F35" s="1035"/>
      <c r="G35" s="1036"/>
      <c r="H35" s="124"/>
      <c r="I35" s="124"/>
      <c r="J35" s="310" t="e">
        <f>+H35/I35</f>
        <v>#DIV/0!</v>
      </c>
      <c r="K35" s="1209"/>
      <c r="L35" s="1210"/>
      <c r="M35" s="1210"/>
      <c r="N35" s="1210"/>
      <c r="O35" s="1210"/>
      <c r="P35" s="1210"/>
      <c r="Q35" s="1210"/>
      <c r="R35" s="1210"/>
      <c r="S35" s="1210"/>
      <c r="T35" s="1210"/>
      <c r="U35" s="1210"/>
      <c r="V35" s="1210"/>
      <c r="W35" s="1210"/>
      <c r="X35" s="1210"/>
      <c r="Y35" s="1211"/>
      <c r="Z35" s="260"/>
    </row>
    <row r="36" spans="2:26" s="262" customFormat="1" ht="37.5" customHeight="1" thickBot="1" x14ac:dyDescent="0.25">
      <c r="B36" s="263"/>
      <c r="C36" s="1034" t="s">
        <v>714</v>
      </c>
      <c r="D36" s="1035"/>
      <c r="E36" s="1035"/>
      <c r="F36" s="1035"/>
      <c r="G36" s="1036"/>
      <c r="H36" s="124"/>
      <c r="I36" s="124"/>
      <c r="J36" s="310" t="e">
        <f>+H36/I36</f>
        <v>#DIV/0!</v>
      </c>
      <c r="K36" s="1212"/>
      <c r="L36" s="1213"/>
      <c r="M36" s="1213"/>
      <c r="N36" s="1213"/>
      <c r="O36" s="1213"/>
      <c r="P36" s="1213"/>
      <c r="Q36" s="1213"/>
      <c r="R36" s="1213"/>
      <c r="S36" s="1213"/>
      <c r="T36" s="1213"/>
      <c r="U36" s="1213"/>
      <c r="V36" s="1213"/>
      <c r="W36" s="1213"/>
      <c r="X36" s="1213"/>
      <c r="Y36" s="1214"/>
      <c r="Z36" s="260"/>
    </row>
    <row r="37" spans="2:26" s="262" customFormat="1" ht="18" customHeight="1" thickBot="1" x14ac:dyDescent="0.3">
      <c r="B37" s="263"/>
      <c r="C37" s="565" t="s">
        <v>58</v>
      </c>
      <c r="D37" s="566"/>
      <c r="E37" s="566"/>
      <c r="F37" s="566"/>
      <c r="G37" s="567"/>
      <c r="H37" s="346">
        <f>SUM(H34:H36)</f>
        <v>0</v>
      </c>
      <c r="I37" s="346">
        <f>SUM(I34:I36)</f>
        <v>0</v>
      </c>
      <c r="J37" s="347" t="e">
        <f>H37/I37</f>
        <v>#DIV/0!</v>
      </c>
      <c r="K37" s="568"/>
      <c r="L37" s="569"/>
      <c r="M37" s="569"/>
      <c r="N37" s="569"/>
      <c r="O37" s="569"/>
      <c r="P37" s="569"/>
      <c r="Q37" s="569"/>
      <c r="R37" s="569"/>
      <c r="S37" s="569"/>
      <c r="T37" s="569"/>
      <c r="U37" s="569"/>
      <c r="V37" s="569"/>
      <c r="W37" s="569"/>
      <c r="X37" s="569"/>
      <c r="Y37" s="570"/>
      <c r="Z37" s="260"/>
    </row>
    <row r="38" spans="2:26" s="262" customFormat="1" ht="6.75" customHeight="1" x14ac:dyDescent="0.2">
      <c r="B38" s="263"/>
      <c r="C38" s="259"/>
      <c r="D38" s="259"/>
      <c r="E38" s="259"/>
      <c r="F38" s="259"/>
      <c r="G38" s="259"/>
      <c r="H38" s="267"/>
      <c r="I38" s="267"/>
      <c r="J38" s="61"/>
      <c r="K38" s="259"/>
      <c r="L38" s="259"/>
      <c r="M38" s="259"/>
      <c r="N38" s="259"/>
      <c r="O38" s="259"/>
      <c r="P38" s="259"/>
      <c r="Q38" s="259"/>
      <c r="R38" s="259"/>
      <c r="S38" s="259"/>
      <c r="T38" s="259"/>
      <c r="U38" s="259"/>
      <c r="V38" s="259"/>
      <c r="W38" s="259"/>
      <c r="X38" s="259"/>
      <c r="Y38" s="259"/>
      <c r="Z38" s="260"/>
    </row>
    <row r="39" spans="2:26" s="262" customFormat="1" ht="0.75" customHeight="1" thickBot="1" x14ac:dyDescent="0.25">
      <c r="B39" s="263"/>
      <c r="C39" s="259"/>
      <c r="D39" s="259"/>
      <c r="E39" s="259"/>
      <c r="F39" s="259"/>
      <c r="G39" s="259"/>
      <c r="H39" s="267"/>
      <c r="I39" s="267"/>
      <c r="J39" s="61"/>
      <c r="K39" s="259"/>
      <c r="L39" s="259"/>
      <c r="M39" s="259"/>
      <c r="N39" s="259"/>
      <c r="O39" s="259"/>
      <c r="P39" s="259"/>
      <c r="Q39" s="259"/>
      <c r="R39" s="259"/>
      <c r="S39" s="259"/>
      <c r="T39" s="259"/>
      <c r="U39" s="259"/>
      <c r="V39" s="259"/>
      <c r="W39" s="259"/>
      <c r="X39" s="259"/>
      <c r="Y39" s="259"/>
      <c r="Z39" s="260"/>
    </row>
    <row r="40" spans="2:26" s="262" customFormat="1" ht="9" customHeight="1" x14ac:dyDescent="0.2">
      <c r="B40" s="263"/>
      <c r="C40" s="571" t="s">
        <v>59</v>
      </c>
      <c r="D40" s="572"/>
      <c r="E40" s="572"/>
      <c r="F40" s="572"/>
      <c r="G40" s="572"/>
      <c r="H40" s="572"/>
      <c r="I40" s="572"/>
      <c r="J40" s="572"/>
      <c r="K40" s="572"/>
      <c r="L40" s="572"/>
      <c r="M40" s="572"/>
      <c r="N40" s="572"/>
      <c r="O40" s="572"/>
      <c r="P40" s="572"/>
      <c r="Q40" s="572"/>
      <c r="R40" s="572"/>
      <c r="S40" s="572"/>
      <c r="T40" s="572"/>
      <c r="U40" s="572"/>
      <c r="V40" s="572"/>
      <c r="W40" s="572"/>
      <c r="X40" s="572"/>
      <c r="Y40" s="573"/>
      <c r="Z40" s="260"/>
    </row>
    <row r="41" spans="2:26" ht="9" customHeight="1" thickBot="1" x14ac:dyDescent="0.25">
      <c r="B41" s="258"/>
      <c r="C41" s="574"/>
      <c r="D41" s="575"/>
      <c r="E41" s="575"/>
      <c r="F41" s="575"/>
      <c r="G41" s="575"/>
      <c r="H41" s="575"/>
      <c r="I41" s="575"/>
      <c r="J41" s="575"/>
      <c r="K41" s="575"/>
      <c r="L41" s="575"/>
      <c r="M41" s="575"/>
      <c r="N41" s="575"/>
      <c r="O41" s="575"/>
      <c r="P41" s="575"/>
      <c r="Q41" s="575"/>
      <c r="R41" s="575"/>
      <c r="S41" s="575"/>
      <c r="T41" s="575"/>
      <c r="U41" s="575"/>
      <c r="V41" s="575"/>
      <c r="W41" s="575"/>
      <c r="X41" s="575"/>
      <c r="Y41" s="576"/>
      <c r="Z41" s="260"/>
    </row>
    <row r="42" spans="2:26" ht="9" customHeight="1" x14ac:dyDescent="0.2">
      <c r="B42" s="258"/>
      <c r="C42" s="504" t="s">
        <v>60</v>
      </c>
      <c r="D42" s="505"/>
      <c r="E42" s="505"/>
      <c r="F42" s="505"/>
      <c r="G42" s="505"/>
      <c r="H42" s="505"/>
      <c r="I42" s="505"/>
      <c r="J42" s="505"/>
      <c r="K42" s="505"/>
      <c r="L42" s="505"/>
      <c r="M42" s="505"/>
      <c r="N42" s="505"/>
      <c r="O42" s="505"/>
      <c r="P42" s="505"/>
      <c r="Q42" s="505"/>
      <c r="R42" s="505"/>
      <c r="S42" s="505"/>
      <c r="T42" s="505"/>
      <c r="U42" s="505"/>
      <c r="V42" s="505"/>
      <c r="W42" s="505"/>
      <c r="X42" s="505"/>
      <c r="Y42" s="506"/>
      <c r="Z42" s="260"/>
    </row>
    <row r="43" spans="2:26" ht="9" customHeight="1" x14ac:dyDescent="0.2">
      <c r="B43" s="258"/>
      <c r="C43" s="507"/>
      <c r="D43" s="508"/>
      <c r="E43" s="508"/>
      <c r="F43" s="508"/>
      <c r="G43" s="508"/>
      <c r="H43" s="508"/>
      <c r="I43" s="508"/>
      <c r="J43" s="508"/>
      <c r="K43" s="508"/>
      <c r="L43" s="508"/>
      <c r="M43" s="508"/>
      <c r="N43" s="508"/>
      <c r="O43" s="508"/>
      <c r="P43" s="508"/>
      <c r="Q43" s="508"/>
      <c r="R43" s="508"/>
      <c r="S43" s="508"/>
      <c r="T43" s="508"/>
      <c r="U43" s="508"/>
      <c r="V43" s="508"/>
      <c r="W43" s="508"/>
      <c r="X43" s="508"/>
      <c r="Y43" s="509"/>
      <c r="Z43" s="260"/>
    </row>
    <row r="44" spans="2:26" ht="9" customHeight="1" x14ac:dyDescent="0.2">
      <c r="B44" s="258"/>
      <c r="C44" s="507"/>
      <c r="D44" s="508"/>
      <c r="E44" s="508"/>
      <c r="F44" s="508"/>
      <c r="G44" s="508"/>
      <c r="H44" s="508"/>
      <c r="I44" s="508"/>
      <c r="J44" s="508"/>
      <c r="K44" s="508"/>
      <c r="L44" s="508"/>
      <c r="M44" s="508"/>
      <c r="N44" s="508"/>
      <c r="O44" s="508"/>
      <c r="P44" s="508"/>
      <c r="Q44" s="508"/>
      <c r="R44" s="508"/>
      <c r="S44" s="508"/>
      <c r="T44" s="508"/>
      <c r="U44" s="508"/>
      <c r="V44" s="508"/>
      <c r="W44" s="508"/>
      <c r="X44" s="508"/>
      <c r="Y44" s="509"/>
      <c r="Z44" s="260"/>
    </row>
    <row r="45" spans="2:26" ht="9" customHeight="1" x14ac:dyDescent="0.2">
      <c r="B45" s="258"/>
      <c r="C45" s="507"/>
      <c r="D45" s="508"/>
      <c r="E45" s="508"/>
      <c r="F45" s="508"/>
      <c r="G45" s="508"/>
      <c r="H45" s="508"/>
      <c r="I45" s="508"/>
      <c r="J45" s="508"/>
      <c r="K45" s="508"/>
      <c r="L45" s="508"/>
      <c r="M45" s="508"/>
      <c r="N45" s="508"/>
      <c r="O45" s="508"/>
      <c r="P45" s="508"/>
      <c r="Q45" s="508"/>
      <c r="R45" s="508"/>
      <c r="S45" s="508"/>
      <c r="T45" s="508"/>
      <c r="U45" s="508"/>
      <c r="V45" s="508"/>
      <c r="W45" s="508"/>
      <c r="X45" s="508"/>
      <c r="Y45" s="509"/>
      <c r="Z45" s="260"/>
    </row>
    <row r="46" spans="2:26" ht="9" customHeight="1" x14ac:dyDescent="0.2">
      <c r="B46" s="258"/>
      <c r="C46" s="507"/>
      <c r="D46" s="508"/>
      <c r="E46" s="508"/>
      <c r="F46" s="508"/>
      <c r="G46" s="508"/>
      <c r="H46" s="508"/>
      <c r="I46" s="508"/>
      <c r="J46" s="508"/>
      <c r="K46" s="508"/>
      <c r="L46" s="508"/>
      <c r="M46" s="508"/>
      <c r="N46" s="508"/>
      <c r="O46" s="508"/>
      <c r="P46" s="508"/>
      <c r="Q46" s="508"/>
      <c r="R46" s="508"/>
      <c r="S46" s="508"/>
      <c r="T46" s="508"/>
      <c r="U46" s="508"/>
      <c r="V46" s="508"/>
      <c r="W46" s="508"/>
      <c r="X46" s="508"/>
      <c r="Y46" s="509"/>
      <c r="Z46" s="260"/>
    </row>
    <row r="47" spans="2:26" ht="9" customHeight="1" x14ac:dyDescent="0.2">
      <c r="B47" s="258"/>
      <c r="C47" s="507"/>
      <c r="D47" s="508"/>
      <c r="E47" s="508"/>
      <c r="F47" s="508"/>
      <c r="G47" s="508"/>
      <c r="H47" s="508"/>
      <c r="I47" s="508"/>
      <c r="J47" s="508"/>
      <c r="K47" s="508"/>
      <c r="L47" s="508"/>
      <c r="M47" s="508"/>
      <c r="N47" s="508"/>
      <c r="O47" s="508"/>
      <c r="P47" s="508"/>
      <c r="Q47" s="508"/>
      <c r="R47" s="508"/>
      <c r="S47" s="508"/>
      <c r="T47" s="508"/>
      <c r="U47" s="508"/>
      <c r="V47" s="508"/>
      <c r="W47" s="508"/>
      <c r="X47" s="508"/>
      <c r="Y47" s="509"/>
      <c r="Z47" s="260"/>
    </row>
    <row r="48" spans="2:26" ht="9" customHeight="1" x14ac:dyDescent="0.2">
      <c r="B48" s="258"/>
      <c r="C48" s="507"/>
      <c r="D48" s="508"/>
      <c r="E48" s="508"/>
      <c r="F48" s="508"/>
      <c r="G48" s="508"/>
      <c r="H48" s="508"/>
      <c r="I48" s="508"/>
      <c r="J48" s="508"/>
      <c r="K48" s="508"/>
      <c r="L48" s="508"/>
      <c r="M48" s="508"/>
      <c r="N48" s="508"/>
      <c r="O48" s="508"/>
      <c r="P48" s="508"/>
      <c r="Q48" s="508"/>
      <c r="R48" s="508"/>
      <c r="S48" s="508"/>
      <c r="T48" s="508"/>
      <c r="U48" s="508"/>
      <c r="V48" s="508"/>
      <c r="W48" s="508"/>
      <c r="X48" s="508"/>
      <c r="Y48" s="509"/>
      <c r="Z48" s="260"/>
    </row>
    <row r="49" spans="1:26" ht="9" customHeight="1" x14ac:dyDescent="0.2">
      <c r="B49" s="258"/>
      <c r="C49" s="507"/>
      <c r="D49" s="508"/>
      <c r="E49" s="508"/>
      <c r="F49" s="508"/>
      <c r="G49" s="508"/>
      <c r="H49" s="508"/>
      <c r="I49" s="508"/>
      <c r="J49" s="508"/>
      <c r="K49" s="508"/>
      <c r="L49" s="508"/>
      <c r="M49" s="508"/>
      <c r="N49" s="508"/>
      <c r="O49" s="508"/>
      <c r="P49" s="508"/>
      <c r="Q49" s="508"/>
      <c r="R49" s="508"/>
      <c r="S49" s="508"/>
      <c r="T49" s="508"/>
      <c r="U49" s="508"/>
      <c r="V49" s="508"/>
      <c r="W49" s="508"/>
      <c r="X49" s="508"/>
      <c r="Y49" s="509"/>
      <c r="Z49" s="260"/>
    </row>
    <row r="50" spans="1:26" ht="9" customHeight="1" x14ac:dyDescent="0.2">
      <c r="B50" s="258"/>
      <c r="C50" s="507"/>
      <c r="D50" s="508"/>
      <c r="E50" s="508"/>
      <c r="F50" s="508"/>
      <c r="G50" s="508"/>
      <c r="H50" s="508"/>
      <c r="I50" s="508"/>
      <c r="J50" s="508"/>
      <c r="K50" s="508"/>
      <c r="L50" s="508"/>
      <c r="M50" s="508"/>
      <c r="N50" s="508"/>
      <c r="O50" s="508"/>
      <c r="P50" s="508"/>
      <c r="Q50" s="508"/>
      <c r="R50" s="508"/>
      <c r="S50" s="508"/>
      <c r="T50" s="508"/>
      <c r="U50" s="508"/>
      <c r="V50" s="508"/>
      <c r="W50" s="508"/>
      <c r="X50" s="508"/>
      <c r="Y50" s="509"/>
      <c r="Z50" s="260"/>
    </row>
    <row r="51" spans="1:26" ht="9" customHeight="1" x14ac:dyDescent="0.2">
      <c r="B51" s="258"/>
      <c r="C51" s="507"/>
      <c r="D51" s="508"/>
      <c r="E51" s="508"/>
      <c r="F51" s="508"/>
      <c r="G51" s="508"/>
      <c r="H51" s="508"/>
      <c r="I51" s="508"/>
      <c r="J51" s="508"/>
      <c r="K51" s="508"/>
      <c r="L51" s="508"/>
      <c r="M51" s="508"/>
      <c r="N51" s="508"/>
      <c r="O51" s="508"/>
      <c r="P51" s="508"/>
      <c r="Q51" s="508"/>
      <c r="R51" s="508"/>
      <c r="S51" s="508"/>
      <c r="T51" s="508"/>
      <c r="U51" s="508"/>
      <c r="V51" s="508"/>
      <c r="W51" s="508"/>
      <c r="X51" s="508"/>
      <c r="Y51" s="509"/>
      <c r="Z51" s="260"/>
    </row>
    <row r="52" spans="1:26" ht="9" customHeight="1" x14ac:dyDescent="0.2">
      <c r="B52" s="258"/>
      <c r="C52" s="507"/>
      <c r="D52" s="508"/>
      <c r="E52" s="508"/>
      <c r="F52" s="508"/>
      <c r="G52" s="508"/>
      <c r="H52" s="508"/>
      <c r="I52" s="508"/>
      <c r="J52" s="508"/>
      <c r="K52" s="508"/>
      <c r="L52" s="508"/>
      <c r="M52" s="508"/>
      <c r="N52" s="508"/>
      <c r="O52" s="508"/>
      <c r="P52" s="508"/>
      <c r="Q52" s="508"/>
      <c r="R52" s="508"/>
      <c r="S52" s="508"/>
      <c r="T52" s="508"/>
      <c r="U52" s="508"/>
      <c r="V52" s="508"/>
      <c r="W52" s="508"/>
      <c r="X52" s="508"/>
      <c r="Y52" s="509"/>
      <c r="Z52" s="260"/>
    </row>
    <row r="53" spans="1:26" ht="9" customHeight="1" x14ac:dyDescent="0.2">
      <c r="B53" s="258"/>
      <c r="C53" s="507"/>
      <c r="D53" s="508"/>
      <c r="E53" s="508"/>
      <c r="F53" s="508"/>
      <c r="G53" s="508"/>
      <c r="H53" s="508"/>
      <c r="I53" s="508"/>
      <c r="J53" s="508"/>
      <c r="K53" s="508"/>
      <c r="L53" s="508"/>
      <c r="M53" s="508"/>
      <c r="N53" s="508"/>
      <c r="O53" s="508"/>
      <c r="P53" s="508"/>
      <c r="Q53" s="508"/>
      <c r="R53" s="508"/>
      <c r="S53" s="508"/>
      <c r="T53" s="508"/>
      <c r="U53" s="508"/>
      <c r="V53" s="508"/>
      <c r="W53" s="508"/>
      <c r="X53" s="508"/>
      <c r="Y53" s="509"/>
      <c r="Z53" s="260"/>
    </row>
    <row r="54" spans="1:26" ht="9" customHeight="1" thickBot="1" x14ac:dyDescent="0.25">
      <c r="B54" s="258"/>
      <c r="C54" s="510"/>
      <c r="D54" s="511"/>
      <c r="E54" s="511"/>
      <c r="F54" s="511"/>
      <c r="G54" s="511"/>
      <c r="H54" s="511"/>
      <c r="I54" s="511"/>
      <c r="J54" s="511"/>
      <c r="K54" s="511"/>
      <c r="L54" s="511"/>
      <c r="M54" s="511"/>
      <c r="N54" s="511"/>
      <c r="O54" s="511"/>
      <c r="P54" s="511"/>
      <c r="Q54" s="511"/>
      <c r="R54" s="511"/>
      <c r="S54" s="511"/>
      <c r="T54" s="511"/>
      <c r="U54" s="511"/>
      <c r="V54" s="511"/>
      <c r="W54" s="511"/>
      <c r="X54" s="511"/>
      <c r="Y54" s="512"/>
      <c r="Z54" s="260"/>
    </row>
    <row r="55" spans="1:26" ht="7.5" customHeight="1" x14ac:dyDescent="0.2">
      <c r="B55" s="268"/>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70"/>
    </row>
    <row r="56" spans="1:26" ht="7.5" customHeight="1" thickBot="1" x14ac:dyDescent="0.25">
      <c r="B56" s="271"/>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3"/>
    </row>
    <row r="57" spans="1:26" ht="14.25" customHeight="1" x14ac:dyDescent="0.2">
      <c r="B57" s="274"/>
      <c r="C57" s="1195" t="s">
        <v>56</v>
      </c>
      <c r="D57" s="1196"/>
      <c r="E57" s="1196"/>
      <c r="F57" s="1196"/>
      <c r="G57" s="1197"/>
      <c r="H57" s="1195" t="s">
        <v>61</v>
      </c>
      <c r="I57" s="1197"/>
      <c r="J57" s="1195" t="s">
        <v>62</v>
      </c>
      <c r="K57" s="1196"/>
      <c r="L57" s="1196"/>
      <c r="M57" s="1197"/>
      <c r="N57" s="1195" t="s">
        <v>63</v>
      </c>
      <c r="O57" s="1196"/>
      <c r="P57" s="1196"/>
      <c r="Q57" s="1196"/>
      <c r="R57" s="1196"/>
      <c r="S57" s="1196"/>
      <c r="T57" s="1196"/>
      <c r="U57" s="1196"/>
      <c r="V57" s="1196"/>
      <c r="W57" s="1196"/>
      <c r="X57" s="1196"/>
      <c r="Y57" s="1197"/>
      <c r="Z57" s="275"/>
    </row>
    <row r="58" spans="1:26" ht="14.25" customHeight="1" x14ac:dyDescent="0.2">
      <c r="A58" s="244"/>
      <c r="B58" s="276"/>
      <c r="C58" s="1198"/>
      <c r="D58" s="1199"/>
      <c r="E58" s="1199"/>
      <c r="F58" s="1199"/>
      <c r="G58" s="1200"/>
      <c r="H58" s="1198"/>
      <c r="I58" s="1200"/>
      <c r="J58" s="1198"/>
      <c r="K58" s="1199"/>
      <c r="L58" s="1199"/>
      <c r="M58" s="1200"/>
      <c r="N58" s="1198"/>
      <c r="O58" s="1199"/>
      <c r="P58" s="1199"/>
      <c r="Q58" s="1199"/>
      <c r="R58" s="1199"/>
      <c r="S58" s="1199"/>
      <c r="T58" s="1199"/>
      <c r="U58" s="1199"/>
      <c r="V58" s="1199"/>
      <c r="W58" s="1199"/>
      <c r="X58" s="1199"/>
      <c r="Y58" s="1200"/>
      <c r="Z58" s="275"/>
    </row>
    <row r="59" spans="1:26" ht="15" customHeight="1" thickBot="1" x14ac:dyDescent="0.25">
      <c r="A59" s="244"/>
      <c r="B59" s="276"/>
      <c r="C59" s="1198"/>
      <c r="D59" s="1199"/>
      <c r="E59" s="1199"/>
      <c r="F59" s="1199"/>
      <c r="G59" s="1200"/>
      <c r="H59" s="1198"/>
      <c r="I59" s="1200"/>
      <c r="J59" s="1198"/>
      <c r="K59" s="1199"/>
      <c r="L59" s="1199"/>
      <c r="M59" s="1200"/>
      <c r="N59" s="1198"/>
      <c r="O59" s="1199"/>
      <c r="P59" s="1199"/>
      <c r="Q59" s="1199"/>
      <c r="R59" s="1199"/>
      <c r="S59" s="1199"/>
      <c r="T59" s="1199"/>
      <c r="U59" s="1199"/>
      <c r="V59" s="1199"/>
      <c r="W59" s="1199"/>
      <c r="X59" s="1199"/>
      <c r="Y59" s="1200"/>
      <c r="Z59" s="275"/>
    </row>
    <row r="60" spans="1:26" x14ac:dyDescent="0.2">
      <c r="B60" s="274"/>
      <c r="C60" s="1201" t="s">
        <v>91</v>
      </c>
      <c r="D60" s="1202"/>
      <c r="E60" s="1202"/>
      <c r="F60" s="1202"/>
      <c r="G60" s="1203"/>
      <c r="H60" s="1204"/>
      <c r="I60" s="1204"/>
      <c r="J60" s="1204"/>
      <c r="K60" s="1204"/>
      <c r="L60" s="1204"/>
      <c r="M60" s="1204"/>
      <c r="N60" s="1204"/>
      <c r="O60" s="1204"/>
      <c r="P60" s="1204"/>
      <c r="Q60" s="1204"/>
      <c r="R60" s="1204"/>
      <c r="S60" s="1204"/>
      <c r="T60" s="1204"/>
      <c r="U60" s="1204"/>
      <c r="V60" s="1204"/>
      <c r="W60" s="1204"/>
      <c r="X60" s="1204"/>
      <c r="Y60" s="1205"/>
      <c r="Z60" s="277"/>
    </row>
    <row r="61" spans="1:26" x14ac:dyDescent="0.2">
      <c r="B61" s="274"/>
      <c r="C61" s="1189" t="s">
        <v>94</v>
      </c>
      <c r="D61" s="1190"/>
      <c r="E61" s="1190"/>
      <c r="F61" s="1190"/>
      <c r="G61" s="1191"/>
      <c r="H61" s="1078"/>
      <c r="I61" s="1078"/>
      <c r="J61" s="1078"/>
      <c r="K61" s="1078"/>
      <c r="L61" s="1078"/>
      <c r="M61" s="1078"/>
      <c r="N61" s="1192"/>
      <c r="O61" s="1192"/>
      <c r="P61" s="1192"/>
      <c r="Q61" s="1192"/>
      <c r="R61" s="1192"/>
      <c r="S61" s="1192"/>
      <c r="T61" s="1192"/>
      <c r="U61" s="1192"/>
      <c r="V61" s="1192"/>
      <c r="W61" s="1192"/>
      <c r="X61" s="1192"/>
      <c r="Y61" s="1193"/>
      <c r="Z61" s="277"/>
    </row>
    <row r="62" spans="1:26" x14ac:dyDescent="0.2">
      <c r="B62" s="274"/>
      <c r="C62" s="1189" t="s">
        <v>95</v>
      </c>
      <c r="D62" s="1190"/>
      <c r="E62" s="1190"/>
      <c r="F62" s="1190"/>
      <c r="G62" s="1191"/>
      <c r="H62" s="1078"/>
      <c r="I62" s="1078"/>
      <c r="J62" s="1078"/>
      <c r="K62" s="1078"/>
      <c r="L62" s="1078"/>
      <c r="M62" s="1078"/>
      <c r="N62" s="1078"/>
      <c r="O62" s="1078"/>
      <c r="P62" s="1078"/>
      <c r="Q62" s="1078"/>
      <c r="R62" s="1078"/>
      <c r="S62" s="1078"/>
      <c r="T62" s="1078"/>
      <c r="U62" s="1078"/>
      <c r="V62" s="1078"/>
      <c r="W62" s="1078"/>
      <c r="X62" s="1078"/>
      <c r="Y62" s="1194"/>
      <c r="Z62" s="277"/>
    </row>
    <row r="63" spans="1:26" ht="15" thickBot="1" x14ac:dyDescent="0.25">
      <c r="B63" s="274"/>
      <c r="C63" s="1184" t="s">
        <v>96</v>
      </c>
      <c r="D63" s="1185"/>
      <c r="E63" s="1185"/>
      <c r="F63" s="1185"/>
      <c r="G63" s="1186"/>
      <c r="H63" s="1187"/>
      <c r="I63" s="1187"/>
      <c r="J63" s="1187"/>
      <c r="K63" s="1187"/>
      <c r="L63" s="1187"/>
      <c r="M63" s="1187"/>
      <c r="N63" s="1187"/>
      <c r="O63" s="1187"/>
      <c r="P63" s="1187"/>
      <c r="Q63" s="1187"/>
      <c r="R63" s="1187"/>
      <c r="S63" s="1187"/>
      <c r="T63" s="1187"/>
      <c r="U63" s="1187"/>
      <c r="V63" s="1187"/>
      <c r="W63" s="1187"/>
      <c r="X63" s="1187"/>
      <c r="Y63" s="1188"/>
      <c r="Z63" s="277"/>
    </row>
    <row r="64" spans="1:26" ht="8.25" customHeight="1" x14ac:dyDescent="0.2">
      <c r="B64" s="27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9"/>
    </row>
    <row r="65" ht="6.75" customHeight="1" x14ac:dyDescent="0.2"/>
  </sheetData>
  <mergeCells count="77">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R28"/>
    <mergeCell ref="T28:U28"/>
    <mergeCell ref="W28:X28"/>
    <mergeCell ref="C30:Y31"/>
    <mergeCell ref="C32:G33"/>
    <mergeCell ref="H32:H33"/>
    <mergeCell ref="I32:I33"/>
    <mergeCell ref="J32:J33"/>
    <mergeCell ref="K32:Y33"/>
    <mergeCell ref="C34:G34"/>
    <mergeCell ref="K34:Y34"/>
    <mergeCell ref="C35:G35"/>
    <mergeCell ref="K35:Y35"/>
    <mergeCell ref="C36:G36"/>
    <mergeCell ref="K36:Y36"/>
    <mergeCell ref="C37:G37"/>
    <mergeCell ref="K37:Y37"/>
    <mergeCell ref="C40:Y41"/>
    <mergeCell ref="C42:Y54"/>
    <mergeCell ref="C57:G59"/>
    <mergeCell ref="H57:I59"/>
    <mergeCell ref="J57:M59"/>
    <mergeCell ref="N57:Y59"/>
    <mergeCell ref="C60:G60"/>
    <mergeCell ref="H60:I60"/>
    <mergeCell ref="J60:M60"/>
    <mergeCell ref="N60:Y60"/>
    <mergeCell ref="C61:G61"/>
    <mergeCell ref="H61:I61"/>
    <mergeCell ref="J61:M61"/>
    <mergeCell ref="N61:Y61"/>
    <mergeCell ref="C62:G62"/>
    <mergeCell ref="H62:I62"/>
    <mergeCell ref="J62:M62"/>
    <mergeCell ref="N62:Y62"/>
    <mergeCell ref="C63:G63"/>
    <mergeCell ref="H63:I63"/>
    <mergeCell ref="J63:M63"/>
    <mergeCell ref="N63:Y63"/>
  </mergeCells>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5"/>
  <sheetViews>
    <sheetView workbookViewId="0">
      <selection activeCell="AE18" sqref="AE18"/>
    </sheetView>
  </sheetViews>
  <sheetFormatPr baseColWidth="10" defaultColWidth="3.7109375" defaultRowHeight="14.25" x14ac:dyDescent="0.2"/>
  <cols>
    <col min="1" max="1" width="3.7109375" style="246"/>
    <col min="2" max="2" width="2.85546875" style="246" customWidth="1"/>
    <col min="3" max="6" width="2.7109375" style="246" customWidth="1"/>
    <col min="7" max="7" width="4.28515625" style="246" customWidth="1"/>
    <col min="8" max="8" width="9.7109375" style="246" customWidth="1"/>
    <col min="9" max="9" width="11.7109375" style="246" customWidth="1"/>
    <col min="10" max="10" width="12.42578125" style="246" customWidth="1"/>
    <col min="11" max="12" width="3.42578125" style="246" customWidth="1"/>
    <col min="13" max="15" width="2.7109375" style="246" customWidth="1"/>
    <col min="16" max="16" width="7.7109375" style="246" customWidth="1"/>
    <col min="17" max="17" width="3.5703125" style="246" customWidth="1"/>
    <col min="18" max="18" width="4.85546875" style="246" customWidth="1"/>
    <col min="19" max="19" width="4.28515625" style="246" customWidth="1"/>
    <col min="20" max="21" width="6.42578125" style="246" customWidth="1"/>
    <col min="22" max="22" width="4.42578125" style="246" customWidth="1"/>
    <col min="23" max="23" width="5" style="246" customWidth="1"/>
    <col min="24" max="24" width="6.28515625" style="246" customWidth="1"/>
    <col min="25" max="25" width="5.140625" style="246" customWidth="1"/>
    <col min="26" max="27" width="1.7109375" style="246" customWidth="1"/>
    <col min="28" max="16384" width="3.7109375" style="246"/>
  </cols>
  <sheetData>
    <row r="1" spans="1:26" ht="9" customHeight="1" thickBot="1" x14ac:dyDescent="0.25">
      <c r="A1" s="244"/>
      <c r="B1" s="245"/>
      <c r="C1" s="245"/>
      <c r="D1" s="245"/>
      <c r="E1" s="245"/>
      <c r="F1" s="245"/>
    </row>
    <row r="2" spans="1:26" ht="27.75" customHeight="1" x14ac:dyDescent="0.2">
      <c r="A2" s="24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customHeight="1" x14ac:dyDescent="0.2">
      <c r="A3" s="24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 customHeight="1" thickBot="1" x14ac:dyDescent="0.25">
      <c r="A4" s="24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8.25" customHeight="1" x14ac:dyDescent="0.2">
      <c r="A5" s="244"/>
      <c r="B5" s="244"/>
      <c r="C5" s="244"/>
      <c r="D5" s="244"/>
      <c r="E5" s="244"/>
      <c r="F5" s="244"/>
      <c r="G5" s="244"/>
      <c r="H5" s="247"/>
      <c r="I5" s="247"/>
      <c r="J5" s="247"/>
      <c r="K5" s="247"/>
      <c r="L5" s="247"/>
      <c r="M5" s="247"/>
      <c r="N5" s="247"/>
      <c r="O5" s="247"/>
      <c r="P5" s="247"/>
      <c r="Q5" s="247"/>
      <c r="R5" s="247"/>
      <c r="S5" s="247"/>
      <c r="T5" s="247"/>
      <c r="U5" s="247"/>
      <c r="V5" s="247"/>
      <c r="W5" s="247"/>
      <c r="X5" s="247"/>
      <c r="Y5" s="247"/>
      <c r="Z5" s="247"/>
    </row>
    <row r="6" spans="1:26" ht="9" customHeight="1" thickBot="1" x14ac:dyDescent="0.25">
      <c r="B6" s="248"/>
      <c r="C6" s="249"/>
      <c r="D6" s="249"/>
      <c r="E6" s="249"/>
      <c r="F6" s="249"/>
      <c r="G6" s="249"/>
      <c r="H6" s="249"/>
      <c r="I6" s="250"/>
      <c r="J6" s="250"/>
      <c r="K6" s="250"/>
      <c r="L6" s="250"/>
      <c r="M6" s="250"/>
      <c r="N6" s="250"/>
      <c r="O6" s="250"/>
      <c r="P6" s="250"/>
      <c r="Q6" s="250"/>
      <c r="R6" s="251"/>
      <c r="S6" s="251"/>
      <c r="T6" s="251"/>
      <c r="U6" s="251"/>
      <c r="V6" s="251"/>
      <c r="W6" s="249"/>
      <c r="X6" s="249"/>
      <c r="Y6" s="249"/>
      <c r="Z6" s="252"/>
    </row>
    <row r="7" spans="1:26" ht="9.75" customHeight="1" x14ac:dyDescent="0.2">
      <c r="B7" s="253"/>
      <c r="C7" s="694" t="s">
        <v>12</v>
      </c>
      <c r="D7" s="695"/>
      <c r="E7" s="695"/>
      <c r="F7" s="695"/>
      <c r="G7" s="695"/>
      <c r="H7" s="696"/>
      <c r="I7" s="621" t="s">
        <v>682</v>
      </c>
      <c r="J7" s="622"/>
      <c r="K7" s="622"/>
      <c r="L7" s="622"/>
      <c r="M7" s="622"/>
      <c r="N7" s="622"/>
      <c r="O7" s="622"/>
      <c r="P7" s="622"/>
      <c r="Q7" s="622"/>
      <c r="R7" s="622"/>
      <c r="S7" s="622"/>
      <c r="T7" s="622"/>
      <c r="U7" s="622"/>
      <c r="V7" s="622"/>
      <c r="W7" s="622"/>
      <c r="X7" s="622"/>
      <c r="Y7" s="623"/>
      <c r="Z7" s="254"/>
    </row>
    <row r="8" spans="1:26" ht="9.75" customHeight="1" thickBot="1" x14ac:dyDescent="0.25">
      <c r="B8" s="253"/>
      <c r="C8" s="697"/>
      <c r="D8" s="698"/>
      <c r="E8" s="698"/>
      <c r="F8" s="698"/>
      <c r="G8" s="698"/>
      <c r="H8" s="699"/>
      <c r="I8" s="624"/>
      <c r="J8" s="625"/>
      <c r="K8" s="625"/>
      <c r="L8" s="625"/>
      <c r="M8" s="625"/>
      <c r="N8" s="625"/>
      <c r="O8" s="625"/>
      <c r="P8" s="625"/>
      <c r="Q8" s="625"/>
      <c r="R8" s="625"/>
      <c r="S8" s="625"/>
      <c r="T8" s="625"/>
      <c r="U8" s="625"/>
      <c r="V8" s="625"/>
      <c r="W8" s="625"/>
      <c r="X8" s="625"/>
      <c r="Y8" s="626"/>
      <c r="Z8" s="254"/>
    </row>
    <row r="9" spans="1:26" ht="5.25" customHeight="1" thickBot="1" x14ac:dyDescent="0.25">
      <c r="B9" s="253"/>
      <c r="C9" s="10"/>
      <c r="D9" s="10"/>
      <c r="E9" s="10"/>
      <c r="F9" s="10"/>
      <c r="G9" s="10"/>
      <c r="H9" s="10"/>
      <c r="I9" s="256"/>
      <c r="J9" s="256"/>
      <c r="K9" s="256"/>
      <c r="L9" s="256"/>
      <c r="M9" s="256"/>
      <c r="N9" s="256"/>
      <c r="O9" s="256"/>
      <c r="P9" s="256"/>
      <c r="Q9" s="256"/>
      <c r="R9" s="257"/>
      <c r="S9" s="257"/>
      <c r="T9" s="257"/>
      <c r="U9" s="257"/>
      <c r="V9" s="257"/>
      <c r="W9" s="255"/>
      <c r="X9" s="255"/>
      <c r="Y9" s="255"/>
      <c r="Z9" s="254"/>
    </row>
    <row r="10" spans="1:26" ht="15" customHeight="1" x14ac:dyDescent="0.2">
      <c r="B10" s="253"/>
      <c r="C10" s="694" t="s">
        <v>43</v>
      </c>
      <c r="D10" s="695"/>
      <c r="E10" s="695"/>
      <c r="F10" s="695"/>
      <c r="G10" s="695"/>
      <c r="H10" s="696"/>
      <c r="I10" s="1222" t="s">
        <v>715</v>
      </c>
      <c r="J10" s="1223"/>
      <c r="K10" s="1223"/>
      <c r="L10" s="1223"/>
      <c r="M10" s="1223"/>
      <c r="N10" s="1223"/>
      <c r="O10" s="1223"/>
      <c r="P10" s="1223"/>
      <c r="Q10" s="1224"/>
      <c r="R10" s="1228" t="s">
        <v>14</v>
      </c>
      <c r="S10" s="1229"/>
      <c r="T10" s="1229"/>
      <c r="U10" s="1230"/>
      <c r="V10" s="418" t="s">
        <v>44</v>
      </c>
      <c r="W10" s="419"/>
      <c r="X10" s="419"/>
      <c r="Y10" s="420"/>
      <c r="Z10" s="254"/>
    </row>
    <row r="11" spans="1:26" ht="16.5" customHeight="1" thickBot="1" x14ac:dyDescent="0.25">
      <c r="B11" s="253"/>
      <c r="C11" s="697"/>
      <c r="D11" s="698"/>
      <c r="E11" s="698"/>
      <c r="F11" s="698"/>
      <c r="G11" s="698"/>
      <c r="H11" s="699"/>
      <c r="I11" s="1225"/>
      <c r="J11" s="1226"/>
      <c r="K11" s="1226"/>
      <c r="L11" s="1226"/>
      <c r="M11" s="1226"/>
      <c r="N11" s="1226"/>
      <c r="O11" s="1226"/>
      <c r="P11" s="1226"/>
      <c r="Q11" s="1227"/>
      <c r="R11" s="815" t="s">
        <v>716</v>
      </c>
      <c r="S11" s="816"/>
      <c r="T11" s="816"/>
      <c r="U11" s="817"/>
      <c r="V11" s="421">
        <v>2</v>
      </c>
      <c r="W11" s="422"/>
      <c r="X11" s="422"/>
      <c r="Y11" s="423"/>
      <c r="Z11" s="254"/>
    </row>
    <row r="12" spans="1:26" ht="6" customHeight="1" thickBot="1" x14ac:dyDescent="0.25">
      <c r="B12" s="258"/>
      <c r="C12" s="14"/>
      <c r="D12" s="14"/>
      <c r="E12" s="14"/>
      <c r="F12" s="14"/>
      <c r="G12" s="14"/>
      <c r="H12" s="14"/>
      <c r="I12" s="259"/>
      <c r="J12" s="259"/>
      <c r="K12" s="259"/>
      <c r="L12" s="259"/>
      <c r="M12" s="259"/>
      <c r="N12" s="259"/>
      <c r="O12" s="259"/>
      <c r="P12" s="259"/>
      <c r="Q12" s="259"/>
      <c r="R12" s="259"/>
      <c r="S12" s="259"/>
      <c r="T12" s="259"/>
      <c r="U12" s="259"/>
      <c r="V12" s="259"/>
      <c r="W12" s="259"/>
      <c r="X12" s="259"/>
      <c r="Y12" s="259"/>
      <c r="Z12" s="260"/>
    </row>
    <row r="13" spans="1:26" ht="15" customHeight="1" x14ac:dyDescent="0.2">
      <c r="B13" s="258"/>
      <c r="C13" s="694" t="s">
        <v>17</v>
      </c>
      <c r="D13" s="695"/>
      <c r="E13" s="695"/>
      <c r="F13" s="695"/>
      <c r="G13" s="695"/>
      <c r="H13" s="696"/>
      <c r="I13" s="723" t="s">
        <v>717</v>
      </c>
      <c r="J13" s="724"/>
      <c r="K13" s="724"/>
      <c r="L13" s="724"/>
      <c r="M13" s="724"/>
      <c r="N13" s="724"/>
      <c r="O13" s="724"/>
      <c r="P13" s="724"/>
      <c r="Q13" s="724"/>
      <c r="R13" s="724"/>
      <c r="S13" s="725"/>
      <c r="T13" s="385" t="s">
        <v>16</v>
      </c>
      <c r="U13" s="386"/>
      <c r="V13" s="386"/>
      <c r="W13" s="386"/>
      <c r="X13" s="386"/>
      <c r="Y13" s="387"/>
      <c r="Z13" s="260"/>
    </row>
    <row r="14" spans="1:26" ht="15" customHeight="1" thickBot="1" x14ac:dyDescent="0.25">
      <c r="B14" s="258"/>
      <c r="C14" s="697"/>
      <c r="D14" s="698"/>
      <c r="E14" s="698"/>
      <c r="F14" s="698"/>
      <c r="G14" s="698"/>
      <c r="H14" s="699"/>
      <c r="I14" s="726"/>
      <c r="J14" s="727"/>
      <c r="K14" s="727"/>
      <c r="L14" s="727"/>
      <c r="M14" s="727"/>
      <c r="N14" s="727"/>
      <c r="O14" s="727"/>
      <c r="P14" s="727"/>
      <c r="Q14" s="727"/>
      <c r="R14" s="727"/>
      <c r="S14" s="728"/>
      <c r="T14" s="397" t="s">
        <v>0</v>
      </c>
      <c r="U14" s="398"/>
      <c r="V14" s="398"/>
      <c r="W14" s="398"/>
      <c r="X14" s="398"/>
      <c r="Y14" s="399"/>
      <c r="Z14" s="260"/>
    </row>
    <row r="15" spans="1:26" ht="6" customHeight="1" thickBot="1" x14ac:dyDescent="0.25">
      <c r="B15" s="258"/>
      <c r="C15" s="14"/>
      <c r="D15" s="14"/>
      <c r="E15" s="14"/>
      <c r="F15" s="14"/>
      <c r="G15" s="14"/>
      <c r="H15" s="14"/>
      <c r="I15" s="259"/>
      <c r="J15" s="259"/>
      <c r="K15" s="259"/>
      <c r="L15" s="259"/>
      <c r="M15" s="259"/>
      <c r="N15" s="259"/>
      <c r="O15" s="259"/>
      <c r="P15" s="259"/>
      <c r="Q15" s="259"/>
      <c r="R15" s="259"/>
      <c r="S15" s="259"/>
      <c r="T15" s="259"/>
      <c r="U15" s="259"/>
      <c r="V15" s="259"/>
      <c r="W15" s="259"/>
      <c r="X15" s="259"/>
      <c r="Y15" s="259"/>
      <c r="Z15" s="260"/>
    </row>
    <row r="16" spans="1:26" ht="26.25" customHeight="1" thickBot="1" x14ac:dyDescent="0.25">
      <c r="B16" s="258"/>
      <c r="C16" s="730" t="s">
        <v>18</v>
      </c>
      <c r="D16" s="731"/>
      <c r="E16" s="731"/>
      <c r="F16" s="731"/>
      <c r="G16" s="731"/>
      <c r="H16" s="732"/>
      <c r="I16" s="733" t="s">
        <v>718</v>
      </c>
      <c r="J16" s="734"/>
      <c r="K16" s="734"/>
      <c r="L16" s="734"/>
      <c r="M16" s="734"/>
      <c r="N16" s="734"/>
      <c r="O16" s="734"/>
      <c r="P16" s="734"/>
      <c r="Q16" s="734"/>
      <c r="R16" s="734"/>
      <c r="S16" s="734"/>
      <c r="T16" s="734"/>
      <c r="U16" s="734"/>
      <c r="V16" s="734"/>
      <c r="W16" s="734"/>
      <c r="X16" s="734"/>
      <c r="Y16" s="735"/>
      <c r="Z16" s="260"/>
    </row>
    <row r="17" spans="2:26" ht="6" customHeight="1" thickBot="1" x14ac:dyDescent="0.25">
      <c r="B17" s="258"/>
      <c r="C17" s="12"/>
      <c r="D17" s="12"/>
      <c r="E17" s="12"/>
      <c r="F17" s="12"/>
      <c r="G17" s="12"/>
      <c r="H17" s="12"/>
      <c r="I17" s="261"/>
      <c r="J17" s="261"/>
      <c r="K17" s="261"/>
      <c r="L17" s="261"/>
      <c r="M17" s="261"/>
      <c r="N17" s="261"/>
      <c r="O17" s="261"/>
      <c r="P17" s="261"/>
      <c r="Q17" s="261"/>
      <c r="R17" s="261"/>
      <c r="S17" s="261"/>
      <c r="T17" s="261"/>
      <c r="U17" s="261"/>
      <c r="V17" s="261"/>
      <c r="W17" s="261"/>
      <c r="X17" s="261"/>
      <c r="Y17" s="261"/>
      <c r="Z17" s="260"/>
    </row>
    <row r="18" spans="2:26" ht="27.75" customHeight="1" thickBot="1" x14ac:dyDescent="0.25">
      <c r="B18" s="258"/>
      <c r="C18" s="730" t="s">
        <v>378</v>
      </c>
      <c r="D18" s="731"/>
      <c r="E18" s="731"/>
      <c r="F18" s="731"/>
      <c r="G18" s="731"/>
      <c r="H18" s="732"/>
      <c r="I18" s="733" t="s">
        <v>719</v>
      </c>
      <c r="J18" s="734"/>
      <c r="K18" s="734"/>
      <c r="L18" s="734"/>
      <c r="M18" s="734"/>
      <c r="N18" s="734"/>
      <c r="O18" s="734"/>
      <c r="P18" s="734"/>
      <c r="Q18" s="734"/>
      <c r="R18" s="734"/>
      <c r="S18" s="734"/>
      <c r="T18" s="734"/>
      <c r="U18" s="734"/>
      <c r="V18" s="734"/>
      <c r="W18" s="734"/>
      <c r="X18" s="734"/>
      <c r="Y18" s="735"/>
      <c r="Z18" s="260"/>
    </row>
    <row r="19" spans="2:26" ht="8.25" customHeight="1" thickBot="1" x14ac:dyDescent="0.25">
      <c r="B19" s="258"/>
      <c r="C19" s="12"/>
      <c r="D19" s="12"/>
      <c r="E19" s="12"/>
      <c r="F19" s="12"/>
      <c r="G19" s="12"/>
      <c r="H19" s="12"/>
      <c r="I19" s="261"/>
      <c r="J19" s="261"/>
      <c r="K19" s="261"/>
      <c r="L19" s="261"/>
      <c r="M19" s="261"/>
      <c r="N19" s="261"/>
      <c r="O19" s="261"/>
      <c r="P19" s="261"/>
      <c r="Q19" s="261"/>
      <c r="R19" s="261"/>
      <c r="S19" s="261"/>
      <c r="T19" s="261"/>
      <c r="U19" s="261"/>
      <c r="V19" s="261"/>
      <c r="W19" s="261"/>
      <c r="X19" s="261"/>
      <c r="Y19" s="261"/>
      <c r="Z19" s="260"/>
    </row>
    <row r="20" spans="2:26" s="244" customFormat="1" ht="15" customHeight="1" x14ac:dyDescent="0.2">
      <c r="B20" s="258"/>
      <c r="C20" s="736" t="s">
        <v>45</v>
      </c>
      <c r="D20" s="737"/>
      <c r="E20" s="737"/>
      <c r="F20" s="737"/>
      <c r="G20" s="737"/>
      <c r="H20" s="738"/>
      <c r="I20" s="742" t="s">
        <v>706</v>
      </c>
      <c r="J20" s="743"/>
      <c r="K20" s="743"/>
      <c r="L20" s="744"/>
      <c r="M20" s="418" t="s">
        <v>21</v>
      </c>
      <c r="N20" s="419"/>
      <c r="O20" s="419"/>
      <c r="P20" s="419"/>
      <c r="Q20" s="419"/>
      <c r="R20" s="419"/>
      <c r="S20" s="420"/>
      <c r="T20" s="418" t="s">
        <v>22</v>
      </c>
      <c r="U20" s="419"/>
      <c r="V20" s="419"/>
      <c r="W20" s="419"/>
      <c r="X20" s="419"/>
      <c r="Y20" s="420"/>
      <c r="Z20" s="260"/>
    </row>
    <row r="21" spans="2:26" s="244" customFormat="1" ht="15" thickBot="1" x14ac:dyDescent="0.25">
      <c r="B21" s="258"/>
      <c r="C21" s="739"/>
      <c r="D21" s="740"/>
      <c r="E21" s="740"/>
      <c r="F21" s="740"/>
      <c r="G21" s="740"/>
      <c r="H21" s="741"/>
      <c r="I21" s="745"/>
      <c r="J21" s="746"/>
      <c r="K21" s="746"/>
      <c r="L21" s="747"/>
      <c r="M21" s="748" t="s">
        <v>720</v>
      </c>
      <c r="N21" s="555"/>
      <c r="O21" s="555"/>
      <c r="P21" s="555"/>
      <c r="Q21" s="555"/>
      <c r="R21" s="555"/>
      <c r="S21" s="556"/>
      <c r="T21" s="554" t="s">
        <v>46</v>
      </c>
      <c r="U21" s="555"/>
      <c r="V21" s="555"/>
      <c r="W21" s="555"/>
      <c r="X21" s="555"/>
      <c r="Y21" s="556"/>
      <c r="Z21" s="260"/>
    </row>
    <row r="22" spans="2:26" ht="6.75" customHeight="1" thickBot="1" x14ac:dyDescent="0.25">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60"/>
    </row>
    <row r="23" spans="2:26" ht="24.75" customHeight="1" x14ac:dyDescent="0.2">
      <c r="B23" s="25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260"/>
    </row>
    <row r="24" spans="2:26" ht="27.75" customHeight="1" thickBot="1" x14ac:dyDescent="0.25">
      <c r="B24" s="258"/>
      <c r="C24" s="598" t="s">
        <v>721</v>
      </c>
      <c r="D24" s="599"/>
      <c r="E24" s="599"/>
      <c r="F24" s="599"/>
      <c r="G24" s="599"/>
      <c r="H24" s="599"/>
      <c r="I24" s="600"/>
      <c r="J24" s="598" t="s">
        <v>690</v>
      </c>
      <c r="K24" s="599"/>
      <c r="L24" s="599"/>
      <c r="M24" s="599"/>
      <c r="N24" s="599"/>
      <c r="O24" s="599"/>
      <c r="P24" s="600"/>
      <c r="Q24" s="1001" t="s">
        <v>691</v>
      </c>
      <c r="R24" s="1002"/>
      <c r="S24" s="1002"/>
      <c r="T24" s="1002"/>
      <c r="U24" s="1002"/>
      <c r="V24" s="1002"/>
      <c r="W24" s="1002"/>
      <c r="X24" s="1002"/>
      <c r="Y24" s="1003"/>
      <c r="Z24" s="260"/>
    </row>
    <row r="25" spans="2:26" ht="6.75" customHeight="1" thickBot="1" x14ac:dyDescent="0.25">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60"/>
    </row>
    <row r="26" spans="2:26" ht="42.75" customHeight="1" thickBot="1" x14ac:dyDescent="0.25">
      <c r="B26" s="258"/>
      <c r="C26" s="445" t="s">
        <v>20</v>
      </c>
      <c r="D26" s="446"/>
      <c r="E26" s="446"/>
      <c r="F26" s="446"/>
      <c r="G26" s="446"/>
      <c r="H26" s="447"/>
      <c r="I26" s="733" t="s">
        <v>722</v>
      </c>
      <c r="J26" s="734"/>
      <c r="K26" s="734"/>
      <c r="L26" s="734"/>
      <c r="M26" s="734"/>
      <c r="N26" s="734"/>
      <c r="O26" s="734"/>
      <c r="P26" s="734"/>
      <c r="Q26" s="734"/>
      <c r="R26" s="734"/>
      <c r="S26" s="734"/>
      <c r="T26" s="734"/>
      <c r="U26" s="734"/>
      <c r="V26" s="734"/>
      <c r="W26" s="734"/>
      <c r="X26" s="734"/>
      <c r="Y26" s="735"/>
      <c r="Z26" s="260"/>
    </row>
    <row r="27" spans="2:26" ht="7.5" customHeight="1" thickBot="1" x14ac:dyDescent="0.25">
      <c r="B27" s="258"/>
      <c r="C27" s="257"/>
      <c r="D27" s="257"/>
      <c r="E27" s="257"/>
      <c r="F27" s="257"/>
      <c r="G27" s="257"/>
      <c r="H27" s="257"/>
      <c r="I27" s="261"/>
      <c r="J27" s="261"/>
      <c r="K27" s="261"/>
      <c r="L27" s="261"/>
      <c r="M27" s="261"/>
      <c r="N27" s="261"/>
      <c r="O27" s="261"/>
      <c r="P27" s="261"/>
      <c r="Q27" s="261"/>
      <c r="R27" s="261"/>
      <c r="S27" s="261"/>
      <c r="T27" s="261"/>
      <c r="U27" s="261"/>
      <c r="V27" s="261"/>
      <c r="W27" s="261"/>
      <c r="X27" s="261"/>
      <c r="Y27" s="261"/>
      <c r="Z27" s="260"/>
    </row>
    <row r="28" spans="2:26" ht="36.75" customHeight="1" thickBot="1" x14ac:dyDescent="0.25">
      <c r="B28" s="258"/>
      <c r="C28" s="730" t="s">
        <v>50</v>
      </c>
      <c r="D28" s="731"/>
      <c r="E28" s="731"/>
      <c r="F28" s="731"/>
      <c r="G28" s="731"/>
      <c r="H28" s="732"/>
      <c r="I28" s="673"/>
      <c r="J28" s="665"/>
      <c r="K28" s="730" t="s">
        <v>51</v>
      </c>
      <c r="L28" s="731"/>
      <c r="M28" s="731"/>
      <c r="N28" s="731"/>
      <c r="O28" s="731"/>
      <c r="P28" s="732"/>
      <c r="Q28" s="673" t="s">
        <v>693</v>
      </c>
      <c r="R28" s="674"/>
      <c r="S28" s="348"/>
      <c r="T28" s="674" t="s">
        <v>694</v>
      </c>
      <c r="U28" s="674"/>
      <c r="V28" s="348" t="s">
        <v>70</v>
      </c>
      <c r="W28" s="674" t="s">
        <v>695</v>
      </c>
      <c r="X28" s="674"/>
      <c r="Y28" s="349"/>
      <c r="Z28" s="260"/>
    </row>
    <row r="29" spans="2:26" ht="6.75" customHeight="1" thickBot="1" x14ac:dyDescent="0.25">
      <c r="B29" s="258"/>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60"/>
    </row>
    <row r="30" spans="2:26" s="262" customFormat="1" ht="6.75" customHeight="1" x14ac:dyDescent="0.2">
      <c r="B30" s="26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260"/>
    </row>
    <row r="31" spans="2:26" s="262" customFormat="1" ht="6.75" customHeight="1" thickBot="1" x14ac:dyDescent="0.25">
      <c r="B31" s="26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260"/>
    </row>
    <row r="32" spans="2:26" s="262" customFormat="1" ht="14.25" customHeight="1" x14ac:dyDescent="0.2">
      <c r="B32" s="263"/>
      <c r="C32" s="1215" t="s">
        <v>56</v>
      </c>
      <c r="D32" s="1216"/>
      <c r="E32" s="1216"/>
      <c r="F32" s="1216"/>
      <c r="G32" s="1217"/>
      <c r="H32" s="975" t="s">
        <v>723</v>
      </c>
      <c r="I32" s="619" t="s">
        <v>724</v>
      </c>
      <c r="J32" s="619" t="s">
        <v>697</v>
      </c>
      <c r="K32" s="596" t="s">
        <v>57</v>
      </c>
      <c r="L32" s="589"/>
      <c r="M32" s="589"/>
      <c r="N32" s="589"/>
      <c r="O32" s="589"/>
      <c r="P32" s="589"/>
      <c r="Q32" s="589"/>
      <c r="R32" s="589"/>
      <c r="S32" s="589"/>
      <c r="T32" s="589"/>
      <c r="U32" s="589"/>
      <c r="V32" s="589"/>
      <c r="W32" s="589"/>
      <c r="X32" s="589"/>
      <c r="Y32" s="590"/>
      <c r="Z32" s="260"/>
    </row>
    <row r="33" spans="2:26" s="262" customFormat="1" ht="19.5" customHeight="1" thickBot="1" x14ac:dyDescent="0.25">
      <c r="B33" s="263"/>
      <c r="C33" s="1218"/>
      <c r="D33" s="1219"/>
      <c r="E33" s="1219"/>
      <c r="F33" s="1219"/>
      <c r="G33" s="1220"/>
      <c r="H33" s="1221"/>
      <c r="I33" s="620"/>
      <c r="J33" s="620"/>
      <c r="K33" s="597"/>
      <c r="L33" s="592"/>
      <c r="M33" s="592"/>
      <c r="N33" s="592"/>
      <c r="O33" s="592"/>
      <c r="P33" s="592"/>
      <c r="Q33" s="592"/>
      <c r="R33" s="592"/>
      <c r="S33" s="592"/>
      <c r="T33" s="592"/>
      <c r="U33" s="592"/>
      <c r="V33" s="592"/>
      <c r="W33" s="592"/>
      <c r="X33" s="592"/>
      <c r="Y33" s="593"/>
      <c r="Z33" s="260"/>
    </row>
    <row r="34" spans="2:26" s="262" customFormat="1" ht="37.5" customHeight="1" x14ac:dyDescent="0.2">
      <c r="B34" s="263"/>
      <c r="C34" s="1034" t="s">
        <v>712</v>
      </c>
      <c r="D34" s="1035"/>
      <c r="E34" s="1035"/>
      <c r="F34" s="1035"/>
      <c r="G34" s="1036"/>
      <c r="H34" s="308"/>
      <c r="I34" s="308"/>
      <c r="J34" s="310" t="e">
        <f>+H34/I34</f>
        <v>#DIV/0!</v>
      </c>
      <c r="K34" s="1206"/>
      <c r="L34" s="1207"/>
      <c r="M34" s="1207"/>
      <c r="N34" s="1207"/>
      <c r="O34" s="1207"/>
      <c r="P34" s="1207"/>
      <c r="Q34" s="1207"/>
      <c r="R34" s="1207"/>
      <c r="S34" s="1207"/>
      <c r="T34" s="1207"/>
      <c r="U34" s="1207"/>
      <c r="V34" s="1207"/>
      <c r="W34" s="1207"/>
      <c r="X34" s="1207"/>
      <c r="Y34" s="1208"/>
      <c r="Z34" s="260"/>
    </row>
    <row r="35" spans="2:26" s="262" customFormat="1" ht="37.5" customHeight="1" x14ac:dyDescent="0.2">
      <c r="B35" s="263"/>
      <c r="C35" s="1034" t="s">
        <v>713</v>
      </c>
      <c r="D35" s="1035"/>
      <c r="E35" s="1035"/>
      <c r="F35" s="1035"/>
      <c r="G35" s="1036"/>
      <c r="H35" s="124"/>
      <c r="I35" s="124"/>
      <c r="J35" s="310" t="e">
        <f>+H35/I35</f>
        <v>#DIV/0!</v>
      </c>
      <c r="K35" s="1209"/>
      <c r="L35" s="1210"/>
      <c r="M35" s="1210"/>
      <c r="N35" s="1210"/>
      <c r="O35" s="1210"/>
      <c r="P35" s="1210"/>
      <c r="Q35" s="1210"/>
      <c r="R35" s="1210"/>
      <c r="S35" s="1210"/>
      <c r="T35" s="1210"/>
      <c r="U35" s="1210"/>
      <c r="V35" s="1210"/>
      <c r="W35" s="1210"/>
      <c r="X35" s="1210"/>
      <c r="Y35" s="1211"/>
      <c r="Z35" s="260"/>
    </row>
    <row r="36" spans="2:26" s="262" customFormat="1" ht="37.5" customHeight="1" thickBot="1" x14ac:dyDescent="0.25">
      <c r="B36" s="263"/>
      <c r="C36" s="1034" t="s">
        <v>714</v>
      </c>
      <c r="D36" s="1035"/>
      <c r="E36" s="1035"/>
      <c r="F36" s="1035"/>
      <c r="G36" s="1036"/>
      <c r="H36" s="124"/>
      <c r="I36" s="124"/>
      <c r="J36" s="310" t="e">
        <f>+H36/I36</f>
        <v>#DIV/0!</v>
      </c>
      <c r="K36" s="1212"/>
      <c r="L36" s="1213"/>
      <c r="M36" s="1213"/>
      <c r="N36" s="1213"/>
      <c r="O36" s="1213"/>
      <c r="P36" s="1213"/>
      <c r="Q36" s="1213"/>
      <c r="R36" s="1213"/>
      <c r="S36" s="1213"/>
      <c r="T36" s="1213"/>
      <c r="U36" s="1213"/>
      <c r="V36" s="1213"/>
      <c r="W36" s="1213"/>
      <c r="X36" s="1213"/>
      <c r="Y36" s="1214"/>
      <c r="Z36" s="260"/>
    </row>
    <row r="37" spans="2:26" s="262" customFormat="1" ht="18" customHeight="1" thickBot="1" x14ac:dyDescent="0.3">
      <c r="B37" s="263"/>
      <c r="C37" s="565" t="s">
        <v>58</v>
      </c>
      <c r="D37" s="566"/>
      <c r="E37" s="566"/>
      <c r="F37" s="566"/>
      <c r="G37" s="567"/>
      <c r="H37" s="346">
        <f>SUM(H34:H36)</f>
        <v>0</v>
      </c>
      <c r="I37" s="346">
        <f>SUM(I34:I36)</f>
        <v>0</v>
      </c>
      <c r="J37" s="347" t="e">
        <f>H37/I37</f>
        <v>#DIV/0!</v>
      </c>
      <c r="K37" s="568"/>
      <c r="L37" s="569"/>
      <c r="M37" s="569"/>
      <c r="N37" s="569"/>
      <c r="O37" s="569"/>
      <c r="P37" s="569"/>
      <c r="Q37" s="569"/>
      <c r="R37" s="569"/>
      <c r="S37" s="569"/>
      <c r="T37" s="569"/>
      <c r="U37" s="569"/>
      <c r="V37" s="569"/>
      <c r="W37" s="569"/>
      <c r="X37" s="569"/>
      <c r="Y37" s="570"/>
      <c r="Z37" s="260"/>
    </row>
    <row r="38" spans="2:26" s="262" customFormat="1" ht="6.75" customHeight="1" x14ac:dyDescent="0.2">
      <c r="B38" s="263"/>
      <c r="C38" s="259"/>
      <c r="D38" s="259"/>
      <c r="E38" s="259"/>
      <c r="F38" s="259"/>
      <c r="G38" s="259"/>
      <c r="H38" s="267"/>
      <c r="I38" s="267"/>
      <c r="J38" s="61"/>
      <c r="K38" s="259"/>
      <c r="L38" s="259"/>
      <c r="M38" s="259"/>
      <c r="N38" s="259"/>
      <c r="O38" s="259"/>
      <c r="P38" s="259"/>
      <c r="Q38" s="259"/>
      <c r="R38" s="259"/>
      <c r="S38" s="259"/>
      <c r="T38" s="259"/>
      <c r="U38" s="259"/>
      <c r="V38" s="259"/>
      <c r="W38" s="259"/>
      <c r="X38" s="259"/>
      <c r="Y38" s="259"/>
      <c r="Z38" s="260"/>
    </row>
    <row r="39" spans="2:26" s="262" customFormat="1" ht="0.75" customHeight="1" thickBot="1" x14ac:dyDescent="0.25">
      <c r="B39" s="263"/>
      <c r="C39" s="259"/>
      <c r="D39" s="259"/>
      <c r="E39" s="259"/>
      <c r="F39" s="259"/>
      <c r="G39" s="259"/>
      <c r="H39" s="267"/>
      <c r="I39" s="267"/>
      <c r="J39" s="61"/>
      <c r="K39" s="259"/>
      <c r="L39" s="259"/>
      <c r="M39" s="259"/>
      <c r="N39" s="259"/>
      <c r="O39" s="259"/>
      <c r="P39" s="259"/>
      <c r="Q39" s="259"/>
      <c r="R39" s="259"/>
      <c r="S39" s="259"/>
      <c r="T39" s="259"/>
      <c r="U39" s="259"/>
      <c r="V39" s="259"/>
      <c r="W39" s="259"/>
      <c r="X39" s="259"/>
      <c r="Y39" s="259"/>
      <c r="Z39" s="260"/>
    </row>
    <row r="40" spans="2:26" s="262" customFormat="1" ht="9" customHeight="1" x14ac:dyDescent="0.2">
      <c r="B40" s="263"/>
      <c r="C40" s="571" t="s">
        <v>59</v>
      </c>
      <c r="D40" s="572"/>
      <c r="E40" s="572"/>
      <c r="F40" s="572"/>
      <c r="G40" s="572"/>
      <c r="H40" s="572"/>
      <c r="I40" s="572"/>
      <c r="J40" s="572"/>
      <c r="K40" s="572"/>
      <c r="L40" s="572"/>
      <c r="M40" s="572"/>
      <c r="N40" s="572"/>
      <c r="O40" s="572"/>
      <c r="P40" s="572"/>
      <c r="Q40" s="572"/>
      <c r="R40" s="572"/>
      <c r="S40" s="572"/>
      <c r="T40" s="572"/>
      <c r="U40" s="572"/>
      <c r="V40" s="572"/>
      <c r="W40" s="572"/>
      <c r="X40" s="572"/>
      <c r="Y40" s="573"/>
      <c r="Z40" s="260"/>
    </row>
    <row r="41" spans="2:26" ht="9" customHeight="1" thickBot="1" x14ac:dyDescent="0.25">
      <c r="B41" s="258"/>
      <c r="C41" s="574"/>
      <c r="D41" s="575"/>
      <c r="E41" s="575"/>
      <c r="F41" s="575"/>
      <c r="G41" s="575"/>
      <c r="H41" s="575"/>
      <c r="I41" s="575"/>
      <c r="J41" s="575"/>
      <c r="K41" s="575"/>
      <c r="L41" s="575"/>
      <c r="M41" s="575"/>
      <c r="N41" s="575"/>
      <c r="O41" s="575"/>
      <c r="P41" s="575"/>
      <c r="Q41" s="575"/>
      <c r="R41" s="575"/>
      <c r="S41" s="575"/>
      <c r="T41" s="575"/>
      <c r="U41" s="575"/>
      <c r="V41" s="575"/>
      <c r="W41" s="575"/>
      <c r="X41" s="575"/>
      <c r="Y41" s="576"/>
      <c r="Z41" s="260"/>
    </row>
    <row r="42" spans="2:26" ht="9" customHeight="1" x14ac:dyDescent="0.2">
      <c r="B42" s="258"/>
      <c r="C42" s="504" t="s">
        <v>60</v>
      </c>
      <c r="D42" s="505"/>
      <c r="E42" s="505"/>
      <c r="F42" s="505"/>
      <c r="G42" s="505"/>
      <c r="H42" s="505"/>
      <c r="I42" s="505"/>
      <c r="J42" s="505"/>
      <c r="K42" s="505"/>
      <c r="L42" s="505"/>
      <c r="M42" s="505"/>
      <c r="N42" s="505"/>
      <c r="O42" s="505"/>
      <c r="P42" s="505"/>
      <c r="Q42" s="505"/>
      <c r="R42" s="505"/>
      <c r="S42" s="505"/>
      <c r="T42" s="505"/>
      <c r="U42" s="505"/>
      <c r="V42" s="505"/>
      <c r="W42" s="505"/>
      <c r="X42" s="505"/>
      <c r="Y42" s="506"/>
      <c r="Z42" s="260"/>
    </row>
    <row r="43" spans="2:26" ht="9" customHeight="1" x14ac:dyDescent="0.2">
      <c r="B43" s="258"/>
      <c r="C43" s="507"/>
      <c r="D43" s="508"/>
      <c r="E43" s="508"/>
      <c r="F43" s="508"/>
      <c r="G43" s="508"/>
      <c r="H43" s="508"/>
      <c r="I43" s="508"/>
      <c r="J43" s="508"/>
      <c r="K43" s="508"/>
      <c r="L43" s="508"/>
      <c r="M43" s="508"/>
      <c r="N43" s="508"/>
      <c r="O43" s="508"/>
      <c r="P43" s="508"/>
      <c r="Q43" s="508"/>
      <c r="R43" s="508"/>
      <c r="S43" s="508"/>
      <c r="T43" s="508"/>
      <c r="U43" s="508"/>
      <c r="V43" s="508"/>
      <c r="W43" s="508"/>
      <c r="X43" s="508"/>
      <c r="Y43" s="509"/>
      <c r="Z43" s="260"/>
    </row>
    <row r="44" spans="2:26" ht="9" customHeight="1" x14ac:dyDescent="0.2">
      <c r="B44" s="258"/>
      <c r="C44" s="507"/>
      <c r="D44" s="508"/>
      <c r="E44" s="508"/>
      <c r="F44" s="508"/>
      <c r="G44" s="508"/>
      <c r="H44" s="508"/>
      <c r="I44" s="508"/>
      <c r="J44" s="508"/>
      <c r="K44" s="508"/>
      <c r="L44" s="508"/>
      <c r="M44" s="508"/>
      <c r="N44" s="508"/>
      <c r="O44" s="508"/>
      <c r="P44" s="508"/>
      <c r="Q44" s="508"/>
      <c r="R44" s="508"/>
      <c r="S44" s="508"/>
      <c r="T44" s="508"/>
      <c r="U44" s="508"/>
      <c r="V44" s="508"/>
      <c r="W44" s="508"/>
      <c r="X44" s="508"/>
      <c r="Y44" s="509"/>
      <c r="Z44" s="260"/>
    </row>
    <row r="45" spans="2:26" ht="9" customHeight="1" x14ac:dyDescent="0.2">
      <c r="B45" s="258"/>
      <c r="C45" s="507"/>
      <c r="D45" s="508"/>
      <c r="E45" s="508"/>
      <c r="F45" s="508"/>
      <c r="G45" s="508"/>
      <c r="H45" s="508"/>
      <c r="I45" s="508"/>
      <c r="J45" s="508"/>
      <c r="K45" s="508"/>
      <c r="L45" s="508"/>
      <c r="M45" s="508"/>
      <c r="N45" s="508"/>
      <c r="O45" s="508"/>
      <c r="P45" s="508"/>
      <c r="Q45" s="508"/>
      <c r="R45" s="508"/>
      <c r="S45" s="508"/>
      <c r="T45" s="508"/>
      <c r="U45" s="508"/>
      <c r="V45" s="508"/>
      <c r="W45" s="508"/>
      <c r="X45" s="508"/>
      <c r="Y45" s="509"/>
      <c r="Z45" s="260"/>
    </row>
    <row r="46" spans="2:26" ht="9" customHeight="1" x14ac:dyDescent="0.2">
      <c r="B46" s="258"/>
      <c r="C46" s="507"/>
      <c r="D46" s="508"/>
      <c r="E46" s="508"/>
      <c r="F46" s="508"/>
      <c r="G46" s="508"/>
      <c r="H46" s="508"/>
      <c r="I46" s="508"/>
      <c r="J46" s="508"/>
      <c r="K46" s="508"/>
      <c r="L46" s="508"/>
      <c r="M46" s="508"/>
      <c r="N46" s="508"/>
      <c r="O46" s="508"/>
      <c r="P46" s="508"/>
      <c r="Q46" s="508"/>
      <c r="R46" s="508"/>
      <c r="S46" s="508"/>
      <c r="T46" s="508"/>
      <c r="U46" s="508"/>
      <c r="V46" s="508"/>
      <c r="W46" s="508"/>
      <c r="X46" s="508"/>
      <c r="Y46" s="509"/>
      <c r="Z46" s="260"/>
    </row>
    <row r="47" spans="2:26" ht="9" customHeight="1" x14ac:dyDescent="0.2">
      <c r="B47" s="258"/>
      <c r="C47" s="507"/>
      <c r="D47" s="508"/>
      <c r="E47" s="508"/>
      <c r="F47" s="508"/>
      <c r="G47" s="508"/>
      <c r="H47" s="508"/>
      <c r="I47" s="508"/>
      <c r="J47" s="508"/>
      <c r="K47" s="508"/>
      <c r="L47" s="508"/>
      <c r="M47" s="508"/>
      <c r="N47" s="508"/>
      <c r="O47" s="508"/>
      <c r="P47" s="508"/>
      <c r="Q47" s="508"/>
      <c r="R47" s="508"/>
      <c r="S47" s="508"/>
      <c r="T47" s="508"/>
      <c r="U47" s="508"/>
      <c r="V47" s="508"/>
      <c r="W47" s="508"/>
      <c r="X47" s="508"/>
      <c r="Y47" s="509"/>
      <c r="Z47" s="260"/>
    </row>
    <row r="48" spans="2:26" ht="9" customHeight="1" x14ac:dyDescent="0.2">
      <c r="B48" s="258"/>
      <c r="C48" s="507"/>
      <c r="D48" s="508"/>
      <c r="E48" s="508"/>
      <c r="F48" s="508"/>
      <c r="G48" s="508"/>
      <c r="H48" s="508"/>
      <c r="I48" s="508"/>
      <c r="J48" s="508"/>
      <c r="K48" s="508"/>
      <c r="L48" s="508"/>
      <c r="M48" s="508"/>
      <c r="N48" s="508"/>
      <c r="O48" s="508"/>
      <c r="P48" s="508"/>
      <c r="Q48" s="508"/>
      <c r="R48" s="508"/>
      <c r="S48" s="508"/>
      <c r="T48" s="508"/>
      <c r="U48" s="508"/>
      <c r="V48" s="508"/>
      <c r="W48" s="508"/>
      <c r="X48" s="508"/>
      <c r="Y48" s="509"/>
      <c r="Z48" s="260"/>
    </row>
    <row r="49" spans="1:26" ht="9" customHeight="1" x14ac:dyDescent="0.2">
      <c r="B49" s="258"/>
      <c r="C49" s="507"/>
      <c r="D49" s="508"/>
      <c r="E49" s="508"/>
      <c r="F49" s="508"/>
      <c r="G49" s="508"/>
      <c r="H49" s="508"/>
      <c r="I49" s="508"/>
      <c r="J49" s="508"/>
      <c r="K49" s="508"/>
      <c r="L49" s="508"/>
      <c r="M49" s="508"/>
      <c r="N49" s="508"/>
      <c r="O49" s="508"/>
      <c r="P49" s="508"/>
      <c r="Q49" s="508"/>
      <c r="R49" s="508"/>
      <c r="S49" s="508"/>
      <c r="T49" s="508"/>
      <c r="U49" s="508"/>
      <c r="V49" s="508"/>
      <c r="W49" s="508"/>
      <c r="X49" s="508"/>
      <c r="Y49" s="509"/>
      <c r="Z49" s="260"/>
    </row>
    <row r="50" spans="1:26" ht="9" customHeight="1" x14ac:dyDescent="0.2">
      <c r="B50" s="258"/>
      <c r="C50" s="507"/>
      <c r="D50" s="508"/>
      <c r="E50" s="508"/>
      <c r="F50" s="508"/>
      <c r="G50" s="508"/>
      <c r="H50" s="508"/>
      <c r="I50" s="508"/>
      <c r="J50" s="508"/>
      <c r="K50" s="508"/>
      <c r="L50" s="508"/>
      <c r="M50" s="508"/>
      <c r="N50" s="508"/>
      <c r="O50" s="508"/>
      <c r="P50" s="508"/>
      <c r="Q50" s="508"/>
      <c r="R50" s="508"/>
      <c r="S50" s="508"/>
      <c r="T50" s="508"/>
      <c r="U50" s="508"/>
      <c r="V50" s="508"/>
      <c r="W50" s="508"/>
      <c r="X50" s="508"/>
      <c r="Y50" s="509"/>
      <c r="Z50" s="260"/>
    </row>
    <row r="51" spans="1:26" ht="9" customHeight="1" x14ac:dyDescent="0.2">
      <c r="B51" s="258"/>
      <c r="C51" s="507"/>
      <c r="D51" s="508"/>
      <c r="E51" s="508"/>
      <c r="F51" s="508"/>
      <c r="G51" s="508"/>
      <c r="H51" s="508"/>
      <c r="I51" s="508"/>
      <c r="J51" s="508"/>
      <c r="K51" s="508"/>
      <c r="L51" s="508"/>
      <c r="M51" s="508"/>
      <c r="N51" s="508"/>
      <c r="O51" s="508"/>
      <c r="P51" s="508"/>
      <c r="Q51" s="508"/>
      <c r="R51" s="508"/>
      <c r="S51" s="508"/>
      <c r="T51" s="508"/>
      <c r="U51" s="508"/>
      <c r="V51" s="508"/>
      <c r="W51" s="508"/>
      <c r="X51" s="508"/>
      <c r="Y51" s="509"/>
      <c r="Z51" s="260"/>
    </row>
    <row r="52" spans="1:26" ht="9" customHeight="1" x14ac:dyDescent="0.2">
      <c r="B52" s="258"/>
      <c r="C52" s="507"/>
      <c r="D52" s="508"/>
      <c r="E52" s="508"/>
      <c r="F52" s="508"/>
      <c r="G52" s="508"/>
      <c r="H52" s="508"/>
      <c r="I52" s="508"/>
      <c r="J52" s="508"/>
      <c r="K52" s="508"/>
      <c r="L52" s="508"/>
      <c r="M52" s="508"/>
      <c r="N52" s="508"/>
      <c r="O52" s="508"/>
      <c r="P52" s="508"/>
      <c r="Q52" s="508"/>
      <c r="R52" s="508"/>
      <c r="S52" s="508"/>
      <c r="T52" s="508"/>
      <c r="U52" s="508"/>
      <c r="V52" s="508"/>
      <c r="W52" s="508"/>
      <c r="X52" s="508"/>
      <c r="Y52" s="509"/>
      <c r="Z52" s="260"/>
    </row>
    <row r="53" spans="1:26" ht="9" customHeight="1" x14ac:dyDescent="0.2">
      <c r="B53" s="258"/>
      <c r="C53" s="507"/>
      <c r="D53" s="508"/>
      <c r="E53" s="508"/>
      <c r="F53" s="508"/>
      <c r="G53" s="508"/>
      <c r="H53" s="508"/>
      <c r="I53" s="508"/>
      <c r="J53" s="508"/>
      <c r="K53" s="508"/>
      <c r="L53" s="508"/>
      <c r="M53" s="508"/>
      <c r="N53" s="508"/>
      <c r="O53" s="508"/>
      <c r="P53" s="508"/>
      <c r="Q53" s="508"/>
      <c r="R53" s="508"/>
      <c r="S53" s="508"/>
      <c r="T53" s="508"/>
      <c r="U53" s="508"/>
      <c r="V53" s="508"/>
      <c r="W53" s="508"/>
      <c r="X53" s="508"/>
      <c r="Y53" s="509"/>
      <c r="Z53" s="260"/>
    </row>
    <row r="54" spans="1:26" ht="9" customHeight="1" thickBot="1" x14ac:dyDescent="0.25">
      <c r="B54" s="258"/>
      <c r="C54" s="510"/>
      <c r="D54" s="511"/>
      <c r="E54" s="511"/>
      <c r="F54" s="511"/>
      <c r="G54" s="511"/>
      <c r="H54" s="511"/>
      <c r="I54" s="511"/>
      <c r="J54" s="511"/>
      <c r="K54" s="511"/>
      <c r="L54" s="511"/>
      <c r="M54" s="511"/>
      <c r="N54" s="511"/>
      <c r="O54" s="511"/>
      <c r="P54" s="511"/>
      <c r="Q54" s="511"/>
      <c r="R54" s="511"/>
      <c r="S54" s="511"/>
      <c r="T54" s="511"/>
      <c r="U54" s="511"/>
      <c r="V54" s="511"/>
      <c r="W54" s="511"/>
      <c r="X54" s="511"/>
      <c r="Y54" s="512"/>
      <c r="Z54" s="260"/>
    </row>
    <row r="55" spans="1:26" ht="7.5" customHeight="1" x14ac:dyDescent="0.2">
      <c r="B55" s="268"/>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70"/>
    </row>
    <row r="56" spans="1:26" ht="7.5" customHeight="1" thickBot="1" x14ac:dyDescent="0.25">
      <c r="B56" s="271"/>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3"/>
    </row>
    <row r="57" spans="1:26" ht="14.25" customHeight="1" x14ac:dyDescent="0.2">
      <c r="B57" s="274"/>
      <c r="C57" s="1195" t="s">
        <v>56</v>
      </c>
      <c r="D57" s="1196"/>
      <c r="E57" s="1196"/>
      <c r="F57" s="1196"/>
      <c r="G57" s="1197"/>
      <c r="H57" s="1195" t="s">
        <v>61</v>
      </c>
      <c r="I57" s="1197"/>
      <c r="J57" s="1195" t="s">
        <v>62</v>
      </c>
      <c r="K57" s="1196"/>
      <c r="L57" s="1196"/>
      <c r="M57" s="1197"/>
      <c r="N57" s="1195" t="s">
        <v>63</v>
      </c>
      <c r="O57" s="1196"/>
      <c r="P57" s="1196"/>
      <c r="Q57" s="1196"/>
      <c r="R57" s="1196"/>
      <c r="S57" s="1196"/>
      <c r="T57" s="1196"/>
      <c r="U57" s="1196"/>
      <c r="V57" s="1196"/>
      <c r="W57" s="1196"/>
      <c r="X57" s="1196"/>
      <c r="Y57" s="1197"/>
      <c r="Z57" s="275"/>
    </row>
    <row r="58" spans="1:26" ht="14.25" customHeight="1" x14ac:dyDescent="0.2">
      <c r="A58" s="244"/>
      <c r="B58" s="276"/>
      <c r="C58" s="1198"/>
      <c r="D58" s="1199"/>
      <c r="E58" s="1199"/>
      <c r="F58" s="1199"/>
      <c r="G58" s="1200"/>
      <c r="H58" s="1198"/>
      <c r="I58" s="1200"/>
      <c r="J58" s="1198"/>
      <c r="K58" s="1199"/>
      <c r="L58" s="1199"/>
      <c r="M58" s="1200"/>
      <c r="N58" s="1198"/>
      <c r="O58" s="1199"/>
      <c r="P58" s="1199"/>
      <c r="Q58" s="1199"/>
      <c r="R58" s="1199"/>
      <c r="S58" s="1199"/>
      <c r="T58" s="1199"/>
      <c r="U58" s="1199"/>
      <c r="V58" s="1199"/>
      <c r="W58" s="1199"/>
      <c r="X58" s="1199"/>
      <c r="Y58" s="1200"/>
      <c r="Z58" s="275"/>
    </row>
    <row r="59" spans="1:26" ht="15" customHeight="1" thickBot="1" x14ac:dyDescent="0.25">
      <c r="A59" s="244"/>
      <c r="B59" s="276"/>
      <c r="C59" s="1198"/>
      <c r="D59" s="1199"/>
      <c r="E59" s="1199"/>
      <c r="F59" s="1199"/>
      <c r="G59" s="1200"/>
      <c r="H59" s="1198"/>
      <c r="I59" s="1200"/>
      <c r="J59" s="1198"/>
      <c r="K59" s="1199"/>
      <c r="L59" s="1199"/>
      <c r="M59" s="1200"/>
      <c r="N59" s="1198"/>
      <c r="O59" s="1199"/>
      <c r="P59" s="1199"/>
      <c r="Q59" s="1199"/>
      <c r="R59" s="1199"/>
      <c r="S59" s="1199"/>
      <c r="T59" s="1199"/>
      <c r="U59" s="1199"/>
      <c r="V59" s="1199"/>
      <c r="W59" s="1199"/>
      <c r="X59" s="1199"/>
      <c r="Y59" s="1200"/>
      <c r="Z59" s="275"/>
    </row>
    <row r="60" spans="1:26" x14ac:dyDescent="0.2">
      <c r="B60" s="274"/>
      <c r="C60" s="1201" t="s">
        <v>91</v>
      </c>
      <c r="D60" s="1202"/>
      <c r="E60" s="1202"/>
      <c r="F60" s="1202"/>
      <c r="G60" s="1203"/>
      <c r="H60" s="1204"/>
      <c r="I60" s="1204"/>
      <c r="J60" s="1204"/>
      <c r="K60" s="1204"/>
      <c r="L60" s="1204"/>
      <c r="M60" s="1204"/>
      <c r="N60" s="1204"/>
      <c r="O60" s="1204"/>
      <c r="P60" s="1204"/>
      <c r="Q60" s="1204"/>
      <c r="R60" s="1204"/>
      <c r="S60" s="1204"/>
      <c r="T60" s="1204"/>
      <c r="U60" s="1204"/>
      <c r="V60" s="1204"/>
      <c r="W60" s="1204"/>
      <c r="X60" s="1204"/>
      <c r="Y60" s="1205"/>
      <c r="Z60" s="277"/>
    </row>
    <row r="61" spans="1:26" x14ac:dyDescent="0.2">
      <c r="B61" s="274"/>
      <c r="C61" s="1189" t="s">
        <v>94</v>
      </c>
      <c r="D61" s="1190"/>
      <c r="E61" s="1190"/>
      <c r="F61" s="1190"/>
      <c r="G61" s="1191"/>
      <c r="H61" s="1078"/>
      <c r="I61" s="1078"/>
      <c r="J61" s="1078"/>
      <c r="K61" s="1078"/>
      <c r="L61" s="1078"/>
      <c r="M61" s="1078"/>
      <c r="N61" s="1192"/>
      <c r="O61" s="1192"/>
      <c r="P61" s="1192"/>
      <c r="Q61" s="1192"/>
      <c r="R61" s="1192"/>
      <c r="S61" s="1192"/>
      <c r="T61" s="1192"/>
      <c r="U61" s="1192"/>
      <c r="V61" s="1192"/>
      <c r="W61" s="1192"/>
      <c r="X61" s="1192"/>
      <c r="Y61" s="1193"/>
      <c r="Z61" s="277"/>
    </row>
    <row r="62" spans="1:26" x14ac:dyDescent="0.2">
      <c r="B62" s="274"/>
      <c r="C62" s="1189" t="s">
        <v>95</v>
      </c>
      <c r="D62" s="1190"/>
      <c r="E62" s="1190"/>
      <c r="F62" s="1190"/>
      <c r="G62" s="1191"/>
      <c r="H62" s="1078"/>
      <c r="I62" s="1078"/>
      <c r="J62" s="1078"/>
      <c r="K62" s="1078"/>
      <c r="L62" s="1078"/>
      <c r="M62" s="1078"/>
      <c r="N62" s="1078"/>
      <c r="O62" s="1078"/>
      <c r="P62" s="1078"/>
      <c r="Q62" s="1078"/>
      <c r="R62" s="1078"/>
      <c r="S62" s="1078"/>
      <c r="T62" s="1078"/>
      <c r="U62" s="1078"/>
      <c r="V62" s="1078"/>
      <c r="W62" s="1078"/>
      <c r="X62" s="1078"/>
      <c r="Y62" s="1194"/>
      <c r="Z62" s="277"/>
    </row>
    <row r="63" spans="1:26" ht="15" thickBot="1" x14ac:dyDescent="0.25">
      <c r="B63" s="274"/>
      <c r="C63" s="1184" t="s">
        <v>96</v>
      </c>
      <c r="D63" s="1185"/>
      <c r="E63" s="1185"/>
      <c r="F63" s="1185"/>
      <c r="G63" s="1186"/>
      <c r="H63" s="1187"/>
      <c r="I63" s="1187"/>
      <c r="J63" s="1187"/>
      <c r="K63" s="1187"/>
      <c r="L63" s="1187"/>
      <c r="M63" s="1187"/>
      <c r="N63" s="1187"/>
      <c r="O63" s="1187"/>
      <c r="P63" s="1187"/>
      <c r="Q63" s="1187"/>
      <c r="R63" s="1187"/>
      <c r="S63" s="1187"/>
      <c r="T63" s="1187"/>
      <c r="U63" s="1187"/>
      <c r="V63" s="1187"/>
      <c r="W63" s="1187"/>
      <c r="X63" s="1187"/>
      <c r="Y63" s="1188"/>
      <c r="Z63" s="277"/>
    </row>
    <row r="64" spans="1:26" ht="8.25" customHeight="1" x14ac:dyDescent="0.2">
      <c r="B64" s="278"/>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79"/>
    </row>
    <row r="65" ht="6.75" customHeight="1" x14ac:dyDescent="0.2"/>
  </sheetData>
  <mergeCells count="77">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R28"/>
    <mergeCell ref="T28:U28"/>
    <mergeCell ref="W28:X28"/>
    <mergeCell ref="C30:Y31"/>
    <mergeCell ref="C32:G33"/>
    <mergeCell ref="H32:H33"/>
    <mergeCell ref="I32:I33"/>
    <mergeCell ref="J32:J33"/>
    <mergeCell ref="K32:Y33"/>
    <mergeCell ref="C34:G34"/>
    <mergeCell ref="K34:Y34"/>
    <mergeCell ref="C35:G35"/>
    <mergeCell ref="K35:Y35"/>
    <mergeCell ref="C36:G36"/>
    <mergeCell ref="K36:Y36"/>
    <mergeCell ref="C37:G37"/>
    <mergeCell ref="K37:Y37"/>
    <mergeCell ref="C40:Y41"/>
    <mergeCell ref="C42:Y54"/>
    <mergeCell ref="C57:G59"/>
    <mergeCell ref="H57:I59"/>
    <mergeCell ref="J57:M59"/>
    <mergeCell ref="N57:Y59"/>
    <mergeCell ref="C60:G60"/>
    <mergeCell ref="H60:I60"/>
    <mergeCell ref="J60:M60"/>
    <mergeCell ref="N60:Y60"/>
    <mergeCell ref="C61:G61"/>
    <mergeCell ref="H61:I61"/>
    <mergeCell ref="J61:M61"/>
    <mergeCell ref="N61:Y61"/>
    <mergeCell ref="C62:G62"/>
    <mergeCell ref="H62:I62"/>
    <mergeCell ref="J62:M62"/>
    <mergeCell ref="N62:Y62"/>
    <mergeCell ref="C63:G63"/>
    <mergeCell ref="H63:I63"/>
    <mergeCell ref="J63:M63"/>
    <mergeCell ref="N63:Y63"/>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2"/>
  <sheetViews>
    <sheetView topLeftCell="A34" workbookViewId="0">
      <selection activeCell="AF5" sqref="AF5"/>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412" t="s">
        <v>196</v>
      </c>
      <c r="J7" s="413"/>
      <c r="K7" s="413"/>
      <c r="L7" s="413"/>
      <c r="M7" s="413"/>
      <c r="N7" s="413"/>
      <c r="O7" s="413"/>
      <c r="P7" s="413"/>
      <c r="Q7" s="413"/>
      <c r="R7" s="413"/>
      <c r="S7" s="413"/>
      <c r="T7" s="413"/>
      <c r="U7" s="413"/>
      <c r="V7" s="413"/>
      <c r="W7" s="413"/>
      <c r="X7" s="413"/>
      <c r="Y7" s="414"/>
      <c r="Z7" s="144"/>
    </row>
    <row r="8" spans="1:26" ht="15.75" thickBot="1" x14ac:dyDescent="0.25">
      <c r="B8" s="143"/>
      <c r="C8" s="388"/>
      <c r="D8" s="389"/>
      <c r="E8" s="389"/>
      <c r="F8" s="389"/>
      <c r="G8" s="389"/>
      <c r="H8" s="390"/>
      <c r="I8" s="415"/>
      <c r="J8" s="416"/>
      <c r="K8" s="416"/>
      <c r="L8" s="416"/>
      <c r="M8" s="416"/>
      <c r="N8" s="416"/>
      <c r="O8" s="416"/>
      <c r="P8" s="416"/>
      <c r="Q8" s="416"/>
      <c r="R8" s="416"/>
      <c r="S8" s="416"/>
      <c r="T8" s="416"/>
      <c r="U8" s="416"/>
      <c r="V8" s="416"/>
      <c r="W8" s="416"/>
      <c r="X8" s="416"/>
      <c r="Y8" s="417"/>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427" t="s">
        <v>215</v>
      </c>
      <c r="J10" s="428"/>
      <c r="K10" s="428"/>
      <c r="L10" s="428"/>
      <c r="M10" s="428"/>
      <c r="N10" s="428"/>
      <c r="O10" s="428"/>
      <c r="P10" s="428"/>
      <c r="Q10" s="429"/>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430"/>
      <c r="J11" s="431"/>
      <c r="K11" s="431"/>
      <c r="L11" s="431"/>
      <c r="M11" s="431"/>
      <c r="N11" s="431"/>
      <c r="O11" s="431"/>
      <c r="P11" s="431"/>
      <c r="Q11" s="432"/>
      <c r="R11" s="433" t="s">
        <v>164</v>
      </c>
      <c r="S11" s="434"/>
      <c r="T11" s="434"/>
      <c r="U11" s="435"/>
      <c r="V11" s="421">
        <v>1</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168</v>
      </c>
      <c r="J13" s="392"/>
      <c r="K13" s="392"/>
      <c r="L13" s="392"/>
      <c r="M13" s="392"/>
      <c r="N13" s="392"/>
      <c r="O13" s="392"/>
      <c r="P13" s="392"/>
      <c r="Q13" s="392"/>
      <c r="R13" s="392"/>
      <c r="S13" s="393"/>
      <c r="T13" s="385" t="s">
        <v>16</v>
      </c>
      <c r="U13" s="386"/>
      <c r="V13" s="386"/>
      <c r="W13" s="386"/>
      <c r="X13" s="386"/>
      <c r="Y13" s="387"/>
      <c r="Z13" s="150"/>
    </row>
    <row r="14" spans="1:26" ht="30" customHeight="1" thickBot="1" x14ac:dyDescent="0.25">
      <c r="B14" s="148"/>
      <c r="C14" s="388"/>
      <c r="D14" s="389"/>
      <c r="E14" s="389"/>
      <c r="F14" s="389"/>
      <c r="G14" s="389"/>
      <c r="H14" s="390"/>
      <c r="I14" s="394"/>
      <c r="J14" s="395"/>
      <c r="K14" s="395"/>
      <c r="L14" s="395"/>
      <c r="M14" s="395"/>
      <c r="N14" s="395"/>
      <c r="O14" s="395"/>
      <c r="P14" s="395"/>
      <c r="Q14" s="395"/>
      <c r="R14" s="395"/>
      <c r="S14" s="396"/>
      <c r="T14" s="397" t="s">
        <v>216</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169</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7" customHeight="1" thickBot="1" x14ac:dyDescent="0.25">
      <c r="B18" s="148"/>
      <c r="C18" s="445" t="s">
        <v>19</v>
      </c>
      <c r="D18" s="446"/>
      <c r="E18" s="446"/>
      <c r="F18" s="446"/>
      <c r="G18" s="446"/>
      <c r="H18" s="447"/>
      <c r="I18" s="601" t="s">
        <v>170</v>
      </c>
      <c r="J18" s="602"/>
      <c r="K18" s="602"/>
      <c r="L18" s="602"/>
      <c r="M18" s="602"/>
      <c r="N18" s="602"/>
      <c r="O18" s="602"/>
      <c r="P18" s="602"/>
      <c r="Q18" s="602"/>
      <c r="R18" s="602"/>
      <c r="S18" s="602"/>
      <c r="T18" s="602"/>
      <c r="U18" s="602"/>
      <c r="V18" s="602"/>
      <c r="W18" s="602"/>
      <c r="X18" s="602"/>
      <c r="Y18" s="603"/>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202</v>
      </c>
      <c r="J20" s="458"/>
      <c r="K20" s="458"/>
      <c r="L20" s="459"/>
      <c r="M20" s="418" t="s">
        <v>21</v>
      </c>
      <c r="N20" s="419"/>
      <c r="O20" s="419"/>
      <c r="P20" s="419"/>
      <c r="Q20" s="419"/>
      <c r="R20" s="419"/>
      <c r="S20" s="420"/>
      <c r="T20" s="418" t="s">
        <v>22</v>
      </c>
      <c r="U20" s="419"/>
      <c r="V20" s="419"/>
      <c r="W20" s="419"/>
      <c r="X20" s="419"/>
      <c r="Y20" s="420"/>
      <c r="Z20" s="150"/>
    </row>
    <row r="21" spans="2:26" s="134" customFormat="1" ht="30.75" customHeight="1" thickBot="1" x14ac:dyDescent="0.25">
      <c r="B21" s="148"/>
      <c r="C21" s="454"/>
      <c r="D21" s="455"/>
      <c r="E21" s="455"/>
      <c r="F21" s="455"/>
      <c r="G21" s="455"/>
      <c r="H21" s="456"/>
      <c r="I21" s="460"/>
      <c r="J21" s="461"/>
      <c r="K21" s="461"/>
      <c r="L21" s="462"/>
      <c r="M21" s="421" t="s">
        <v>1</v>
      </c>
      <c r="N21" s="422"/>
      <c r="O21" s="422"/>
      <c r="P21" s="422"/>
      <c r="Q21" s="422"/>
      <c r="R21" s="422"/>
      <c r="S21" s="423"/>
      <c r="T21" s="421" t="s">
        <v>2</v>
      </c>
      <c r="U21" s="552"/>
      <c r="V21" s="552"/>
      <c r="W21" s="552"/>
      <c r="X21" s="552"/>
      <c r="Y21" s="553"/>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15.75" customHeight="1" thickBot="1" x14ac:dyDescent="0.25">
      <c r="B24" s="148"/>
      <c r="C24" s="598" t="s">
        <v>217</v>
      </c>
      <c r="D24" s="599"/>
      <c r="E24" s="599"/>
      <c r="F24" s="599"/>
      <c r="G24" s="599"/>
      <c r="H24" s="599"/>
      <c r="I24" s="600"/>
      <c r="J24" s="436" t="s">
        <v>218</v>
      </c>
      <c r="K24" s="437"/>
      <c r="L24" s="437"/>
      <c r="M24" s="437"/>
      <c r="N24" s="437"/>
      <c r="O24" s="437"/>
      <c r="P24" s="438"/>
      <c r="Q24" s="548" t="s">
        <v>219</v>
      </c>
      <c r="R24" s="549"/>
      <c r="S24" s="549"/>
      <c r="T24" s="549"/>
      <c r="U24" s="549"/>
      <c r="V24" s="549"/>
      <c r="W24" s="549"/>
      <c r="X24" s="549"/>
      <c r="Y24" s="550"/>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5" t="s">
        <v>20</v>
      </c>
      <c r="D26" s="446"/>
      <c r="E26" s="446"/>
      <c r="F26" s="446"/>
      <c r="G26" s="446"/>
      <c r="H26" s="447"/>
      <c r="I26" s="448" t="s">
        <v>172</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33" t="s">
        <v>220</v>
      </c>
      <c r="J28" s="448"/>
      <c r="K28" s="445" t="s">
        <v>51</v>
      </c>
      <c r="L28" s="446"/>
      <c r="M28" s="446"/>
      <c r="N28" s="446"/>
      <c r="O28" s="446"/>
      <c r="P28" s="447"/>
      <c r="Q28" s="444" t="s">
        <v>52</v>
      </c>
      <c r="R28" s="442"/>
      <c r="S28" s="443"/>
      <c r="T28" s="174" t="s">
        <v>53</v>
      </c>
      <c r="U28" s="442" t="s">
        <v>54</v>
      </c>
      <c r="V28" s="442"/>
      <c r="W28" s="442"/>
      <c r="X28" s="443"/>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26"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26" s="152" customFormat="1" x14ac:dyDescent="0.2">
      <c r="B32" s="153"/>
      <c r="C32" s="588" t="s">
        <v>56</v>
      </c>
      <c r="D32" s="589"/>
      <c r="E32" s="589"/>
      <c r="F32" s="589"/>
      <c r="G32" s="590"/>
      <c r="H32" s="594" t="s">
        <v>23</v>
      </c>
      <c r="I32" s="594" t="s">
        <v>24</v>
      </c>
      <c r="J32" s="594" t="s">
        <v>25</v>
      </c>
      <c r="K32" s="596" t="s">
        <v>57</v>
      </c>
      <c r="L32" s="589"/>
      <c r="M32" s="589"/>
      <c r="N32" s="589"/>
      <c r="O32" s="589"/>
      <c r="P32" s="589"/>
      <c r="Q32" s="589"/>
      <c r="R32" s="589"/>
      <c r="S32" s="589"/>
      <c r="T32" s="589"/>
      <c r="U32" s="589"/>
      <c r="V32" s="589"/>
      <c r="W32" s="589"/>
      <c r="X32" s="589"/>
      <c r="Y32" s="590"/>
      <c r="Z32" s="150"/>
    </row>
    <row r="33" spans="2:26" s="152" customFormat="1" ht="31.5" customHeight="1" thickBot="1" x14ac:dyDescent="0.25">
      <c r="B33" s="153"/>
      <c r="C33" s="591"/>
      <c r="D33" s="592"/>
      <c r="E33" s="592"/>
      <c r="F33" s="592"/>
      <c r="G33" s="593"/>
      <c r="H33" s="595"/>
      <c r="I33" s="595"/>
      <c r="J33" s="595"/>
      <c r="K33" s="597"/>
      <c r="L33" s="592"/>
      <c r="M33" s="592"/>
      <c r="N33" s="592"/>
      <c r="O33" s="592"/>
      <c r="P33" s="592"/>
      <c r="Q33" s="592"/>
      <c r="R33" s="592"/>
      <c r="S33" s="592"/>
      <c r="T33" s="592"/>
      <c r="U33" s="592"/>
      <c r="V33" s="592"/>
      <c r="W33" s="592"/>
      <c r="X33" s="592"/>
      <c r="Y33" s="593"/>
      <c r="Z33" s="150"/>
    </row>
    <row r="34" spans="2:26" s="152" customFormat="1" ht="219" customHeight="1" thickBot="1" x14ac:dyDescent="0.25">
      <c r="B34" s="153"/>
      <c r="C34" s="560" t="s">
        <v>221</v>
      </c>
      <c r="D34" s="561"/>
      <c r="E34" s="561"/>
      <c r="F34" s="561"/>
      <c r="G34" s="562"/>
      <c r="H34" s="154">
        <v>49</v>
      </c>
      <c r="I34" s="188">
        <v>150</v>
      </c>
      <c r="J34" s="155">
        <f>+H34/I34</f>
        <v>0.32666666666666666</v>
      </c>
      <c r="K34" s="585" t="s">
        <v>222</v>
      </c>
      <c r="L34" s="586"/>
      <c r="M34" s="586"/>
      <c r="N34" s="586"/>
      <c r="O34" s="586"/>
      <c r="P34" s="586"/>
      <c r="Q34" s="586"/>
      <c r="R34" s="586"/>
      <c r="S34" s="586"/>
      <c r="T34" s="586"/>
      <c r="U34" s="586"/>
      <c r="V34" s="586"/>
      <c r="W34" s="586"/>
      <c r="X34" s="586"/>
      <c r="Y34" s="587"/>
      <c r="Z34" s="150"/>
    </row>
    <row r="35" spans="2:26" s="152" customFormat="1" ht="15" thickBot="1" x14ac:dyDescent="0.25">
      <c r="B35" s="153"/>
      <c r="C35" s="560" t="s">
        <v>223</v>
      </c>
      <c r="D35" s="561"/>
      <c r="E35" s="561"/>
      <c r="F35" s="561"/>
      <c r="G35" s="562"/>
      <c r="H35" s="156"/>
      <c r="I35" s="188">
        <v>150</v>
      </c>
      <c r="J35" s="155">
        <f>+H35/I34</f>
        <v>0</v>
      </c>
      <c r="K35" s="563"/>
      <c r="L35" s="538"/>
      <c r="M35" s="538"/>
      <c r="N35" s="538"/>
      <c r="O35" s="538"/>
      <c r="P35" s="538"/>
      <c r="Q35" s="538"/>
      <c r="R35" s="538"/>
      <c r="S35" s="538"/>
      <c r="T35" s="538"/>
      <c r="U35" s="538"/>
      <c r="V35" s="538"/>
      <c r="W35" s="538"/>
      <c r="X35" s="538"/>
      <c r="Y35" s="564"/>
      <c r="Z35" s="150"/>
    </row>
    <row r="36" spans="2:26" s="152" customFormat="1" ht="15" thickBot="1" x14ac:dyDescent="0.25">
      <c r="B36" s="153"/>
      <c r="C36" s="560" t="s">
        <v>224</v>
      </c>
      <c r="D36" s="561"/>
      <c r="E36" s="561"/>
      <c r="F36" s="561"/>
      <c r="G36" s="562"/>
      <c r="H36" s="156"/>
      <c r="I36" s="188">
        <v>150</v>
      </c>
      <c r="J36" s="155">
        <f>+H36/I34</f>
        <v>0</v>
      </c>
      <c r="K36" s="563"/>
      <c r="L36" s="538"/>
      <c r="M36" s="538"/>
      <c r="N36" s="538"/>
      <c r="O36" s="538"/>
      <c r="P36" s="538"/>
      <c r="Q36" s="538"/>
      <c r="R36" s="538"/>
      <c r="S36" s="538"/>
      <c r="T36" s="538"/>
      <c r="U36" s="538"/>
      <c r="V36" s="538"/>
      <c r="W36" s="538"/>
      <c r="X36" s="538"/>
      <c r="Y36" s="564"/>
      <c r="Z36" s="150"/>
    </row>
    <row r="37" spans="2:26" s="152" customFormat="1" ht="15" thickBot="1" x14ac:dyDescent="0.25">
      <c r="B37" s="153"/>
      <c r="C37" s="560" t="s">
        <v>225</v>
      </c>
      <c r="D37" s="561"/>
      <c r="E37" s="561"/>
      <c r="F37" s="561"/>
      <c r="G37" s="562"/>
      <c r="H37" s="156"/>
      <c r="I37" s="188">
        <v>150</v>
      </c>
      <c r="J37" s="155">
        <f>+H37/I34</f>
        <v>0</v>
      </c>
      <c r="K37" s="563"/>
      <c r="L37" s="538"/>
      <c r="M37" s="538"/>
      <c r="N37" s="538"/>
      <c r="O37" s="538"/>
      <c r="P37" s="538"/>
      <c r="Q37" s="538"/>
      <c r="R37" s="538"/>
      <c r="S37" s="538"/>
      <c r="T37" s="538"/>
      <c r="U37" s="538"/>
      <c r="V37" s="538"/>
      <c r="W37" s="538"/>
      <c r="X37" s="538"/>
      <c r="Y37" s="564"/>
      <c r="Z37" s="150"/>
    </row>
    <row r="38" spans="2:26" s="152" customFormat="1" ht="15.75" customHeight="1" thickBot="1" x14ac:dyDescent="0.3">
      <c r="B38" s="153"/>
      <c r="C38" s="565" t="s">
        <v>58</v>
      </c>
      <c r="D38" s="566"/>
      <c r="E38" s="566"/>
      <c r="F38" s="566"/>
      <c r="G38" s="567"/>
      <c r="H38" s="158"/>
      <c r="I38" s="158"/>
      <c r="J38" s="59"/>
      <c r="K38" s="568"/>
      <c r="L38" s="569"/>
      <c r="M38" s="569"/>
      <c r="N38" s="569"/>
      <c r="O38" s="569"/>
      <c r="P38" s="569"/>
      <c r="Q38" s="569"/>
      <c r="R38" s="569"/>
      <c r="S38" s="569"/>
      <c r="T38" s="569"/>
      <c r="U38" s="569"/>
      <c r="V38" s="569"/>
      <c r="W38" s="569"/>
      <c r="X38" s="569"/>
      <c r="Y38" s="570"/>
      <c r="Z38" s="150"/>
    </row>
    <row r="39" spans="2:26"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26" s="152" customFormat="1" x14ac:dyDescent="0.2">
      <c r="B41" s="15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150"/>
    </row>
    <row r="42" spans="2:26" ht="15" thickBot="1" x14ac:dyDescent="0.25">
      <c r="B42" s="14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150"/>
    </row>
    <row r="43" spans="2:26" x14ac:dyDescent="0.2">
      <c r="B43" s="14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150"/>
    </row>
    <row r="44" spans="2:26" x14ac:dyDescent="0.2">
      <c r="B44" s="14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150"/>
    </row>
    <row r="45" spans="2:26" x14ac:dyDescent="0.2">
      <c r="B45" s="14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150"/>
    </row>
    <row r="46" spans="2:26" x14ac:dyDescent="0.2">
      <c r="B46" s="14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150"/>
    </row>
    <row r="47" spans="2:26" x14ac:dyDescent="0.2">
      <c r="B47" s="14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150"/>
    </row>
    <row r="48" spans="2:26" x14ac:dyDescent="0.2">
      <c r="B48" s="14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150"/>
    </row>
    <row r="49" spans="1:26" x14ac:dyDescent="0.2">
      <c r="B49" s="14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150"/>
    </row>
    <row r="50" spans="1:26" x14ac:dyDescent="0.2">
      <c r="B50" s="14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150"/>
    </row>
    <row r="51" spans="1:26" x14ac:dyDescent="0.2">
      <c r="B51" s="14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150"/>
    </row>
    <row r="52" spans="1:26"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1:26"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1:26" x14ac:dyDescent="0.2">
      <c r="B54" s="14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150"/>
    </row>
    <row r="55" spans="1:26" ht="15" thickBot="1" x14ac:dyDescent="0.25">
      <c r="B55" s="14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167"/>
    </row>
    <row r="59" spans="1:26" ht="14.25" customHeight="1" x14ac:dyDescent="0.2">
      <c r="A59" s="134"/>
      <c r="B59" s="168"/>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167"/>
    </row>
    <row r="60" spans="1:26" ht="15" customHeight="1" thickBot="1" x14ac:dyDescent="0.25">
      <c r="A60" s="134"/>
      <c r="B60" s="168"/>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167"/>
    </row>
    <row r="61" spans="1:26" x14ac:dyDescent="0.2">
      <c r="B61" s="166"/>
      <c r="C61" s="400"/>
      <c r="D61" s="401"/>
      <c r="E61" s="401"/>
      <c r="F61" s="401"/>
      <c r="G61" s="401"/>
      <c r="H61" s="401"/>
      <c r="I61" s="401"/>
      <c r="J61" s="401"/>
      <c r="K61" s="401"/>
      <c r="L61" s="401"/>
      <c r="M61" s="401"/>
      <c r="N61" s="401"/>
      <c r="O61" s="401"/>
      <c r="P61" s="401"/>
      <c r="Q61" s="401"/>
      <c r="R61" s="401"/>
      <c r="S61" s="401"/>
      <c r="T61" s="401"/>
      <c r="U61" s="401"/>
      <c r="V61" s="401"/>
      <c r="W61" s="401"/>
      <c r="X61" s="401"/>
      <c r="Y61" s="559"/>
      <c r="Z61" s="169"/>
    </row>
    <row r="62" spans="1:26" x14ac:dyDescent="0.2">
      <c r="B62" s="166"/>
      <c r="C62" s="402"/>
      <c r="D62" s="403"/>
      <c r="E62" s="403"/>
      <c r="F62" s="403"/>
      <c r="G62" s="403"/>
      <c r="H62" s="403"/>
      <c r="I62" s="403"/>
      <c r="J62" s="403"/>
      <c r="K62" s="403"/>
      <c r="L62" s="403"/>
      <c r="M62" s="403"/>
      <c r="N62" s="403"/>
      <c r="O62" s="403"/>
      <c r="P62" s="403"/>
      <c r="Q62" s="403"/>
      <c r="R62" s="403"/>
      <c r="S62" s="403"/>
      <c r="T62" s="403"/>
      <c r="U62" s="403"/>
      <c r="V62" s="403"/>
      <c r="W62" s="403"/>
      <c r="X62" s="403"/>
      <c r="Y62" s="558"/>
      <c r="Z62" s="169"/>
    </row>
    <row r="63" spans="1:26" x14ac:dyDescent="0.2">
      <c r="B63" s="166"/>
      <c r="C63" s="402"/>
      <c r="D63" s="403"/>
      <c r="E63" s="403"/>
      <c r="F63" s="403"/>
      <c r="G63" s="403"/>
      <c r="H63" s="403"/>
      <c r="I63" s="403"/>
      <c r="J63" s="403"/>
      <c r="K63" s="403"/>
      <c r="L63" s="403"/>
      <c r="M63" s="403"/>
      <c r="N63" s="403"/>
      <c r="O63" s="403"/>
      <c r="P63" s="403"/>
      <c r="Q63" s="403"/>
      <c r="R63" s="403"/>
      <c r="S63" s="403"/>
      <c r="T63" s="403"/>
      <c r="U63" s="403"/>
      <c r="V63" s="403"/>
      <c r="W63" s="403"/>
      <c r="X63" s="403"/>
      <c r="Y63" s="558"/>
      <c r="Z63" s="169"/>
    </row>
    <row r="64" spans="1:26" x14ac:dyDescent="0.2">
      <c r="B64" s="166"/>
      <c r="C64" s="402"/>
      <c r="D64" s="403"/>
      <c r="E64" s="403"/>
      <c r="F64" s="403"/>
      <c r="G64" s="403"/>
      <c r="H64" s="403"/>
      <c r="I64" s="403"/>
      <c r="J64" s="403"/>
      <c r="K64" s="403"/>
      <c r="L64" s="403"/>
      <c r="M64" s="403"/>
      <c r="N64" s="403"/>
      <c r="O64" s="403"/>
      <c r="P64" s="403"/>
      <c r="Q64" s="403"/>
      <c r="R64" s="403"/>
      <c r="S64" s="403"/>
      <c r="T64" s="403"/>
      <c r="U64" s="403"/>
      <c r="V64" s="403"/>
      <c r="W64" s="403"/>
      <c r="X64" s="403"/>
      <c r="Y64" s="558"/>
      <c r="Z64" s="169"/>
    </row>
    <row r="65" spans="2:26" x14ac:dyDescent="0.2">
      <c r="B65" s="166"/>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169"/>
    </row>
    <row r="66" spans="2:26" x14ac:dyDescent="0.2">
      <c r="B66" s="166"/>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169"/>
    </row>
    <row r="67" spans="2:26" x14ac:dyDescent="0.2">
      <c r="B67" s="166"/>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169"/>
    </row>
    <row r="68" spans="2:26" x14ac:dyDescent="0.2">
      <c r="B68" s="166"/>
      <c r="C68" s="402"/>
      <c r="D68" s="403"/>
      <c r="E68" s="403"/>
      <c r="F68" s="403"/>
      <c r="G68" s="403"/>
      <c r="H68" s="403"/>
      <c r="I68" s="403"/>
      <c r="J68" s="403"/>
      <c r="K68" s="403"/>
      <c r="L68" s="403"/>
      <c r="M68" s="403"/>
      <c r="N68" s="403"/>
      <c r="O68" s="403"/>
      <c r="P68" s="403"/>
      <c r="Q68" s="403"/>
      <c r="R68" s="403"/>
      <c r="S68" s="403"/>
      <c r="T68" s="403"/>
      <c r="U68" s="403"/>
      <c r="V68" s="403"/>
      <c r="W68" s="403"/>
      <c r="X68" s="403"/>
      <c r="Y68" s="558"/>
      <c r="Z68" s="169"/>
    </row>
    <row r="69" spans="2:26" x14ac:dyDescent="0.2">
      <c r="B69" s="166"/>
      <c r="C69" s="402"/>
      <c r="D69" s="403"/>
      <c r="E69" s="403"/>
      <c r="F69" s="403"/>
      <c r="G69" s="403"/>
      <c r="H69" s="403"/>
      <c r="I69" s="403"/>
      <c r="J69" s="403"/>
      <c r="K69" s="403"/>
      <c r="L69" s="403"/>
      <c r="M69" s="403"/>
      <c r="N69" s="403"/>
      <c r="O69" s="403"/>
      <c r="P69" s="403"/>
      <c r="Q69" s="403"/>
      <c r="R69" s="403"/>
      <c r="S69" s="403"/>
      <c r="T69" s="403"/>
      <c r="U69" s="403"/>
      <c r="V69" s="403"/>
      <c r="W69" s="403"/>
      <c r="X69" s="403"/>
      <c r="Y69" s="558"/>
      <c r="Z69" s="169"/>
    </row>
    <row r="70" spans="2:26" x14ac:dyDescent="0.2">
      <c r="B70" s="166"/>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169"/>
    </row>
    <row r="71" spans="2:26" x14ac:dyDescent="0.2">
      <c r="B71" s="166"/>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169"/>
    </row>
    <row r="72" spans="2:26" ht="15" thickBot="1" x14ac:dyDescent="0.25">
      <c r="B72" s="166"/>
      <c r="C72" s="404"/>
      <c r="D72" s="405"/>
      <c r="E72" s="405"/>
      <c r="F72" s="405"/>
      <c r="G72" s="405"/>
      <c r="H72" s="405"/>
      <c r="I72" s="405"/>
      <c r="J72" s="405"/>
      <c r="K72" s="405"/>
      <c r="L72" s="405"/>
      <c r="M72" s="405"/>
      <c r="N72" s="405"/>
      <c r="O72" s="405"/>
      <c r="P72" s="405"/>
      <c r="Q72" s="405"/>
      <c r="R72" s="405"/>
      <c r="S72" s="405"/>
      <c r="T72" s="405"/>
      <c r="U72" s="405"/>
      <c r="V72" s="405"/>
      <c r="W72" s="405"/>
      <c r="X72" s="405"/>
      <c r="Y72" s="557"/>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topLeftCell="A31" workbookViewId="0">
      <selection sqref="A1:XFD1048576"/>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7.8554687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621" t="s">
        <v>226</v>
      </c>
      <c r="J7" s="622"/>
      <c r="K7" s="622"/>
      <c r="L7" s="622"/>
      <c r="M7" s="622"/>
      <c r="N7" s="622"/>
      <c r="O7" s="622"/>
      <c r="P7" s="622"/>
      <c r="Q7" s="622"/>
      <c r="R7" s="622"/>
      <c r="S7" s="622"/>
      <c r="T7" s="622"/>
      <c r="U7" s="622"/>
      <c r="V7" s="622"/>
      <c r="W7" s="622"/>
      <c r="X7" s="622"/>
      <c r="Y7" s="623"/>
      <c r="Z7" s="144"/>
    </row>
    <row r="8" spans="1:26" ht="15.75" thickBot="1" x14ac:dyDescent="0.25">
      <c r="B8" s="143"/>
      <c r="C8" s="388"/>
      <c r="D8" s="389"/>
      <c r="E8" s="389"/>
      <c r="F8" s="389"/>
      <c r="G8" s="389"/>
      <c r="H8" s="390"/>
      <c r="I8" s="624"/>
      <c r="J8" s="625"/>
      <c r="K8" s="625"/>
      <c r="L8" s="625"/>
      <c r="M8" s="625"/>
      <c r="N8" s="625"/>
      <c r="O8" s="625"/>
      <c r="P8" s="625"/>
      <c r="Q8" s="625"/>
      <c r="R8" s="625"/>
      <c r="S8" s="625"/>
      <c r="T8" s="625"/>
      <c r="U8" s="625"/>
      <c r="V8" s="625"/>
      <c r="W8" s="625"/>
      <c r="X8" s="625"/>
      <c r="Y8" s="626"/>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427" t="s">
        <v>173</v>
      </c>
      <c r="J10" s="428"/>
      <c r="K10" s="428"/>
      <c r="L10" s="428"/>
      <c r="M10" s="428"/>
      <c r="N10" s="428"/>
      <c r="O10" s="428"/>
      <c r="P10" s="428"/>
      <c r="Q10" s="429"/>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430"/>
      <c r="J11" s="431"/>
      <c r="K11" s="431"/>
      <c r="L11" s="431"/>
      <c r="M11" s="431"/>
      <c r="N11" s="431"/>
      <c r="O11" s="431"/>
      <c r="P11" s="431"/>
      <c r="Q11" s="432"/>
      <c r="R11" s="433" t="s">
        <v>165</v>
      </c>
      <c r="S11" s="434"/>
      <c r="T11" s="434"/>
      <c r="U11" s="435"/>
      <c r="V11" s="421">
        <v>1</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174</v>
      </c>
      <c r="J13" s="392"/>
      <c r="K13" s="392"/>
      <c r="L13" s="392"/>
      <c r="M13" s="392"/>
      <c r="N13" s="392"/>
      <c r="O13" s="392"/>
      <c r="P13" s="392"/>
      <c r="Q13" s="392"/>
      <c r="R13" s="392"/>
      <c r="S13" s="393"/>
      <c r="T13" s="385" t="s">
        <v>16</v>
      </c>
      <c r="U13" s="386"/>
      <c r="V13" s="386"/>
      <c r="W13" s="386"/>
      <c r="X13" s="386"/>
      <c r="Y13" s="387"/>
      <c r="Z13" s="150"/>
    </row>
    <row r="14" spans="1:26" ht="30" customHeight="1" thickBot="1" x14ac:dyDescent="0.25">
      <c r="B14" s="148"/>
      <c r="C14" s="388"/>
      <c r="D14" s="389"/>
      <c r="E14" s="389"/>
      <c r="F14" s="389"/>
      <c r="G14" s="389"/>
      <c r="H14" s="390"/>
      <c r="I14" s="394"/>
      <c r="J14" s="395"/>
      <c r="K14" s="395"/>
      <c r="L14" s="395"/>
      <c r="M14" s="395"/>
      <c r="N14" s="395"/>
      <c r="O14" s="395"/>
      <c r="P14" s="395"/>
      <c r="Q14" s="395"/>
      <c r="R14" s="395"/>
      <c r="S14" s="396"/>
      <c r="T14" s="397" t="s">
        <v>227</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175</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65.25" customHeight="1" thickBot="1" x14ac:dyDescent="0.25">
      <c r="B18" s="148"/>
      <c r="C18" s="445" t="s">
        <v>19</v>
      </c>
      <c r="D18" s="446"/>
      <c r="E18" s="446"/>
      <c r="F18" s="446"/>
      <c r="G18" s="446"/>
      <c r="H18" s="447"/>
      <c r="I18" s="448" t="s">
        <v>176</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144</v>
      </c>
      <c r="J20" s="458"/>
      <c r="K20" s="458"/>
      <c r="L20" s="459"/>
      <c r="M20" s="418" t="s">
        <v>21</v>
      </c>
      <c r="N20" s="419"/>
      <c r="O20" s="419"/>
      <c r="P20" s="419"/>
      <c r="Q20" s="419"/>
      <c r="R20" s="419"/>
      <c r="S20" s="420"/>
      <c r="T20" s="418" t="s">
        <v>22</v>
      </c>
      <c r="U20" s="419"/>
      <c r="V20" s="419"/>
      <c r="W20" s="419"/>
      <c r="X20" s="419"/>
      <c r="Y20" s="420"/>
      <c r="Z20" s="150"/>
    </row>
    <row r="21" spans="2:26" s="134" customFormat="1" ht="30.75" customHeight="1" thickBot="1" x14ac:dyDescent="0.25">
      <c r="B21" s="148"/>
      <c r="C21" s="454"/>
      <c r="D21" s="455"/>
      <c r="E21" s="455"/>
      <c r="F21" s="455"/>
      <c r="G21" s="455"/>
      <c r="H21" s="456"/>
      <c r="I21" s="460"/>
      <c r="J21" s="461"/>
      <c r="K21" s="461"/>
      <c r="L21" s="462"/>
      <c r="M21" s="551" t="s">
        <v>1</v>
      </c>
      <c r="N21" s="552"/>
      <c r="O21" s="552"/>
      <c r="P21" s="552"/>
      <c r="Q21" s="552"/>
      <c r="R21" s="552"/>
      <c r="S21" s="553"/>
      <c r="T21" s="421" t="s">
        <v>2</v>
      </c>
      <c r="U21" s="552"/>
      <c r="V21" s="552"/>
      <c r="W21" s="552"/>
      <c r="X21" s="552"/>
      <c r="Y21" s="553"/>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43.5" customHeight="1" thickBot="1" x14ac:dyDescent="0.25">
      <c r="B24" s="148"/>
      <c r="C24" s="436" t="s">
        <v>228</v>
      </c>
      <c r="D24" s="437"/>
      <c r="E24" s="437"/>
      <c r="F24" s="437"/>
      <c r="G24" s="437"/>
      <c r="H24" s="437"/>
      <c r="I24" s="438"/>
      <c r="J24" s="436" t="s">
        <v>196</v>
      </c>
      <c r="K24" s="437"/>
      <c r="L24" s="437"/>
      <c r="M24" s="437"/>
      <c r="N24" s="437"/>
      <c r="O24" s="437"/>
      <c r="P24" s="438"/>
      <c r="Q24" s="439" t="s">
        <v>219</v>
      </c>
      <c r="R24" s="440"/>
      <c r="S24" s="440"/>
      <c r="T24" s="440"/>
      <c r="U24" s="440"/>
      <c r="V24" s="440"/>
      <c r="W24" s="440"/>
      <c r="X24" s="440"/>
      <c r="Y24" s="441"/>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5" t="s">
        <v>20</v>
      </c>
      <c r="D26" s="446"/>
      <c r="E26" s="446"/>
      <c r="F26" s="446"/>
      <c r="G26" s="446"/>
      <c r="H26" s="447"/>
      <c r="I26" s="448" t="s">
        <v>177</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33">
        <v>0.1</v>
      </c>
      <c r="J28" s="448"/>
      <c r="K28" s="445" t="s">
        <v>51</v>
      </c>
      <c r="L28" s="446"/>
      <c r="M28" s="446"/>
      <c r="N28" s="446"/>
      <c r="O28" s="446"/>
      <c r="P28" s="447"/>
      <c r="Q28" s="444" t="s">
        <v>52</v>
      </c>
      <c r="R28" s="442"/>
      <c r="S28" s="443"/>
      <c r="T28" s="174" t="s">
        <v>53</v>
      </c>
      <c r="U28" s="442" t="s">
        <v>54</v>
      </c>
      <c r="V28" s="442"/>
      <c r="W28" s="442"/>
      <c r="X28" s="443"/>
      <c r="Y28" s="5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26"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26" s="152" customFormat="1" ht="14.25" customHeight="1" x14ac:dyDescent="0.2">
      <c r="B32" s="153"/>
      <c r="C32" s="588" t="s">
        <v>56</v>
      </c>
      <c r="D32" s="589"/>
      <c r="E32" s="589"/>
      <c r="F32" s="589"/>
      <c r="G32" s="590"/>
      <c r="H32" s="619" t="s">
        <v>229</v>
      </c>
      <c r="I32" s="619" t="s">
        <v>230</v>
      </c>
      <c r="J32" s="594" t="s">
        <v>25</v>
      </c>
      <c r="K32" s="596" t="s">
        <v>57</v>
      </c>
      <c r="L32" s="589"/>
      <c r="M32" s="589"/>
      <c r="N32" s="589"/>
      <c r="O32" s="589"/>
      <c r="P32" s="589"/>
      <c r="Q32" s="589"/>
      <c r="R32" s="589"/>
      <c r="S32" s="589"/>
      <c r="T32" s="589"/>
      <c r="U32" s="589"/>
      <c r="V32" s="589"/>
      <c r="W32" s="589"/>
      <c r="X32" s="589"/>
      <c r="Y32" s="590"/>
      <c r="Z32" s="150"/>
    </row>
    <row r="33" spans="2:26" s="152" customFormat="1" ht="44.25" customHeight="1" thickBot="1" x14ac:dyDescent="0.25">
      <c r="B33" s="153"/>
      <c r="C33" s="591"/>
      <c r="D33" s="592"/>
      <c r="E33" s="592"/>
      <c r="F33" s="592"/>
      <c r="G33" s="593"/>
      <c r="H33" s="620"/>
      <c r="I33" s="620"/>
      <c r="J33" s="595"/>
      <c r="K33" s="597"/>
      <c r="L33" s="592"/>
      <c r="M33" s="592"/>
      <c r="N33" s="592"/>
      <c r="O33" s="592"/>
      <c r="P33" s="592"/>
      <c r="Q33" s="592"/>
      <c r="R33" s="592"/>
      <c r="S33" s="592"/>
      <c r="T33" s="592"/>
      <c r="U33" s="592"/>
      <c r="V33" s="592"/>
      <c r="W33" s="592"/>
      <c r="X33" s="592"/>
      <c r="Y33" s="593"/>
      <c r="Z33" s="150"/>
    </row>
    <row r="34" spans="2:26" s="152" customFormat="1" ht="76.5" customHeight="1" x14ac:dyDescent="0.2">
      <c r="B34" s="153"/>
      <c r="C34" s="560" t="s">
        <v>109</v>
      </c>
      <c r="D34" s="561"/>
      <c r="E34" s="561"/>
      <c r="F34" s="561"/>
      <c r="G34" s="562"/>
      <c r="H34" s="189">
        <v>6231949000</v>
      </c>
      <c r="I34" s="189">
        <v>129977394000</v>
      </c>
      <c r="J34" s="190">
        <f>+H34/I34</f>
        <v>4.7946406742083163E-2</v>
      </c>
      <c r="K34" s="610" t="s">
        <v>231</v>
      </c>
      <c r="L34" s="611"/>
      <c r="M34" s="611"/>
      <c r="N34" s="611"/>
      <c r="O34" s="611"/>
      <c r="P34" s="611"/>
      <c r="Q34" s="611"/>
      <c r="R34" s="611"/>
      <c r="S34" s="611"/>
      <c r="T34" s="611"/>
      <c r="U34" s="611"/>
      <c r="V34" s="611"/>
      <c r="W34" s="611"/>
      <c r="X34" s="611"/>
      <c r="Y34" s="612"/>
      <c r="Z34" s="150"/>
    </row>
    <row r="35" spans="2:26" s="152" customFormat="1" ht="30" customHeight="1" x14ac:dyDescent="0.3">
      <c r="B35" s="153"/>
      <c r="C35" s="613" t="s">
        <v>110</v>
      </c>
      <c r="D35" s="614"/>
      <c r="E35" s="614"/>
      <c r="F35" s="614"/>
      <c r="G35" s="615"/>
      <c r="H35" s="191"/>
      <c r="I35" s="191"/>
      <c r="J35" s="192" t="e">
        <f t="shared" ref="J35:J37" si="0">+H35/I35</f>
        <v>#DIV/0!</v>
      </c>
      <c r="K35" s="616"/>
      <c r="L35" s="617"/>
      <c r="M35" s="617"/>
      <c r="N35" s="617"/>
      <c r="O35" s="617"/>
      <c r="P35" s="617"/>
      <c r="Q35" s="617"/>
      <c r="R35" s="617"/>
      <c r="S35" s="617"/>
      <c r="T35" s="617"/>
      <c r="U35" s="617"/>
      <c r="V35" s="617"/>
      <c r="W35" s="617"/>
      <c r="X35" s="617"/>
      <c r="Y35" s="618"/>
      <c r="Z35" s="150"/>
    </row>
    <row r="36" spans="2:26" s="152" customFormat="1" ht="14.25" customHeight="1" x14ac:dyDescent="0.2">
      <c r="B36" s="153"/>
      <c r="C36" s="560" t="s">
        <v>111</v>
      </c>
      <c r="D36" s="561"/>
      <c r="E36" s="561"/>
      <c r="F36" s="561"/>
      <c r="G36" s="562"/>
      <c r="H36" s="193"/>
      <c r="I36" s="189"/>
      <c r="J36" s="194" t="e">
        <f t="shared" si="0"/>
        <v>#DIV/0!</v>
      </c>
      <c r="K36" s="616"/>
      <c r="L36" s="617"/>
      <c r="M36" s="617"/>
      <c r="N36" s="617"/>
      <c r="O36" s="617"/>
      <c r="P36" s="617"/>
      <c r="Q36" s="617"/>
      <c r="R36" s="617"/>
      <c r="S36" s="617"/>
      <c r="T36" s="617"/>
      <c r="U36" s="617"/>
      <c r="V36" s="617"/>
      <c r="W36" s="617"/>
      <c r="X36" s="617"/>
      <c r="Y36" s="618"/>
      <c r="Z36" s="150"/>
    </row>
    <row r="37" spans="2:26" s="152" customFormat="1" ht="15" customHeight="1" thickBot="1" x14ac:dyDescent="0.25">
      <c r="B37" s="153"/>
      <c r="C37" s="560" t="s">
        <v>112</v>
      </c>
      <c r="D37" s="561"/>
      <c r="E37" s="561"/>
      <c r="F37" s="561"/>
      <c r="G37" s="562"/>
      <c r="H37" s="193"/>
      <c r="I37" s="189"/>
      <c r="J37" s="195" t="e">
        <f t="shared" si="0"/>
        <v>#DIV/0!</v>
      </c>
      <c r="K37" s="616"/>
      <c r="L37" s="617"/>
      <c r="M37" s="617"/>
      <c r="N37" s="617"/>
      <c r="O37" s="617"/>
      <c r="P37" s="617"/>
      <c r="Q37" s="617"/>
      <c r="R37" s="617"/>
      <c r="S37" s="617"/>
      <c r="T37" s="617"/>
      <c r="U37" s="617"/>
      <c r="V37" s="617"/>
      <c r="W37" s="617"/>
      <c r="X37" s="617"/>
      <c r="Y37" s="618"/>
      <c r="Z37" s="150"/>
    </row>
    <row r="38" spans="2:26" s="152" customFormat="1" ht="15.75" customHeight="1" thickBot="1" x14ac:dyDescent="0.3">
      <c r="B38" s="153"/>
      <c r="C38" s="565" t="s">
        <v>58</v>
      </c>
      <c r="D38" s="566"/>
      <c r="E38" s="566"/>
      <c r="F38" s="566"/>
      <c r="G38" s="567"/>
      <c r="H38" s="196">
        <f>SUM(H34:H37)</f>
        <v>6231949000</v>
      </c>
      <c r="I38" s="196">
        <f>+I34</f>
        <v>129977394000</v>
      </c>
      <c r="J38" s="197">
        <f>+H38/I38</f>
        <v>4.7946406742083163E-2</v>
      </c>
      <c r="K38" s="568"/>
      <c r="L38" s="569"/>
      <c r="M38" s="569"/>
      <c r="N38" s="569"/>
      <c r="O38" s="569"/>
      <c r="P38" s="569"/>
      <c r="Q38" s="569"/>
      <c r="R38" s="569"/>
      <c r="S38" s="569"/>
      <c r="T38" s="569"/>
      <c r="U38" s="569"/>
      <c r="V38" s="569"/>
      <c r="W38" s="569"/>
      <c r="X38" s="569"/>
      <c r="Y38" s="570"/>
      <c r="Z38" s="150"/>
    </row>
    <row r="39" spans="2:26"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26" s="152" customFormat="1" x14ac:dyDescent="0.2">
      <c r="B41" s="15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150"/>
    </row>
    <row r="42" spans="2:26" ht="15" thickBot="1" x14ac:dyDescent="0.25">
      <c r="B42" s="14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150"/>
    </row>
    <row r="43" spans="2:26" x14ac:dyDescent="0.2">
      <c r="B43" s="14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150"/>
    </row>
    <row r="44" spans="2:26" x14ac:dyDescent="0.2">
      <c r="B44" s="14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150"/>
    </row>
    <row r="45" spans="2:26" x14ac:dyDescent="0.2">
      <c r="B45" s="14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150"/>
    </row>
    <row r="46" spans="2:26" x14ac:dyDescent="0.2">
      <c r="B46" s="14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150"/>
    </row>
    <row r="47" spans="2:26" x14ac:dyDescent="0.2">
      <c r="B47" s="14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150"/>
    </row>
    <row r="48" spans="2:26" x14ac:dyDescent="0.2">
      <c r="B48" s="14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150"/>
    </row>
    <row r="49" spans="1:26" x14ac:dyDescent="0.2">
      <c r="B49" s="14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150"/>
    </row>
    <row r="50" spans="1:26" x14ac:dyDescent="0.2">
      <c r="B50" s="14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150"/>
    </row>
    <row r="51" spans="1:26" x14ac:dyDescent="0.2">
      <c r="B51" s="14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150"/>
    </row>
    <row r="52" spans="1:26"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1:26"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1:26" x14ac:dyDescent="0.2">
      <c r="B54" s="14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150"/>
    </row>
    <row r="55" spans="1:26" ht="15" thickBot="1" x14ac:dyDescent="0.25">
      <c r="B55" s="14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167"/>
    </row>
    <row r="59" spans="1:26" ht="14.25" customHeight="1" x14ac:dyDescent="0.2">
      <c r="A59" s="134"/>
      <c r="B59" s="168"/>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167"/>
    </row>
    <row r="60" spans="1:26" ht="15" customHeight="1" thickBot="1" x14ac:dyDescent="0.25">
      <c r="A60" s="134"/>
      <c r="B60" s="168"/>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167"/>
    </row>
    <row r="61" spans="1:26" ht="14.25" customHeight="1" x14ac:dyDescent="0.2">
      <c r="B61" s="166"/>
      <c r="C61" s="606" t="s">
        <v>109</v>
      </c>
      <c r="D61" s="530"/>
      <c r="E61" s="530"/>
      <c r="F61" s="530"/>
      <c r="G61" s="531"/>
      <c r="H61" s="607">
        <f>4727909361/124943590405</f>
        <v>3.7840351359158621E-2</v>
      </c>
      <c r="I61" s="608"/>
      <c r="J61" s="609">
        <f>J34</f>
        <v>4.7946406742083163E-2</v>
      </c>
      <c r="K61" s="609"/>
      <c r="L61" s="609"/>
      <c r="M61" s="609"/>
      <c r="N61" s="401"/>
      <c r="O61" s="401"/>
      <c r="P61" s="401"/>
      <c r="Q61" s="401"/>
      <c r="R61" s="401"/>
      <c r="S61" s="401"/>
      <c r="T61" s="401"/>
      <c r="U61" s="401"/>
      <c r="V61" s="401"/>
      <c r="W61" s="401"/>
      <c r="X61" s="401"/>
      <c r="Y61" s="559"/>
      <c r="Z61" s="169"/>
    </row>
    <row r="62" spans="1:26" ht="16.5" customHeight="1" x14ac:dyDescent="0.2">
      <c r="B62" s="166"/>
      <c r="C62" s="605" t="s">
        <v>110</v>
      </c>
      <c r="D62" s="523"/>
      <c r="E62" s="523"/>
      <c r="F62" s="523"/>
      <c r="G62" s="524"/>
      <c r="H62" s="403"/>
      <c r="I62" s="403"/>
      <c r="J62" s="403"/>
      <c r="K62" s="403"/>
      <c r="L62" s="403"/>
      <c r="M62" s="403"/>
      <c r="N62" s="403"/>
      <c r="O62" s="403"/>
      <c r="P62" s="403"/>
      <c r="Q62" s="403"/>
      <c r="R62" s="403"/>
      <c r="S62" s="403"/>
      <c r="T62" s="403"/>
      <c r="U62" s="403"/>
      <c r="V62" s="403"/>
      <c r="W62" s="403"/>
      <c r="X62" s="403"/>
      <c r="Y62" s="558"/>
      <c r="Z62" s="169"/>
    </row>
    <row r="63" spans="1:26" ht="14.25" customHeight="1" x14ac:dyDescent="0.2">
      <c r="B63" s="166"/>
      <c r="C63" s="605" t="s">
        <v>111</v>
      </c>
      <c r="D63" s="523"/>
      <c r="E63" s="523"/>
      <c r="F63" s="523"/>
      <c r="G63" s="524"/>
      <c r="H63" s="403"/>
      <c r="I63" s="403"/>
      <c r="J63" s="403"/>
      <c r="K63" s="403"/>
      <c r="L63" s="403"/>
      <c r="M63" s="403"/>
      <c r="N63" s="403"/>
      <c r="O63" s="403"/>
      <c r="P63" s="403"/>
      <c r="Q63" s="403"/>
      <c r="R63" s="403"/>
      <c r="S63" s="403"/>
      <c r="T63" s="403"/>
      <c r="U63" s="403"/>
      <c r="V63" s="403"/>
      <c r="W63" s="403"/>
      <c r="X63" s="403"/>
      <c r="Y63" s="558"/>
      <c r="Z63" s="169"/>
    </row>
    <row r="64" spans="1:26" ht="15" thickBot="1" x14ac:dyDescent="0.25">
      <c r="B64" s="166"/>
      <c r="C64" s="604" t="s">
        <v>112</v>
      </c>
      <c r="D64" s="533"/>
      <c r="E64" s="533"/>
      <c r="F64" s="533"/>
      <c r="G64" s="534"/>
      <c r="H64" s="405"/>
      <c r="I64" s="405"/>
      <c r="J64" s="405"/>
      <c r="K64" s="405"/>
      <c r="L64" s="405"/>
      <c r="M64" s="405"/>
      <c r="N64" s="405"/>
      <c r="O64" s="405"/>
      <c r="P64" s="405"/>
      <c r="Q64" s="405"/>
      <c r="R64" s="405"/>
      <c r="S64" s="405"/>
      <c r="T64" s="405"/>
      <c r="U64" s="405"/>
      <c r="V64" s="405"/>
      <c r="W64" s="405"/>
      <c r="X64" s="405"/>
      <c r="Y64" s="557"/>
      <c r="Z64" s="169"/>
    </row>
    <row r="65" spans="2:26" x14ac:dyDescent="0.2">
      <c r="B65" s="170"/>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71"/>
    </row>
    <row r="104" ht="6" customHeight="1" x14ac:dyDescent="0.2"/>
  </sheetData>
  <mergeCells count="78">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43:Y55"/>
    <mergeCell ref="C34:G34"/>
    <mergeCell ref="K34:Y34"/>
    <mergeCell ref="C35:G35"/>
    <mergeCell ref="K35:Y35"/>
    <mergeCell ref="C36:G36"/>
    <mergeCell ref="K36:Y36"/>
    <mergeCell ref="C37:G37"/>
    <mergeCell ref="K37:Y37"/>
    <mergeCell ref="C38:G38"/>
    <mergeCell ref="K38:Y38"/>
    <mergeCell ref="C41:Y42"/>
    <mergeCell ref="C58:G60"/>
    <mergeCell ref="H58:I60"/>
    <mergeCell ref="J58:M60"/>
    <mergeCell ref="N58: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 ref="J63:M63"/>
    <mergeCell ref="N63:Y63"/>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topLeftCell="A28" workbookViewId="0">
      <selection activeCell="AH10" sqref="AH10"/>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7.8554687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621" t="s">
        <v>226</v>
      </c>
      <c r="J7" s="622"/>
      <c r="K7" s="622"/>
      <c r="L7" s="622"/>
      <c r="M7" s="622"/>
      <c r="N7" s="622"/>
      <c r="O7" s="622"/>
      <c r="P7" s="622"/>
      <c r="Q7" s="622"/>
      <c r="R7" s="622"/>
      <c r="S7" s="622"/>
      <c r="T7" s="622"/>
      <c r="U7" s="622"/>
      <c r="V7" s="622"/>
      <c r="W7" s="622"/>
      <c r="X7" s="622"/>
      <c r="Y7" s="623"/>
      <c r="Z7" s="144"/>
    </row>
    <row r="8" spans="1:26" ht="15.75" thickBot="1" x14ac:dyDescent="0.25">
      <c r="B8" s="143"/>
      <c r="C8" s="388"/>
      <c r="D8" s="389"/>
      <c r="E8" s="389"/>
      <c r="F8" s="389"/>
      <c r="G8" s="389"/>
      <c r="H8" s="390"/>
      <c r="I8" s="624"/>
      <c r="J8" s="625"/>
      <c r="K8" s="625"/>
      <c r="L8" s="625"/>
      <c r="M8" s="625"/>
      <c r="N8" s="625"/>
      <c r="O8" s="625"/>
      <c r="P8" s="625"/>
      <c r="Q8" s="625"/>
      <c r="R8" s="625"/>
      <c r="S8" s="625"/>
      <c r="T8" s="625"/>
      <c r="U8" s="625"/>
      <c r="V8" s="625"/>
      <c r="W8" s="625"/>
      <c r="X8" s="625"/>
      <c r="Y8" s="626"/>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629" t="s">
        <v>178</v>
      </c>
      <c r="J10" s="630"/>
      <c r="K10" s="630"/>
      <c r="L10" s="630"/>
      <c r="M10" s="630"/>
      <c r="N10" s="630"/>
      <c r="O10" s="630"/>
      <c r="P10" s="630"/>
      <c r="Q10" s="631"/>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632"/>
      <c r="J11" s="633"/>
      <c r="K11" s="633"/>
      <c r="L11" s="633"/>
      <c r="M11" s="633"/>
      <c r="N11" s="633"/>
      <c r="O11" s="633"/>
      <c r="P11" s="633"/>
      <c r="Q11" s="634"/>
      <c r="R11" s="433" t="s">
        <v>166</v>
      </c>
      <c r="S11" s="434"/>
      <c r="T11" s="434"/>
      <c r="U11" s="435"/>
      <c r="V11" s="421">
        <v>1</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179</v>
      </c>
      <c r="J13" s="392"/>
      <c r="K13" s="392"/>
      <c r="L13" s="392"/>
      <c r="M13" s="392"/>
      <c r="N13" s="392"/>
      <c r="O13" s="392"/>
      <c r="P13" s="392"/>
      <c r="Q13" s="392"/>
      <c r="R13" s="392"/>
      <c r="S13" s="393"/>
      <c r="T13" s="385" t="s">
        <v>16</v>
      </c>
      <c r="U13" s="386"/>
      <c r="V13" s="386"/>
      <c r="W13" s="386"/>
      <c r="X13" s="386"/>
      <c r="Y13" s="387"/>
      <c r="Z13" s="150"/>
    </row>
    <row r="14" spans="1:26" ht="30" customHeight="1" thickBot="1" x14ac:dyDescent="0.25">
      <c r="B14" s="148"/>
      <c r="C14" s="388"/>
      <c r="D14" s="389"/>
      <c r="E14" s="389"/>
      <c r="F14" s="389"/>
      <c r="G14" s="389"/>
      <c r="H14" s="390"/>
      <c r="I14" s="394"/>
      <c r="J14" s="395"/>
      <c r="K14" s="395"/>
      <c r="L14" s="395"/>
      <c r="M14" s="395"/>
      <c r="N14" s="395"/>
      <c r="O14" s="395"/>
      <c r="P14" s="395"/>
      <c r="Q14" s="395"/>
      <c r="R14" s="395"/>
      <c r="S14" s="396"/>
      <c r="T14" s="397" t="s">
        <v>216</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180</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65.25" customHeight="1" thickBot="1" x14ac:dyDescent="0.25">
      <c r="B18" s="148"/>
      <c r="C18" s="445" t="s">
        <v>19</v>
      </c>
      <c r="D18" s="446"/>
      <c r="E18" s="446"/>
      <c r="F18" s="446"/>
      <c r="G18" s="446"/>
      <c r="H18" s="447"/>
      <c r="I18" s="448" t="s">
        <v>181</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144</v>
      </c>
      <c r="J20" s="458"/>
      <c r="K20" s="458"/>
      <c r="L20" s="459"/>
      <c r="M20" s="418" t="s">
        <v>21</v>
      </c>
      <c r="N20" s="419"/>
      <c r="O20" s="419"/>
      <c r="P20" s="419"/>
      <c r="Q20" s="419"/>
      <c r="R20" s="419"/>
      <c r="S20" s="420"/>
      <c r="T20" s="418" t="s">
        <v>22</v>
      </c>
      <c r="U20" s="419"/>
      <c r="V20" s="419"/>
      <c r="W20" s="419"/>
      <c r="X20" s="419"/>
      <c r="Y20" s="420"/>
      <c r="Z20" s="150"/>
    </row>
    <row r="21" spans="2:26" s="134" customFormat="1" ht="30.75" customHeight="1" thickBot="1" x14ac:dyDescent="0.25">
      <c r="B21" s="148"/>
      <c r="C21" s="454"/>
      <c r="D21" s="455"/>
      <c r="E21" s="455"/>
      <c r="F21" s="455"/>
      <c r="G21" s="455"/>
      <c r="H21" s="456"/>
      <c r="I21" s="460"/>
      <c r="J21" s="461"/>
      <c r="K21" s="461"/>
      <c r="L21" s="462"/>
      <c r="M21" s="551" t="s">
        <v>1</v>
      </c>
      <c r="N21" s="552"/>
      <c r="O21" s="552"/>
      <c r="P21" s="552"/>
      <c r="Q21" s="552"/>
      <c r="R21" s="552"/>
      <c r="S21" s="553"/>
      <c r="T21" s="421" t="s">
        <v>2</v>
      </c>
      <c r="U21" s="552"/>
      <c r="V21" s="552"/>
      <c r="W21" s="552"/>
      <c r="X21" s="552"/>
      <c r="Y21" s="553"/>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43.5" customHeight="1" thickBot="1" x14ac:dyDescent="0.25">
      <c r="B24" s="148"/>
      <c r="C24" s="436" t="s">
        <v>232</v>
      </c>
      <c r="D24" s="437"/>
      <c r="E24" s="437"/>
      <c r="F24" s="437"/>
      <c r="G24" s="437"/>
      <c r="H24" s="437"/>
      <c r="I24" s="438"/>
      <c r="J24" s="436" t="s">
        <v>196</v>
      </c>
      <c r="K24" s="437"/>
      <c r="L24" s="437"/>
      <c r="M24" s="437"/>
      <c r="N24" s="437"/>
      <c r="O24" s="437"/>
      <c r="P24" s="438"/>
      <c r="Q24" s="439" t="s">
        <v>219</v>
      </c>
      <c r="R24" s="440"/>
      <c r="S24" s="440"/>
      <c r="T24" s="440"/>
      <c r="U24" s="440"/>
      <c r="V24" s="440"/>
      <c r="W24" s="440"/>
      <c r="X24" s="440"/>
      <c r="Y24" s="441"/>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5" t="s">
        <v>20</v>
      </c>
      <c r="D26" s="446"/>
      <c r="E26" s="446"/>
      <c r="F26" s="446"/>
      <c r="G26" s="446"/>
      <c r="H26" s="447"/>
      <c r="I26" s="448" t="s">
        <v>182</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33">
        <v>0.89</v>
      </c>
      <c r="J28" s="448"/>
      <c r="K28" s="445" t="s">
        <v>51</v>
      </c>
      <c r="L28" s="446"/>
      <c r="M28" s="446"/>
      <c r="N28" s="446"/>
      <c r="O28" s="446"/>
      <c r="P28" s="447"/>
      <c r="Q28" s="444" t="s">
        <v>52</v>
      </c>
      <c r="R28" s="442"/>
      <c r="S28" s="443"/>
      <c r="T28" s="185" t="s">
        <v>53</v>
      </c>
      <c r="U28" s="442" t="s">
        <v>54</v>
      </c>
      <c r="V28" s="442"/>
      <c r="W28" s="442"/>
      <c r="X28" s="443"/>
      <c r="Y28" s="5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26"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26" s="152" customFormat="1" ht="14.25" customHeight="1" x14ac:dyDescent="0.2">
      <c r="B32" s="153"/>
      <c r="C32" s="588" t="s">
        <v>56</v>
      </c>
      <c r="D32" s="589"/>
      <c r="E32" s="589"/>
      <c r="F32" s="589"/>
      <c r="G32" s="590"/>
      <c r="H32" s="619" t="s">
        <v>233</v>
      </c>
      <c r="I32" s="619" t="s">
        <v>234</v>
      </c>
      <c r="J32" s="594" t="s">
        <v>25</v>
      </c>
      <c r="K32" s="596" t="s">
        <v>57</v>
      </c>
      <c r="L32" s="589"/>
      <c r="M32" s="589"/>
      <c r="N32" s="589"/>
      <c r="O32" s="589"/>
      <c r="P32" s="589"/>
      <c r="Q32" s="589"/>
      <c r="R32" s="589"/>
      <c r="S32" s="589"/>
      <c r="T32" s="589"/>
      <c r="U32" s="589"/>
      <c r="V32" s="589"/>
      <c r="W32" s="589"/>
      <c r="X32" s="589"/>
      <c r="Y32" s="590"/>
      <c r="Z32" s="150"/>
    </row>
    <row r="33" spans="2:26" s="152" customFormat="1" ht="44.25" customHeight="1" thickBot="1" x14ac:dyDescent="0.25">
      <c r="B33" s="153"/>
      <c r="C33" s="591"/>
      <c r="D33" s="592"/>
      <c r="E33" s="592"/>
      <c r="F33" s="592"/>
      <c r="G33" s="593"/>
      <c r="H33" s="620"/>
      <c r="I33" s="620"/>
      <c r="J33" s="595"/>
      <c r="K33" s="597"/>
      <c r="L33" s="592"/>
      <c r="M33" s="592"/>
      <c r="N33" s="592"/>
      <c r="O33" s="592"/>
      <c r="P33" s="592"/>
      <c r="Q33" s="592"/>
      <c r="R33" s="592"/>
      <c r="S33" s="592"/>
      <c r="T33" s="592"/>
      <c r="U33" s="592"/>
      <c r="V33" s="592"/>
      <c r="W33" s="592"/>
      <c r="X33" s="592"/>
      <c r="Y33" s="593"/>
      <c r="Z33" s="150"/>
    </row>
    <row r="34" spans="2:26" s="152" customFormat="1" ht="57.75" customHeight="1" x14ac:dyDescent="0.2">
      <c r="B34" s="153"/>
      <c r="C34" s="560" t="s">
        <v>109</v>
      </c>
      <c r="D34" s="561"/>
      <c r="E34" s="561"/>
      <c r="F34" s="561"/>
      <c r="G34" s="562"/>
      <c r="H34" s="189">
        <v>46422047839</v>
      </c>
      <c r="I34" s="189">
        <v>129977394000</v>
      </c>
      <c r="J34" s="198">
        <f>+H34/I34</f>
        <v>0.35715478215388746</v>
      </c>
      <c r="K34" s="610" t="s">
        <v>235</v>
      </c>
      <c r="L34" s="611"/>
      <c r="M34" s="611"/>
      <c r="N34" s="611"/>
      <c r="O34" s="611"/>
      <c r="P34" s="611"/>
      <c r="Q34" s="611"/>
      <c r="R34" s="611"/>
      <c r="S34" s="611"/>
      <c r="T34" s="611"/>
      <c r="U34" s="611"/>
      <c r="V34" s="611"/>
      <c r="W34" s="611"/>
      <c r="X34" s="611"/>
      <c r="Y34" s="612"/>
      <c r="Z34" s="150"/>
    </row>
    <row r="35" spans="2:26" s="152" customFormat="1" ht="16.5" customHeight="1" x14ac:dyDescent="0.2">
      <c r="B35" s="153"/>
      <c r="C35" s="560" t="s">
        <v>110</v>
      </c>
      <c r="D35" s="561"/>
      <c r="E35" s="561"/>
      <c r="F35" s="561"/>
      <c r="G35" s="562"/>
      <c r="H35" s="191"/>
      <c r="I35" s="191"/>
      <c r="J35" s="192" t="e">
        <f t="shared" ref="J35:J37" si="0">+H35/I35</f>
        <v>#DIV/0!</v>
      </c>
      <c r="K35" s="616"/>
      <c r="L35" s="617"/>
      <c r="M35" s="617"/>
      <c r="N35" s="617"/>
      <c r="O35" s="617"/>
      <c r="P35" s="617"/>
      <c r="Q35" s="617"/>
      <c r="R35" s="617"/>
      <c r="S35" s="617"/>
      <c r="T35" s="617"/>
      <c r="U35" s="617"/>
      <c r="V35" s="617"/>
      <c r="W35" s="617"/>
      <c r="X35" s="617"/>
      <c r="Y35" s="618"/>
      <c r="Z35" s="150"/>
    </row>
    <row r="36" spans="2:26" s="152" customFormat="1" ht="14.25" customHeight="1" x14ac:dyDescent="0.2">
      <c r="B36" s="153"/>
      <c r="C36" s="560" t="s">
        <v>111</v>
      </c>
      <c r="D36" s="561"/>
      <c r="E36" s="561"/>
      <c r="F36" s="561"/>
      <c r="G36" s="562"/>
      <c r="H36" s="193"/>
      <c r="I36" s="189"/>
      <c r="J36" s="194" t="e">
        <f t="shared" si="0"/>
        <v>#DIV/0!</v>
      </c>
      <c r="K36" s="616"/>
      <c r="L36" s="617"/>
      <c r="M36" s="617"/>
      <c r="N36" s="617"/>
      <c r="O36" s="617"/>
      <c r="P36" s="617"/>
      <c r="Q36" s="617"/>
      <c r="R36" s="617"/>
      <c r="S36" s="617"/>
      <c r="T36" s="617"/>
      <c r="U36" s="617"/>
      <c r="V36" s="617"/>
      <c r="W36" s="617"/>
      <c r="X36" s="617"/>
      <c r="Y36" s="618"/>
      <c r="Z36" s="150"/>
    </row>
    <row r="37" spans="2:26" s="152" customFormat="1" ht="15" thickBot="1" x14ac:dyDescent="0.25">
      <c r="B37" s="153"/>
      <c r="C37" s="560" t="s">
        <v>112</v>
      </c>
      <c r="D37" s="561"/>
      <c r="E37" s="561"/>
      <c r="F37" s="561"/>
      <c r="G37" s="562"/>
      <c r="H37" s="193"/>
      <c r="I37" s="189"/>
      <c r="J37" s="195" t="e">
        <f t="shared" si="0"/>
        <v>#DIV/0!</v>
      </c>
      <c r="K37" s="616"/>
      <c r="L37" s="617"/>
      <c r="M37" s="617"/>
      <c r="N37" s="617"/>
      <c r="O37" s="617"/>
      <c r="P37" s="617"/>
      <c r="Q37" s="617"/>
      <c r="R37" s="617"/>
      <c r="S37" s="617"/>
      <c r="T37" s="617"/>
      <c r="U37" s="617"/>
      <c r="V37" s="617"/>
      <c r="W37" s="617"/>
      <c r="X37" s="617"/>
      <c r="Y37" s="618"/>
      <c r="Z37" s="150"/>
    </row>
    <row r="38" spans="2:26" s="152" customFormat="1" ht="15.75" customHeight="1" thickBot="1" x14ac:dyDescent="0.3">
      <c r="B38" s="153"/>
      <c r="C38" s="565" t="s">
        <v>58</v>
      </c>
      <c r="D38" s="566"/>
      <c r="E38" s="566"/>
      <c r="F38" s="566"/>
      <c r="G38" s="567"/>
      <c r="H38" s="196">
        <f>SUM(H34:H37)</f>
        <v>46422047839</v>
      </c>
      <c r="I38" s="196">
        <f>+I34</f>
        <v>129977394000</v>
      </c>
      <c r="J38" s="197">
        <f>+H38/I38</f>
        <v>0.35715478215388746</v>
      </c>
      <c r="K38" s="568"/>
      <c r="L38" s="569"/>
      <c r="M38" s="569"/>
      <c r="N38" s="569"/>
      <c r="O38" s="569"/>
      <c r="P38" s="569"/>
      <c r="Q38" s="569"/>
      <c r="R38" s="569"/>
      <c r="S38" s="569"/>
      <c r="T38" s="569"/>
      <c r="U38" s="569"/>
      <c r="V38" s="569"/>
      <c r="W38" s="569"/>
      <c r="X38" s="569"/>
      <c r="Y38" s="570"/>
      <c r="Z38" s="150"/>
    </row>
    <row r="39" spans="2:26"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26" s="152" customFormat="1" x14ac:dyDescent="0.2">
      <c r="B41" s="15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150"/>
    </row>
    <row r="42" spans="2:26" ht="15" thickBot="1" x14ac:dyDescent="0.25">
      <c r="B42" s="14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150"/>
    </row>
    <row r="43" spans="2:26" x14ac:dyDescent="0.2">
      <c r="B43" s="14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150"/>
    </row>
    <row r="44" spans="2:26" x14ac:dyDescent="0.2">
      <c r="B44" s="14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150"/>
    </row>
    <row r="45" spans="2:26" x14ac:dyDescent="0.2">
      <c r="B45" s="14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150"/>
    </row>
    <row r="46" spans="2:26" x14ac:dyDescent="0.2">
      <c r="B46" s="14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150"/>
    </row>
    <row r="47" spans="2:26" x14ac:dyDescent="0.2">
      <c r="B47" s="14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150"/>
    </row>
    <row r="48" spans="2:26" x14ac:dyDescent="0.2">
      <c r="B48" s="14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150"/>
    </row>
    <row r="49" spans="1:26" x14ac:dyDescent="0.2">
      <c r="B49" s="14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150"/>
    </row>
    <row r="50" spans="1:26" x14ac:dyDescent="0.2">
      <c r="B50" s="14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150"/>
    </row>
    <row r="51" spans="1:26" x14ac:dyDescent="0.2">
      <c r="B51" s="14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150"/>
    </row>
    <row r="52" spans="1:26"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1:26"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1:26" x14ac:dyDescent="0.2">
      <c r="B54" s="14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150"/>
    </row>
    <row r="55" spans="1:26" ht="15" thickBot="1" x14ac:dyDescent="0.25">
      <c r="B55" s="14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167"/>
    </row>
    <row r="59" spans="1:26" ht="14.25" customHeight="1" x14ac:dyDescent="0.2">
      <c r="A59" s="134"/>
      <c r="B59" s="168"/>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167"/>
    </row>
    <row r="60" spans="1:26" ht="15" customHeight="1" thickBot="1" x14ac:dyDescent="0.25">
      <c r="A60" s="134"/>
      <c r="B60" s="168"/>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167"/>
    </row>
    <row r="61" spans="1:26" ht="14.25" customHeight="1" x14ac:dyDescent="0.2">
      <c r="B61" s="166"/>
      <c r="C61" s="606" t="s">
        <v>109</v>
      </c>
      <c r="D61" s="530"/>
      <c r="E61" s="530"/>
      <c r="F61" s="530"/>
      <c r="G61" s="531"/>
      <c r="H61" s="627">
        <v>0.20860000000000001</v>
      </c>
      <c r="I61" s="627"/>
      <c r="J61" s="628">
        <f>+J34</f>
        <v>0.35715478215388746</v>
      </c>
      <c r="K61" s="401"/>
      <c r="L61" s="401"/>
      <c r="M61" s="401"/>
      <c r="N61" s="401"/>
      <c r="O61" s="401"/>
      <c r="P61" s="401"/>
      <c r="Q61" s="401"/>
      <c r="R61" s="401"/>
      <c r="S61" s="401"/>
      <c r="T61" s="401"/>
      <c r="U61" s="401"/>
      <c r="V61" s="401"/>
      <c r="W61" s="401"/>
      <c r="X61" s="401"/>
      <c r="Y61" s="559"/>
      <c r="Z61" s="169"/>
    </row>
    <row r="62" spans="1:26" ht="16.5" customHeight="1" x14ac:dyDescent="0.2">
      <c r="B62" s="166"/>
      <c r="C62" s="605" t="s">
        <v>110</v>
      </c>
      <c r="D62" s="523"/>
      <c r="E62" s="523"/>
      <c r="F62" s="523"/>
      <c r="G62" s="524"/>
      <c r="H62" s="403"/>
      <c r="I62" s="403"/>
      <c r="J62" s="522" t="e">
        <f t="shared" ref="J62:J64" si="1">+J35</f>
        <v>#DIV/0!</v>
      </c>
      <c r="K62" s="523"/>
      <c r="L62" s="523"/>
      <c r="M62" s="524"/>
      <c r="N62" s="403"/>
      <c r="O62" s="403"/>
      <c r="P62" s="403"/>
      <c r="Q62" s="403"/>
      <c r="R62" s="403"/>
      <c r="S62" s="403"/>
      <c r="T62" s="403"/>
      <c r="U62" s="403"/>
      <c r="V62" s="403"/>
      <c r="W62" s="403"/>
      <c r="X62" s="403"/>
      <c r="Y62" s="558"/>
      <c r="Z62" s="169"/>
    </row>
    <row r="63" spans="1:26" ht="14.25" customHeight="1" x14ac:dyDescent="0.2">
      <c r="B63" s="166"/>
      <c r="C63" s="605" t="s">
        <v>111</v>
      </c>
      <c r="D63" s="523"/>
      <c r="E63" s="523"/>
      <c r="F63" s="523"/>
      <c r="G63" s="524"/>
      <c r="H63" s="403"/>
      <c r="I63" s="403"/>
      <c r="J63" s="522" t="e">
        <f t="shared" si="1"/>
        <v>#DIV/0!</v>
      </c>
      <c r="K63" s="523"/>
      <c r="L63" s="523"/>
      <c r="M63" s="524"/>
      <c r="N63" s="403"/>
      <c r="O63" s="403"/>
      <c r="P63" s="403"/>
      <c r="Q63" s="403"/>
      <c r="R63" s="403"/>
      <c r="S63" s="403"/>
      <c r="T63" s="403"/>
      <c r="U63" s="403"/>
      <c r="V63" s="403"/>
      <c r="W63" s="403"/>
      <c r="X63" s="403"/>
      <c r="Y63" s="558"/>
      <c r="Z63" s="169"/>
    </row>
    <row r="64" spans="1:26" ht="15" thickBot="1" x14ac:dyDescent="0.25">
      <c r="B64" s="166"/>
      <c r="C64" s="604" t="s">
        <v>112</v>
      </c>
      <c r="D64" s="533"/>
      <c r="E64" s="533"/>
      <c r="F64" s="533"/>
      <c r="G64" s="534"/>
      <c r="H64" s="405"/>
      <c r="I64" s="405"/>
      <c r="J64" s="532" t="e">
        <f t="shared" si="1"/>
        <v>#DIV/0!</v>
      </c>
      <c r="K64" s="533"/>
      <c r="L64" s="533"/>
      <c r="M64" s="534"/>
      <c r="N64" s="405"/>
      <c r="O64" s="405"/>
      <c r="P64" s="405"/>
      <c r="Q64" s="405"/>
      <c r="R64" s="405"/>
      <c r="S64" s="405"/>
      <c r="T64" s="405"/>
      <c r="U64" s="405"/>
      <c r="V64" s="405"/>
      <c r="W64" s="405"/>
      <c r="X64" s="405"/>
      <c r="Y64" s="557"/>
      <c r="Z64" s="169"/>
    </row>
    <row r="65" spans="2:26" x14ac:dyDescent="0.2">
      <c r="B65" s="170"/>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71"/>
    </row>
    <row r="104" ht="6" customHeight="1" x14ac:dyDescent="0.2"/>
  </sheetData>
  <mergeCells count="78">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43:Y55"/>
    <mergeCell ref="C34:G34"/>
    <mergeCell ref="K34:Y34"/>
    <mergeCell ref="C35:G35"/>
    <mergeCell ref="K35:Y35"/>
    <mergeCell ref="C36:G36"/>
    <mergeCell ref="K36:Y36"/>
    <mergeCell ref="C37:G37"/>
    <mergeCell ref="K37:Y37"/>
    <mergeCell ref="C38:G38"/>
    <mergeCell ref="K38:Y38"/>
    <mergeCell ref="C41:Y42"/>
    <mergeCell ref="C58:G60"/>
    <mergeCell ref="H58:I60"/>
    <mergeCell ref="J58:M60"/>
    <mergeCell ref="N58: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 ref="J63:M63"/>
    <mergeCell ref="N63:Y63"/>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2"/>
  <sheetViews>
    <sheetView workbookViewId="0">
      <selection sqref="A1:XFD1048576"/>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7.8554687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621" t="s">
        <v>226</v>
      </c>
      <c r="J7" s="622"/>
      <c r="K7" s="622"/>
      <c r="L7" s="622"/>
      <c r="M7" s="622"/>
      <c r="N7" s="622"/>
      <c r="O7" s="622"/>
      <c r="P7" s="622"/>
      <c r="Q7" s="622"/>
      <c r="R7" s="622"/>
      <c r="S7" s="622"/>
      <c r="T7" s="622"/>
      <c r="U7" s="622"/>
      <c r="V7" s="622"/>
      <c r="W7" s="622"/>
      <c r="X7" s="622"/>
      <c r="Y7" s="623"/>
      <c r="Z7" s="144"/>
    </row>
    <row r="8" spans="1:26" ht="15.75" thickBot="1" x14ac:dyDescent="0.25">
      <c r="B8" s="143"/>
      <c r="C8" s="388"/>
      <c r="D8" s="389"/>
      <c r="E8" s="389"/>
      <c r="F8" s="389"/>
      <c r="G8" s="389"/>
      <c r="H8" s="390"/>
      <c r="I8" s="624"/>
      <c r="J8" s="625"/>
      <c r="K8" s="625"/>
      <c r="L8" s="625"/>
      <c r="M8" s="625"/>
      <c r="N8" s="625"/>
      <c r="O8" s="625"/>
      <c r="P8" s="625"/>
      <c r="Q8" s="625"/>
      <c r="R8" s="625"/>
      <c r="S8" s="625"/>
      <c r="T8" s="625"/>
      <c r="U8" s="625"/>
      <c r="V8" s="625"/>
      <c r="W8" s="625"/>
      <c r="X8" s="625"/>
      <c r="Y8" s="626"/>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427" t="s">
        <v>183</v>
      </c>
      <c r="J10" s="428"/>
      <c r="K10" s="428"/>
      <c r="L10" s="428"/>
      <c r="M10" s="428"/>
      <c r="N10" s="428"/>
      <c r="O10" s="428"/>
      <c r="P10" s="428"/>
      <c r="Q10" s="429"/>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430"/>
      <c r="J11" s="431"/>
      <c r="K11" s="431"/>
      <c r="L11" s="431"/>
      <c r="M11" s="431"/>
      <c r="N11" s="431"/>
      <c r="O11" s="431"/>
      <c r="P11" s="431"/>
      <c r="Q11" s="432"/>
      <c r="R11" s="433" t="s">
        <v>167</v>
      </c>
      <c r="S11" s="434"/>
      <c r="T11" s="434"/>
      <c r="U11" s="435"/>
      <c r="V11" s="421">
        <v>1</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184</v>
      </c>
      <c r="J13" s="392"/>
      <c r="K13" s="392"/>
      <c r="L13" s="392"/>
      <c r="M13" s="392"/>
      <c r="N13" s="392"/>
      <c r="O13" s="392"/>
      <c r="P13" s="392"/>
      <c r="Q13" s="392"/>
      <c r="R13" s="392"/>
      <c r="S13" s="393"/>
      <c r="T13" s="385" t="s">
        <v>16</v>
      </c>
      <c r="U13" s="386"/>
      <c r="V13" s="386"/>
      <c r="W13" s="386"/>
      <c r="X13" s="386"/>
      <c r="Y13" s="387"/>
      <c r="Z13" s="150"/>
    </row>
    <row r="14" spans="1:26" ht="30" customHeight="1" thickBot="1" x14ac:dyDescent="0.25">
      <c r="B14" s="148"/>
      <c r="C14" s="388"/>
      <c r="D14" s="389"/>
      <c r="E14" s="389"/>
      <c r="F14" s="389"/>
      <c r="G14" s="389"/>
      <c r="H14" s="390"/>
      <c r="I14" s="394"/>
      <c r="J14" s="395"/>
      <c r="K14" s="395"/>
      <c r="L14" s="395"/>
      <c r="M14" s="395"/>
      <c r="N14" s="395"/>
      <c r="O14" s="395"/>
      <c r="P14" s="395"/>
      <c r="Q14" s="395"/>
      <c r="R14" s="395"/>
      <c r="S14" s="396"/>
      <c r="T14" s="397" t="s">
        <v>227</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185</v>
      </c>
      <c r="J16" s="449"/>
      <c r="K16" s="449"/>
      <c r="L16" s="449"/>
      <c r="M16" s="449"/>
      <c r="N16" s="449"/>
      <c r="O16" s="449"/>
      <c r="P16" s="449"/>
      <c r="Q16" s="449"/>
      <c r="R16" s="449"/>
      <c r="S16" s="449"/>
      <c r="T16" s="449"/>
      <c r="U16" s="449"/>
      <c r="V16" s="449"/>
      <c r="W16" s="449"/>
      <c r="X16" s="449"/>
      <c r="Y16" s="450"/>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65.25" customHeight="1" thickBot="1" x14ac:dyDescent="0.25">
      <c r="B18" s="148"/>
      <c r="C18" s="445" t="s">
        <v>19</v>
      </c>
      <c r="D18" s="446"/>
      <c r="E18" s="446"/>
      <c r="F18" s="446"/>
      <c r="G18" s="446"/>
      <c r="H18" s="447"/>
      <c r="I18" s="448" t="s">
        <v>186</v>
      </c>
      <c r="J18" s="449"/>
      <c r="K18" s="449"/>
      <c r="L18" s="449"/>
      <c r="M18" s="449"/>
      <c r="N18" s="449"/>
      <c r="O18" s="449"/>
      <c r="P18" s="449"/>
      <c r="Q18" s="449"/>
      <c r="R18" s="449"/>
      <c r="S18" s="449"/>
      <c r="T18" s="449"/>
      <c r="U18" s="449"/>
      <c r="V18" s="449"/>
      <c r="W18" s="449"/>
      <c r="X18" s="449"/>
      <c r="Y18" s="450"/>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51" t="s">
        <v>64</v>
      </c>
      <c r="D20" s="452"/>
      <c r="E20" s="452"/>
      <c r="F20" s="452"/>
      <c r="G20" s="452"/>
      <c r="H20" s="453"/>
      <c r="I20" s="457" t="s">
        <v>144</v>
      </c>
      <c r="J20" s="458"/>
      <c r="K20" s="458"/>
      <c r="L20" s="459"/>
      <c r="M20" s="418" t="s">
        <v>21</v>
      </c>
      <c r="N20" s="419"/>
      <c r="O20" s="419"/>
      <c r="P20" s="419"/>
      <c r="Q20" s="419"/>
      <c r="R20" s="419"/>
      <c r="S20" s="420"/>
      <c r="T20" s="418" t="s">
        <v>22</v>
      </c>
      <c r="U20" s="419"/>
      <c r="V20" s="419"/>
      <c r="W20" s="419"/>
      <c r="X20" s="419"/>
      <c r="Y20" s="420"/>
      <c r="Z20" s="150"/>
    </row>
    <row r="21" spans="2:26" s="134" customFormat="1" ht="30.75" customHeight="1" thickBot="1" x14ac:dyDescent="0.25">
      <c r="B21" s="148"/>
      <c r="C21" s="454"/>
      <c r="D21" s="455"/>
      <c r="E21" s="455"/>
      <c r="F21" s="455"/>
      <c r="G21" s="455"/>
      <c r="H21" s="456"/>
      <c r="I21" s="460"/>
      <c r="J21" s="461"/>
      <c r="K21" s="461"/>
      <c r="L21" s="462"/>
      <c r="M21" s="551" t="s">
        <v>236</v>
      </c>
      <c r="N21" s="552"/>
      <c r="O21" s="552"/>
      <c r="P21" s="552"/>
      <c r="Q21" s="552"/>
      <c r="R21" s="552"/>
      <c r="S21" s="553"/>
      <c r="T21" s="421" t="s">
        <v>2</v>
      </c>
      <c r="U21" s="552"/>
      <c r="V21" s="552"/>
      <c r="W21" s="552"/>
      <c r="X21" s="552"/>
      <c r="Y21" s="553"/>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26" ht="43.5" customHeight="1" thickBot="1" x14ac:dyDescent="0.25">
      <c r="B24" s="148"/>
      <c r="C24" s="436" t="s">
        <v>237</v>
      </c>
      <c r="D24" s="437"/>
      <c r="E24" s="437"/>
      <c r="F24" s="437"/>
      <c r="G24" s="437"/>
      <c r="H24" s="437"/>
      <c r="I24" s="438"/>
      <c r="J24" s="436" t="s">
        <v>196</v>
      </c>
      <c r="K24" s="437"/>
      <c r="L24" s="437"/>
      <c r="M24" s="437"/>
      <c r="N24" s="437"/>
      <c r="O24" s="437"/>
      <c r="P24" s="438"/>
      <c r="Q24" s="439" t="s">
        <v>219</v>
      </c>
      <c r="R24" s="440"/>
      <c r="S24" s="440"/>
      <c r="T24" s="440"/>
      <c r="U24" s="440"/>
      <c r="V24" s="440"/>
      <c r="W24" s="440"/>
      <c r="X24" s="440"/>
      <c r="Y24" s="441"/>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5" t="s">
        <v>20</v>
      </c>
      <c r="D26" s="446"/>
      <c r="E26" s="446"/>
      <c r="F26" s="446"/>
      <c r="G26" s="446"/>
      <c r="H26" s="447"/>
      <c r="I26" s="448" t="s">
        <v>187</v>
      </c>
      <c r="J26" s="449"/>
      <c r="K26" s="449"/>
      <c r="L26" s="449"/>
      <c r="M26" s="449"/>
      <c r="N26" s="449"/>
      <c r="O26" s="449"/>
      <c r="P26" s="449"/>
      <c r="Q26" s="449"/>
      <c r="R26" s="449"/>
      <c r="S26" s="449"/>
      <c r="T26" s="449"/>
      <c r="U26" s="449"/>
      <c r="V26" s="449"/>
      <c r="W26" s="449"/>
      <c r="X26" s="449"/>
      <c r="Y26" s="450"/>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5" t="s">
        <v>50</v>
      </c>
      <c r="D28" s="446"/>
      <c r="E28" s="446"/>
      <c r="F28" s="446"/>
      <c r="G28" s="446"/>
      <c r="H28" s="447"/>
      <c r="I28" s="433">
        <v>1</v>
      </c>
      <c r="J28" s="448"/>
      <c r="K28" s="445" t="s">
        <v>51</v>
      </c>
      <c r="L28" s="446"/>
      <c r="M28" s="446"/>
      <c r="N28" s="446"/>
      <c r="O28" s="446"/>
      <c r="P28" s="447"/>
      <c r="Q28" s="444" t="s">
        <v>52</v>
      </c>
      <c r="R28" s="442"/>
      <c r="S28" s="443"/>
      <c r="T28" s="174" t="s">
        <v>53</v>
      </c>
      <c r="U28" s="442" t="s">
        <v>54</v>
      </c>
      <c r="V28" s="442"/>
      <c r="W28" s="442"/>
      <c r="X28" s="443"/>
      <c r="Y28" s="5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26"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26" s="152" customFormat="1" ht="14.25" customHeight="1" x14ac:dyDescent="0.2">
      <c r="B32" s="153"/>
      <c r="C32" s="588" t="s">
        <v>56</v>
      </c>
      <c r="D32" s="589"/>
      <c r="E32" s="589"/>
      <c r="F32" s="589"/>
      <c r="G32" s="590"/>
      <c r="H32" s="645" t="s">
        <v>187</v>
      </c>
      <c r="I32" s="646"/>
      <c r="J32" s="647"/>
      <c r="K32" s="596" t="s">
        <v>57</v>
      </c>
      <c r="L32" s="589"/>
      <c r="M32" s="589"/>
      <c r="N32" s="589"/>
      <c r="O32" s="589"/>
      <c r="P32" s="589"/>
      <c r="Q32" s="589"/>
      <c r="R32" s="589"/>
      <c r="S32" s="589"/>
      <c r="T32" s="589"/>
      <c r="U32" s="589"/>
      <c r="V32" s="589"/>
      <c r="W32" s="589"/>
      <c r="X32" s="589"/>
      <c r="Y32" s="590"/>
      <c r="Z32" s="150"/>
    </row>
    <row r="33" spans="2:26" s="152" customFormat="1" ht="44.25" customHeight="1" thickBot="1" x14ac:dyDescent="0.25">
      <c r="B33" s="153"/>
      <c r="C33" s="591"/>
      <c r="D33" s="592"/>
      <c r="E33" s="592"/>
      <c r="F33" s="592"/>
      <c r="G33" s="593"/>
      <c r="H33" s="648"/>
      <c r="I33" s="649"/>
      <c r="J33" s="650"/>
      <c r="K33" s="597"/>
      <c r="L33" s="592"/>
      <c r="M33" s="592"/>
      <c r="N33" s="592"/>
      <c r="O33" s="592"/>
      <c r="P33" s="592"/>
      <c r="Q33" s="592"/>
      <c r="R33" s="592"/>
      <c r="S33" s="592"/>
      <c r="T33" s="592"/>
      <c r="U33" s="592"/>
      <c r="V33" s="592"/>
      <c r="W33" s="592"/>
      <c r="X33" s="592"/>
      <c r="Y33" s="593"/>
      <c r="Z33" s="150"/>
    </row>
    <row r="34" spans="2:26" s="152" customFormat="1" ht="15.75" customHeight="1" x14ac:dyDescent="0.2">
      <c r="B34" s="153"/>
      <c r="C34" s="560" t="s">
        <v>238</v>
      </c>
      <c r="D34" s="561"/>
      <c r="E34" s="561"/>
      <c r="F34" s="561"/>
      <c r="G34" s="562"/>
      <c r="H34" s="651"/>
      <c r="I34" s="652"/>
      <c r="J34" s="653"/>
      <c r="K34" s="610"/>
      <c r="L34" s="611"/>
      <c r="M34" s="611"/>
      <c r="N34" s="611"/>
      <c r="O34" s="611"/>
      <c r="P34" s="611"/>
      <c r="Q34" s="611"/>
      <c r="R34" s="611"/>
      <c r="S34" s="611"/>
      <c r="T34" s="611"/>
      <c r="U34" s="611"/>
      <c r="V34" s="611"/>
      <c r="W34" s="611"/>
      <c r="X34" s="611"/>
      <c r="Y34" s="612"/>
      <c r="Z34" s="150"/>
    </row>
    <row r="35" spans="2:26" s="152" customFormat="1" ht="16.5" customHeight="1" thickBot="1" x14ac:dyDescent="0.25">
      <c r="B35" s="153"/>
      <c r="C35" s="560" t="s">
        <v>239</v>
      </c>
      <c r="D35" s="561"/>
      <c r="E35" s="561"/>
      <c r="F35" s="561"/>
      <c r="G35" s="562"/>
      <c r="H35" s="640"/>
      <c r="I35" s="641"/>
      <c r="J35" s="642"/>
      <c r="K35" s="616"/>
      <c r="L35" s="617"/>
      <c r="M35" s="617"/>
      <c r="N35" s="617"/>
      <c r="O35" s="617"/>
      <c r="P35" s="617"/>
      <c r="Q35" s="617"/>
      <c r="R35" s="617"/>
      <c r="S35" s="617"/>
      <c r="T35" s="617"/>
      <c r="U35" s="617"/>
      <c r="V35" s="617"/>
      <c r="W35" s="617"/>
      <c r="X35" s="617"/>
      <c r="Y35" s="618"/>
      <c r="Z35" s="150"/>
    </row>
    <row r="36" spans="2:26" s="152" customFormat="1" ht="16.5" customHeight="1" thickBot="1" x14ac:dyDescent="0.25">
      <c r="B36" s="153"/>
      <c r="C36" s="560" t="s">
        <v>240</v>
      </c>
      <c r="D36" s="561"/>
      <c r="E36" s="561"/>
      <c r="F36" s="561"/>
      <c r="G36" s="562"/>
      <c r="H36" s="640"/>
      <c r="I36" s="641"/>
      <c r="J36" s="642"/>
      <c r="K36" s="616"/>
      <c r="L36" s="617"/>
      <c r="M36" s="617"/>
      <c r="N36" s="617"/>
      <c r="O36" s="617"/>
      <c r="P36" s="617"/>
      <c r="Q36" s="617"/>
      <c r="R36" s="617"/>
      <c r="S36" s="617"/>
      <c r="T36" s="617"/>
      <c r="U36" s="617"/>
      <c r="V36" s="617"/>
      <c r="W36" s="617"/>
      <c r="X36" s="617"/>
      <c r="Y36" s="618"/>
      <c r="Z36" s="150"/>
    </row>
    <row r="37" spans="2:26" s="152" customFormat="1" ht="15.75" customHeight="1" thickBot="1" x14ac:dyDescent="0.3">
      <c r="B37" s="153"/>
      <c r="C37" s="565" t="s">
        <v>58</v>
      </c>
      <c r="D37" s="566"/>
      <c r="E37" s="566"/>
      <c r="F37" s="566"/>
      <c r="G37" s="567"/>
      <c r="H37" s="643">
        <f>SUM(H34:I35)</f>
        <v>0</v>
      </c>
      <c r="I37" s="644"/>
      <c r="J37" s="644"/>
      <c r="K37" s="568"/>
      <c r="L37" s="569"/>
      <c r="M37" s="569"/>
      <c r="N37" s="569"/>
      <c r="O37" s="569"/>
      <c r="P37" s="569"/>
      <c r="Q37" s="569"/>
      <c r="R37" s="569"/>
      <c r="S37" s="569"/>
      <c r="T37" s="569"/>
      <c r="U37" s="569"/>
      <c r="V37" s="569"/>
      <c r="W37" s="569"/>
      <c r="X37" s="569"/>
      <c r="Y37" s="570"/>
      <c r="Z37" s="150"/>
    </row>
    <row r="38" spans="2:26" s="152" customFormat="1" ht="5.25" customHeight="1" x14ac:dyDescent="0.2">
      <c r="B38" s="153"/>
      <c r="C38" s="149"/>
      <c r="D38" s="149"/>
      <c r="E38" s="149"/>
      <c r="F38" s="149"/>
      <c r="G38" s="149"/>
      <c r="H38" s="159"/>
      <c r="I38" s="159"/>
      <c r="J38" s="61"/>
      <c r="K38" s="149"/>
      <c r="L38" s="149"/>
      <c r="M38" s="149"/>
      <c r="N38" s="149"/>
      <c r="O38" s="149"/>
      <c r="P38" s="149"/>
      <c r="Q38" s="149"/>
      <c r="R38" s="149"/>
      <c r="S38" s="149"/>
      <c r="T38" s="149"/>
      <c r="U38" s="149"/>
      <c r="V38" s="149"/>
      <c r="W38" s="149"/>
      <c r="X38" s="149"/>
      <c r="Y38" s="149"/>
      <c r="Z38" s="150"/>
    </row>
    <row r="39" spans="2:26" s="152" customFormat="1" ht="15" thickBot="1" x14ac:dyDescent="0.25">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x14ac:dyDescent="0.2">
      <c r="B40" s="153"/>
      <c r="C40" s="571" t="s">
        <v>59</v>
      </c>
      <c r="D40" s="572"/>
      <c r="E40" s="572"/>
      <c r="F40" s="572"/>
      <c r="G40" s="572"/>
      <c r="H40" s="572"/>
      <c r="I40" s="572"/>
      <c r="J40" s="572"/>
      <c r="K40" s="572"/>
      <c r="L40" s="572"/>
      <c r="M40" s="572"/>
      <c r="N40" s="572"/>
      <c r="O40" s="572"/>
      <c r="P40" s="572"/>
      <c r="Q40" s="572"/>
      <c r="R40" s="572"/>
      <c r="S40" s="572"/>
      <c r="T40" s="572"/>
      <c r="U40" s="572"/>
      <c r="V40" s="572"/>
      <c r="W40" s="572"/>
      <c r="X40" s="572"/>
      <c r="Y40" s="573"/>
      <c r="Z40" s="150"/>
    </row>
    <row r="41" spans="2:26" ht="15" thickBot="1" x14ac:dyDescent="0.25">
      <c r="B41" s="148"/>
      <c r="C41" s="574"/>
      <c r="D41" s="575"/>
      <c r="E41" s="575"/>
      <c r="F41" s="575"/>
      <c r="G41" s="575"/>
      <c r="H41" s="575"/>
      <c r="I41" s="575"/>
      <c r="J41" s="575"/>
      <c r="K41" s="575"/>
      <c r="L41" s="575"/>
      <c r="M41" s="575"/>
      <c r="N41" s="575"/>
      <c r="O41" s="575"/>
      <c r="P41" s="575"/>
      <c r="Q41" s="575"/>
      <c r="R41" s="575"/>
      <c r="S41" s="575"/>
      <c r="T41" s="575"/>
      <c r="U41" s="575"/>
      <c r="V41" s="575"/>
      <c r="W41" s="575"/>
      <c r="X41" s="575"/>
      <c r="Y41" s="576"/>
      <c r="Z41" s="150"/>
    </row>
    <row r="42" spans="2:26" x14ac:dyDescent="0.2">
      <c r="B42" s="148"/>
      <c r="C42" s="427" t="s">
        <v>60</v>
      </c>
      <c r="D42" s="577"/>
      <c r="E42" s="577"/>
      <c r="F42" s="577"/>
      <c r="G42" s="577"/>
      <c r="H42" s="577"/>
      <c r="I42" s="577"/>
      <c r="J42" s="577"/>
      <c r="K42" s="577"/>
      <c r="L42" s="577"/>
      <c r="M42" s="577"/>
      <c r="N42" s="577"/>
      <c r="O42" s="577"/>
      <c r="P42" s="577"/>
      <c r="Q42" s="577"/>
      <c r="R42" s="577"/>
      <c r="S42" s="577"/>
      <c r="T42" s="577"/>
      <c r="U42" s="577"/>
      <c r="V42" s="577"/>
      <c r="W42" s="577"/>
      <c r="X42" s="577"/>
      <c r="Y42" s="578"/>
      <c r="Z42" s="150"/>
    </row>
    <row r="43" spans="2:26" x14ac:dyDescent="0.2">
      <c r="B43" s="148"/>
      <c r="C43" s="579"/>
      <c r="D43" s="580"/>
      <c r="E43" s="580"/>
      <c r="F43" s="580"/>
      <c r="G43" s="580"/>
      <c r="H43" s="580"/>
      <c r="I43" s="580"/>
      <c r="J43" s="580"/>
      <c r="K43" s="580"/>
      <c r="L43" s="580"/>
      <c r="M43" s="580"/>
      <c r="N43" s="580"/>
      <c r="O43" s="580"/>
      <c r="P43" s="580"/>
      <c r="Q43" s="580"/>
      <c r="R43" s="580"/>
      <c r="S43" s="580"/>
      <c r="T43" s="580"/>
      <c r="U43" s="580"/>
      <c r="V43" s="580"/>
      <c r="W43" s="580"/>
      <c r="X43" s="580"/>
      <c r="Y43" s="581"/>
      <c r="Z43" s="150"/>
    </row>
    <row r="44" spans="2:26" x14ac:dyDescent="0.2">
      <c r="B44" s="14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150"/>
    </row>
    <row r="45" spans="2:26" x14ac:dyDescent="0.2">
      <c r="B45" s="14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150"/>
    </row>
    <row r="46" spans="2:26" x14ac:dyDescent="0.2">
      <c r="B46" s="14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150"/>
    </row>
    <row r="47" spans="2:26" x14ac:dyDescent="0.2">
      <c r="B47" s="14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150"/>
    </row>
    <row r="48" spans="2:26" x14ac:dyDescent="0.2">
      <c r="B48" s="14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150"/>
    </row>
    <row r="49" spans="1:26" x14ac:dyDescent="0.2">
      <c r="B49" s="14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150"/>
    </row>
    <row r="50" spans="1:26" x14ac:dyDescent="0.2">
      <c r="B50" s="14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150"/>
    </row>
    <row r="51" spans="1:26" x14ac:dyDescent="0.2">
      <c r="B51" s="14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150"/>
    </row>
    <row r="52" spans="1:26"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1:26"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1:26" ht="15" thickBot="1" x14ac:dyDescent="0.25">
      <c r="B54" s="148"/>
      <c r="C54" s="582"/>
      <c r="D54" s="583"/>
      <c r="E54" s="583"/>
      <c r="F54" s="583"/>
      <c r="G54" s="583"/>
      <c r="H54" s="583"/>
      <c r="I54" s="583"/>
      <c r="J54" s="583"/>
      <c r="K54" s="583"/>
      <c r="L54" s="583"/>
      <c r="M54" s="583"/>
      <c r="N54" s="583"/>
      <c r="O54" s="583"/>
      <c r="P54" s="583"/>
      <c r="Q54" s="583"/>
      <c r="R54" s="583"/>
      <c r="S54" s="583"/>
      <c r="T54" s="583"/>
      <c r="U54" s="583"/>
      <c r="V54" s="583"/>
      <c r="W54" s="583"/>
      <c r="X54" s="583"/>
      <c r="Y54" s="584"/>
      <c r="Z54" s="150"/>
    </row>
    <row r="55" spans="1:26" x14ac:dyDescent="0.2">
      <c r="B55" s="160"/>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2"/>
    </row>
    <row r="56" spans="1:26" ht="1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5"/>
    </row>
    <row r="57" spans="1:26" ht="14.25" customHeight="1" x14ac:dyDescent="0.2">
      <c r="B57" s="166"/>
      <c r="C57" s="513" t="s">
        <v>56</v>
      </c>
      <c r="D57" s="514"/>
      <c r="E57" s="514"/>
      <c r="F57" s="514"/>
      <c r="G57" s="515"/>
      <c r="H57" s="513" t="s">
        <v>61</v>
      </c>
      <c r="I57" s="515"/>
      <c r="J57" s="513" t="s">
        <v>62</v>
      </c>
      <c r="K57" s="514"/>
      <c r="L57" s="514"/>
      <c r="M57" s="515"/>
      <c r="N57" s="513" t="s">
        <v>63</v>
      </c>
      <c r="O57" s="514"/>
      <c r="P57" s="514"/>
      <c r="Q57" s="514"/>
      <c r="R57" s="514"/>
      <c r="S57" s="514"/>
      <c r="T57" s="514"/>
      <c r="U57" s="514"/>
      <c r="V57" s="514"/>
      <c r="W57" s="514"/>
      <c r="X57" s="514"/>
      <c r="Y57" s="515"/>
      <c r="Z57" s="167"/>
    </row>
    <row r="58" spans="1:26" ht="14.25" customHeight="1" x14ac:dyDescent="0.2">
      <c r="A58" s="134"/>
      <c r="B58" s="168"/>
      <c r="C58" s="516"/>
      <c r="D58" s="517"/>
      <c r="E58" s="517"/>
      <c r="F58" s="517"/>
      <c r="G58" s="518"/>
      <c r="H58" s="516"/>
      <c r="I58" s="518"/>
      <c r="J58" s="516"/>
      <c r="K58" s="517"/>
      <c r="L58" s="517"/>
      <c r="M58" s="518"/>
      <c r="N58" s="516"/>
      <c r="O58" s="517"/>
      <c r="P58" s="517"/>
      <c r="Q58" s="517"/>
      <c r="R58" s="517"/>
      <c r="S58" s="517"/>
      <c r="T58" s="517"/>
      <c r="U58" s="517"/>
      <c r="V58" s="517"/>
      <c r="W58" s="517"/>
      <c r="X58" s="517"/>
      <c r="Y58" s="518"/>
      <c r="Z58" s="167"/>
    </row>
    <row r="59" spans="1:26" ht="15" customHeight="1" thickBot="1" x14ac:dyDescent="0.25">
      <c r="A59" s="134"/>
      <c r="B59" s="168"/>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167"/>
    </row>
    <row r="60" spans="1:26" ht="14.25" customHeight="1" x14ac:dyDescent="0.2">
      <c r="B60" s="166"/>
      <c r="C60" s="635" t="s">
        <v>238</v>
      </c>
      <c r="D60" s="636"/>
      <c r="E60" s="636"/>
      <c r="F60" s="636"/>
      <c r="G60" s="637"/>
      <c r="H60" s="638"/>
      <c r="I60" s="638"/>
      <c r="J60" s="638"/>
      <c r="K60" s="638"/>
      <c r="L60" s="638"/>
      <c r="M60" s="638"/>
      <c r="N60" s="638"/>
      <c r="O60" s="638"/>
      <c r="P60" s="638"/>
      <c r="Q60" s="638"/>
      <c r="R60" s="638"/>
      <c r="S60" s="638"/>
      <c r="T60" s="638"/>
      <c r="U60" s="638"/>
      <c r="V60" s="638"/>
      <c r="W60" s="638"/>
      <c r="X60" s="638"/>
      <c r="Y60" s="639"/>
      <c r="Z60" s="169"/>
    </row>
    <row r="61" spans="1:26" ht="14.25" customHeight="1" x14ac:dyDescent="0.2">
      <c r="B61" s="166"/>
      <c r="C61" s="402" t="s">
        <v>239</v>
      </c>
      <c r="D61" s="403"/>
      <c r="E61" s="403"/>
      <c r="F61" s="403"/>
      <c r="G61" s="403"/>
      <c r="H61" s="403"/>
      <c r="I61" s="403"/>
      <c r="J61" s="403"/>
      <c r="K61" s="403"/>
      <c r="L61" s="403"/>
      <c r="M61" s="403"/>
      <c r="N61" s="403"/>
      <c r="O61" s="403"/>
      <c r="P61" s="403"/>
      <c r="Q61" s="403"/>
      <c r="R61" s="403"/>
      <c r="S61" s="403"/>
      <c r="T61" s="403"/>
      <c r="U61" s="403"/>
      <c r="V61" s="403"/>
      <c r="W61" s="403"/>
      <c r="X61" s="403"/>
      <c r="Y61" s="558"/>
      <c r="Z61" s="169"/>
    </row>
    <row r="62" spans="1:26" ht="15" customHeight="1" thickBot="1" x14ac:dyDescent="0.25">
      <c r="B62" s="166"/>
      <c r="C62" s="604" t="s">
        <v>240</v>
      </c>
      <c r="D62" s="533"/>
      <c r="E62" s="533"/>
      <c r="F62" s="533"/>
      <c r="G62" s="534"/>
      <c r="H62" s="405"/>
      <c r="I62" s="405"/>
      <c r="J62" s="405"/>
      <c r="K62" s="405"/>
      <c r="L62" s="405"/>
      <c r="M62" s="405"/>
      <c r="N62" s="405"/>
      <c r="O62" s="405"/>
      <c r="P62" s="405"/>
      <c r="Q62" s="405"/>
      <c r="R62" s="405"/>
      <c r="S62" s="405"/>
      <c r="T62" s="405"/>
      <c r="U62" s="405"/>
      <c r="V62" s="405"/>
      <c r="W62" s="405"/>
      <c r="X62" s="405"/>
      <c r="Y62" s="557"/>
      <c r="Z62" s="169"/>
    </row>
    <row r="63" spans="1:26" x14ac:dyDescent="0.2">
      <c r="B63" s="170"/>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71"/>
    </row>
    <row r="102" ht="6" customHeight="1" x14ac:dyDescent="0.2"/>
  </sheetData>
  <mergeCells count="74">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J33"/>
    <mergeCell ref="K32:Y33"/>
    <mergeCell ref="C34:G34"/>
    <mergeCell ref="H34:J34"/>
    <mergeCell ref="K34:Y34"/>
    <mergeCell ref="C57:G59"/>
    <mergeCell ref="H57:I59"/>
    <mergeCell ref="J57:M59"/>
    <mergeCell ref="N57:Y59"/>
    <mergeCell ref="C35:G35"/>
    <mergeCell ref="H35:J35"/>
    <mergeCell ref="K35:Y35"/>
    <mergeCell ref="C36:G36"/>
    <mergeCell ref="H36:J36"/>
    <mergeCell ref="K36:Y36"/>
    <mergeCell ref="C37:G37"/>
    <mergeCell ref="H37:J37"/>
    <mergeCell ref="K37:Y37"/>
    <mergeCell ref="C40:Y41"/>
    <mergeCell ref="C42:Y54"/>
    <mergeCell ref="C62:G62"/>
    <mergeCell ref="H62:I62"/>
    <mergeCell ref="J62:M62"/>
    <mergeCell ref="N62:Y62"/>
    <mergeCell ref="C60:G60"/>
    <mergeCell ref="H60:I60"/>
    <mergeCell ref="J60:M60"/>
    <mergeCell ref="N60:Y60"/>
    <mergeCell ref="C61:G61"/>
    <mergeCell ref="H61:I61"/>
    <mergeCell ref="J61:M61"/>
    <mergeCell ref="N61:Y61"/>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12"/>
  <sheetViews>
    <sheetView topLeftCell="A34" workbookViewId="0">
      <selection activeCell="I26" sqref="I26:Y26"/>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30" width="3.7109375" style="136"/>
    <col min="31" max="31" width="5" style="136" bestFit="1" customWidth="1"/>
    <col min="32" max="16384" width="3.7109375" style="136"/>
  </cols>
  <sheetData>
    <row r="1" spans="1:26" ht="15" thickBot="1" x14ac:dyDescent="0.25">
      <c r="A1" s="134"/>
      <c r="B1" s="135"/>
      <c r="C1" s="135"/>
      <c r="D1" s="135"/>
      <c r="E1" s="135"/>
      <c r="F1" s="135"/>
    </row>
    <row r="2" spans="1:26" ht="45.75" customHeight="1" x14ac:dyDescent="0.2">
      <c r="A2" s="134"/>
      <c r="B2" s="400"/>
      <c r="C2" s="401"/>
      <c r="D2" s="401"/>
      <c r="E2" s="401"/>
      <c r="F2" s="401"/>
      <c r="G2" s="401"/>
      <c r="H2" s="406" t="s">
        <v>40</v>
      </c>
      <c r="I2" s="406"/>
      <c r="J2" s="406"/>
      <c r="K2" s="406"/>
      <c r="L2" s="406"/>
      <c r="M2" s="406"/>
      <c r="N2" s="406"/>
      <c r="O2" s="406"/>
      <c r="P2" s="406"/>
      <c r="Q2" s="406"/>
      <c r="R2" s="406"/>
      <c r="S2" s="406"/>
      <c r="T2" s="406"/>
      <c r="U2" s="406"/>
      <c r="V2" s="406"/>
      <c r="W2" s="406"/>
      <c r="X2" s="406"/>
      <c r="Y2" s="406"/>
      <c r="Z2" s="407"/>
    </row>
    <row r="3" spans="1:26" ht="15" x14ac:dyDescent="0.2">
      <c r="A3" s="134"/>
      <c r="B3" s="402"/>
      <c r="C3" s="403"/>
      <c r="D3" s="403"/>
      <c r="E3" s="403"/>
      <c r="F3" s="403"/>
      <c r="G3" s="403"/>
      <c r="H3" s="408" t="s">
        <v>139</v>
      </c>
      <c r="I3" s="408"/>
      <c r="J3" s="408"/>
      <c r="K3" s="408"/>
      <c r="L3" s="408"/>
      <c r="M3" s="408"/>
      <c r="N3" s="408"/>
      <c r="O3" s="408"/>
      <c r="P3" s="408" t="s">
        <v>140</v>
      </c>
      <c r="Q3" s="408"/>
      <c r="R3" s="408"/>
      <c r="S3" s="408"/>
      <c r="T3" s="408"/>
      <c r="U3" s="408"/>
      <c r="V3" s="408"/>
      <c r="W3" s="408"/>
      <c r="X3" s="408"/>
      <c r="Y3" s="408"/>
      <c r="Z3" s="409"/>
    </row>
    <row r="4" spans="1:26" ht="15.75" thickBot="1" x14ac:dyDescent="0.25">
      <c r="A4" s="134"/>
      <c r="B4" s="404"/>
      <c r="C4" s="405"/>
      <c r="D4" s="405"/>
      <c r="E4" s="405"/>
      <c r="F4" s="405"/>
      <c r="G4" s="405"/>
      <c r="H4" s="410" t="s">
        <v>71</v>
      </c>
      <c r="I4" s="410"/>
      <c r="J4" s="410"/>
      <c r="K4" s="410"/>
      <c r="L4" s="410"/>
      <c r="M4" s="410"/>
      <c r="N4" s="410"/>
      <c r="O4" s="410"/>
      <c r="P4" s="410"/>
      <c r="Q4" s="410"/>
      <c r="R4" s="410"/>
      <c r="S4" s="410"/>
      <c r="T4" s="410"/>
      <c r="U4" s="410"/>
      <c r="V4" s="410"/>
      <c r="W4" s="410"/>
      <c r="X4" s="410"/>
      <c r="Y4" s="410"/>
      <c r="Z4" s="411"/>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385" t="s">
        <v>12</v>
      </c>
      <c r="D7" s="386"/>
      <c r="E7" s="386"/>
      <c r="F7" s="386"/>
      <c r="G7" s="386"/>
      <c r="H7" s="387"/>
      <c r="I7" s="412" t="s">
        <v>241</v>
      </c>
      <c r="J7" s="413"/>
      <c r="K7" s="413"/>
      <c r="L7" s="413"/>
      <c r="M7" s="413"/>
      <c r="N7" s="413"/>
      <c r="O7" s="413"/>
      <c r="P7" s="413"/>
      <c r="Q7" s="413"/>
      <c r="R7" s="413"/>
      <c r="S7" s="413"/>
      <c r="T7" s="413"/>
      <c r="U7" s="413"/>
      <c r="V7" s="413"/>
      <c r="W7" s="413"/>
      <c r="X7" s="413"/>
      <c r="Y7" s="414"/>
      <c r="Z7" s="144"/>
    </row>
    <row r="8" spans="1:26" ht="15.75" thickBot="1" x14ac:dyDescent="0.25">
      <c r="B8" s="143"/>
      <c r="C8" s="388"/>
      <c r="D8" s="389"/>
      <c r="E8" s="389"/>
      <c r="F8" s="389"/>
      <c r="G8" s="389"/>
      <c r="H8" s="390"/>
      <c r="I8" s="415"/>
      <c r="J8" s="416"/>
      <c r="K8" s="416"/>
      <c r="L8" s="416"/>
      <c r="M8" s="416"/>
      <c r="N8" s="416"/>
      <c r="O8" s="416"/>
      <c r="P8" s="416"/>
      <c r="Q8" s="416"/>
      <c r="R8" s="416"/>
      <c r="S8" s="416"/>
      <c r="T8" s="416"/>
      <c r="U8" s="416"/>
      <c r="V8" s="416"/>
      <c r="W8" s="416"/>
      <c r="X8" s="416"/>
      <c r="Y8" s="417"/>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385" t="s">
        <v>43</v>
      </c>
      <c r="D10" s="386"/>
      <c r="E10" s="386"/>
      <c r="F10" s="386"/>
      <c r="G10" s="386"/>
      <c r="H10" s="387"/>
      <c r="I10" s="629" t="s">
        <v>242</v>
      </c>
      <c r="J10" s="630"/>
      <c r="K10" s="630"/>
      <c r="L10" s="630"/>
      <c r="M10" s="630"/>
      <c r="N10" s="630"/>
      <c r="O10" s="630"/>
      <c r="P10" s="630"/>
      <c r="Q10" s="631"/>
      <c r="R10" s="424" t="s">
        <v>14</v>
      </c>
      <c r="S10" s="425"/>
      <c r="T10" s="425"/>
      <c r="U10" s="426"/>
      <c r="V10" s="418" t="s">
        <v>44</v>
      </c>
      <c r="W10" s="419"/>
      <c r="X10" s="419"/>
      <c r="Y10" s="420"/>
      <c r="Z10" s="144"/>
    </row>
    <row r="11" spans="1:26" ht="28.5" customHeight="1" thickBot="1" x14ac:dyDescent="0.25">
      <c r="B11" s="143"/>
      <c r="C11" s="388"/>
      <c r="D11" s="389"/>
      <c r="E11" s="389"/>
      <c r="F11" s="389"/>
      <c r="G11" s="389"/>
      <c r="H11" s="390"/>
      <c r="I11" s="632"/>
      <c r="J11" s="633"/>
      <c r="K11" s="633"/>
      <c r="L11" s="633"/>
      <c r="M11" s="633"/>
      <c r="N11" s="633"/>
      <c r="O11" s="633"/>
      <c r="P11" s="633"/>
      <c r="Q11" s="634"/>
      <c r="R11" s="433" t="s">
        <v>243</v>
      </c>
      <c r="S11" s="434"/>
      <c r="T11" s="434"/>
      <c r="U11" s="435"/>
      <c r="V11" s="421" t="s">
        <v>42</v>
      </c>
      <c r="W11" s="422"/>
      <c r="X11" s="422"/>
      <c r="Y11" s="423"/>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385" t="s">
        <v>17</v>
      </c>
      <c r="D13" s="386"/>
      <c r="E13" s="386"/>
      <c r="F13" s="386"/>
      <c r="G13" s="386"/>
      <c r="H13" s="387"/>
      <c r="I13" s="391" t="s">
        <v>244</v>
      </c>
      <c r="J13" s="392"/>
      <c r="K13" s="392"/>
      <c r="L13" s="392"/>
      <c r="M13" s="392"/>
      <c r="N13" s="392"/>
      <c r="O13" s="392"/>
      <c r="P13" s="392"/>
      <c r="Q13" s="392"/>
      <c r="R13" s="392"/>
      <c r="S13" s="393"/>
      <c r="T13" s="385" t="s">
        <v>16</v>
      </c>
      <c r="U13" s="386"/>
      <c r="V13" s="386"/>
      <c r="W13" s="386"/>
      <c r="X13" s="386"/>
      <c r="Y13" s="387"/>
      <c r="Z13" s="150"/>
    </row>
    <row r="14" spans="1:26" ht="42.75" customHeight="1" thickBot="1" x14ac:dyDescent="0.25">
      <c r="B14" s="148"/>
      <c r="C14" s="388"/>
      <c r="D14" s="389"/>
      <c r="E14" s="389"/>
      <c r="F14" s="389"/>
      <c r="G14" s="389"/>
      <c r="H14" s="390"/>
      <c r="I14" s="394"/>
      <c r="J14" s="395"/>
      <c r="K14" s="395"/>
      <c r="L14" s="395"/>
      <c r="M14" s="395"/>
      <c r="N14" s="395"/>
      <c r="O14" s="395"/>
      <c r="P14" s="395"/>
      <c r="Q14" s="395"/>
      <c r="R14" s="395"/>
      <c r="S14" s="396"/>
      <c r="T14" s="397" t="s">
        <v>0</v>
      </c>
      <c r="U14" s="398"/>
      <c r="V14" s="398"/>
      <c r="W14" s="398"/>
      <c r="X14" s="398"/>
      <c r="Y14" s="399"/>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5" t="s">
        <v>18</v>
      </c>
      <c r="D16" s="446"/>
      <c r="E16" s="446"/>
      <c r="F16" s="446"/>
      <c r="G16" s="446"/>
      <c r="H16" s="447"/>
      <c r="I16" s="448" t="s">
        <v>245</v>
      </c>
      <c r="J16" s="449"/>
      <c r="K16" s="449"/>
      <c r="L16" s="449"/>
      <c r="M16" s="449"/>
      <c r="N16" s="449"/>
      <c r="O16" s="449"/>
      <c r="P16" s="449"/>
      <c r="Q16" s="449"/>
      <c r="R16" s="449"/>
      <c r="S16" s="449"/>
      <c r="T16" s="449"/>
      <c r="U16" s="449"/>
      <c r="V16" s="449"/>
      <c r="W16" s="449"/>
      <c r="X16" s="449"/>
      <c r="Y16" s="450"/>
      <c r="Z16" s="150"/>
    </row>
    <row r="17" spans="2:31"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31" ht="52.5" customHeight="1" thickBot="1" x14ac:dyDescent="0.25">
      <c r="B18" s="148"/>
      <c r="C18" s="445" t="s">
        <v>19</v>
      </c>
      <c r="D18" s="446"/>
      <c r="E18" s="446"/>
      <c r="F18" s="446"/>
      <c r="G18" s="446"/>
      <c r="H18" s="447"/>
      <c r="I18" s="448" t="s">
        <v>246</v>
      </c>
      <c r="J18" s="449"/>
      <c r="K18" s="449"/>
      <c r="L18" s="449"/>
      <c r="M18" s="449"/>
      <c r="N18" s="449"/>
      <c r="O18" s="449"/>
      <c r="P18" s="449"/>
      <c r="Q18" s="449"/>
      <c r="R18" s="449"/>
      <c r="S18" s="449"/>
      <c r="T18" s="449"/>
      <c r="U18" s="449"/>
      <c r="V18" s="449"/>
      <c r="W18" s="449"/>
      <c r="X18" s="449"/>
      <c r="Y18" s="450"/>
      <c r="Z18" s="150"/>
    </row>
    <row r="19" spans="2:31"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31" s="134" customFormat="1" ht="22.5" customHeight="1" x14ac:dyDescent="0.2">
      <c r="B20" s="148"/>
      <c r="C20" s="451" t="s">
        <v>64</v>
      </c>
      <c r="D20" s="452"/>
      <c r="E20" s="452"/>
      <c r="F20" s="452"/>
      <c r="G20" s="452"/>
      <c r="H20" s="453"/>
      <c r="I20" s="457" t="s">
        <v>247</v>
      </c>
      <c r="J20" s="458"/>
      <c r="K20" s="458"/>
      <c r="L20" s="459"/>
      <c r="M20" s="418" t="s">
        <v>21</v>
      </c>
      <c r="N20" s="419"/>
      <c r="O20" s="419"/>
      <c r="P20" s="419"/>
      <c r="Q20" s="419"/>
      <c r="R20" s="419"/>
      <c r="S20" s="420"/>
      <c r="T20" s="418" t="s">
        <v>22</v>
      </c>
      <c r="U20" s="419"/>
      <c r="V20" s="419"/>
      <c r="W20" s="419"/>
      <c r="X20" s="419"/>
      <c r="Y20" s="420"/>
      <c r="Z20" s="150"/>
    </row>
    <row r="21" spans="2:31" s="134" customFormat="1" ht="30.75" customHeight="1" thickBot="1" x14ac:dyDescent="0.25">
      <c r="B21" s="148"/>
      <c r="C21" s="454"/>
      <c r="D21" s="455"/>
      <c r="E21" s="455"/>
      <c r="F21" s="455"/>
      <c r="G21" s="455"/>
      <c r="H21" s="456"/>
      <c r="I21" s="460"/>
      <c r="J21" s="461"/>
      <c r="K21" s="461"/>
      <c r="L21" s="462"/>
      <c r="M21" s="551" t="s">
        <v>248</v>
      </c>
      <c r="N21" s="552"/>
      <c r="O21" s="552"/>
      <c r="P21" s="552"/>
      <c r="Q21" s="552"/>
      <c r="R21" s="552"/>
      <c r="S21" s="553"/>
      <c r="T21" s="657" t="s">
        <v>249</v>
      </c>
      <c r="U21" s="658"/>
      <c r="V21" s="658"/>
      <c r="W21" s="658"/>
      <c r="X21" s="658"/>
      <c r="Y21" s="659"/>
      <c r="Z21" s="150"/>
    </row>
    <row r="22" spans="2:31"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31" ht="31.5" customHeight="1" x14ac:dyDescent="0.2">
      <c r="B23" s="148"/>
      <c r="C23" s="418" t="s">
        <v>47</v>
      </c>
      <c r="D23" s="419"/>
      <c r="E23" s="419"/>
      <c r="F23" s="419"/>
      <c r="G23" s="419"/>
      <c r="H23" s="419"/>
      <c r="I23" s="420"/>
      <c r="J23" s="418" t="s">
        <v>48</v>
      </c>
      <c r="K23" s="419"/>
      <c r="L23" s="419"/>
      <c r="M23" s="419"/>
      <c r="N23" s="419"/>
      <c r="O23" s="419"/>
      <c r="P23" s="420"/>
      <c r="Q23" s="418" t="s">
        <v>49</v>
      </c>
      <c r="R23" s="419"/>
      <c r="S23" s="419"/>
      <c r="T23" s="419"/>
      <c r="U23" s="419"/>
      <c r="V23" s="419"/>
      <c r="W23" s="419"/>
      <c r="X23" s="419"/>
      <c r="Y23" s="420"/>
      <c r="Z23" s="150"/>
    </row>
    <row r="24" spans="2:31" ht="30.75" customHeight="1" thickBot="1" x14ac:dyDescent="0.25">
      <c r="B24" s="148"/>
      <c r="C24" s="436" t="s">
        <v>250</v>
      </c>
      <c r="D24" s="437"/>
      <c r="E24" s="437"/>
      <c r="F24" s="437"/>
      <c r="G24" s="437"/>
      <c r="H24" s="437"/>
      <c r="I24" s="438"/>
      <c r="J24" s="436" t="s">
        <v>251</v>
      </c>
      <c r="K24" s="437"/>
      <c r="L24" s="437"/>
      <c r="M24" s="437"/>
      <c r="N24" s="437"/>
      <c r="O24" s="437"/>
      <c r="P24" s="438"/>
      <c r="Q24" s="439" t="s">
        <v>252</v>
      </c>
      <c r="R24" s="440"/>
      <c r="S24" s="440"/>
      <c r="T24" s="440"/>
      <c r="U24" s="440"/>
      <c r="V24" s="440"/>
      <c r="W24" s="440"/>
      <c r="X24" s="440"/>
      <c r="Y24" s="441"/>
      <c r="Z24" s="150"/>
    </row>
    <row r="25" spans="2:31"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31" ht="50.25" customHeight="1" thickBot="1" x14ac:dyDescent="0.25">
      <c r="B26" s="148"/>
      <c r="C26" s="445" t="s">
        <v>20</v>
      </c>
      <c r="D26" s="446"/>
      <c r="E26" s="446"/>
      <c r="F26" s="446"/>
      <c r="G26" s="446"/>
      <c r="H26" s="447"/>
      <c r="I26" s="448" t="s">
        <v>253</v>
      </c>
      <c r="J26" s="449"/>
      <c r="K26" s="449"/>
      <c r="L26" s="449"/>
      <c r="M26" s="449"/>
      <c r="N26" s="449"/>
      <c r="O26" s="449"/>
      <c r="P26" s="449"/>
      <c r="Q26" s="449"/>
      <c r="R26" s="449"/>
      <c r="S26" s="449"/>
      <c r="T26" s="449"/>
      <c r="U26" s="449"/>
      <c r="V26" s="449"/>
      <c r="W26" s="449"/>
      <c r="X26" s="449"/>
      <c r="Y26" s="450"/>
      <c r="Z26" s="150"/>
    </row>
    <row r="27" spans="2:31"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31" ht="39.75" customHeight="1" thickBot="1" x14ac:dyDescent="0.25">
      <c r="B28" s="148"/>
      <c r="C28" s="445" t="s">
        <v>50</v>
      </c>
      <c r="D28" s="446"/>
      <c r="E28" s="446"/>
      <c r="F28" s="446"/>
      <c r="G28" s="446"/>
      <c r="H28" s="447"/>
      <c r="I28" s="474" t="s">
        <v>254</v>
      </c>
      <c r="J28" s="448"/>
      <c r="K28" s="445" t="s">
        <v>51</v>
      </c>
      <c r="L28" s="446"/>
      <c r="M28" s="446"/>
      <c r="N28" s="446"/>
      <c r="O28" s="446"/>
      <c r="P28" s="447"/>
      <c r="Q28" s="444" t="s">
        <v>52</v>
      </c>
      <c r="R28" s="442"/>
      <c r="S28" s="443"/>
      <c r="T28" s="173"/>
      <c r="U28" s="442" t="s">
        <v>54</v>
      </c>
      <c r="V28" s="442"/>
      <c r="W28" s="442"/>
      <c r="X28" s="443"/>
      <c r="Y28" s="172" t="s">
        <v>53</v>
      </c>
      <c r="Z28" s="150"/>
      <c r="AE28" s="199"/>
    </row>
    <row r="29" spans="2:31"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31" s="152" customFormat="1" x14ac:dyDescent="0.2">
      <c r="B30" s="153"/>
      <c r="C30" s="588" t="s">
        <v>55</v>
      </c>
      <c r="D30" s="589"/>
      <c r="E30" s="589"/>
      <c r="F30" s="589"/>
      <c r="G30" s="589"/>
      <c r="H30" s="589"/>
      <c r="I30" s="589"/>
      <c r="J30" s="589"/>
      <c r="K30" s="589"/>
      <c r="L30" s="589"/>
      <c r="M30" s="589"/>
      <c r="N30" s="589"/>
      <c r="O30" s="589"/>
      <c r="P30" s="589"/>
      <c r="Q30" s="589"/>
      <c r="R30" s="589"/>
      <c r="S30" s="589"/>
      <c r="T30" s="589"/>
      <c r="U30" s="589"/>
      <c r="V30" s="589"/>
      <c r="W30" s="589"/>
      <c r="X30" s="589"/>
      <c r="Y30" s="590"/>
      <c r="Z30" s="150"/>
    </row>
    <row r="31" spans="2:31" s="152" customFormat="1" ht="15" thickBot="1" x14ac:dyDescent="0.25">
      <c r="B31" s="153"/>
      <c r="C31" s="591"/>
      <c r="D31" s="592"/>
      <c r="E31" s="592"/>
      <c r="F31" s="592"/>
      <c r="G31" s="592"/>
      <c r="H31" s="592"/>
      <c r="I31" s="592"/>
      <c r="J31" s="592"/>
      <c r="K31" s="592"/>
      <c r="L31" s="592"/>
      <c r="M31" s="592"/>
      <c r="N31" s="592"/>
      <c r="O31" s="592"/>
      <c r="P31" s="592"/>
      <c r="Q31" s="592"/>
      <c r="R31" s="592"/>
      <c r="S31" s="592"/>
      <c r="T31" s="592"/>
      <c r="U31" s="592"/>
      <c r="V31" s="592"/>
      <c r="W31" s="592"/>
      <c r="X31" s="592"/>
      <c r="Y31" s="593"/>
      <c r="Z31" s="150"/>
    </row>
    <row r="32" spans="2:31" s="152" customFormat="1" x14ac:dyDescent="0.2">
      <c r="B32" s="153"/>
      <c r="C32" s="588" t="s">
        <v>56</v>
      </c>
      <c r="D32" s="589"/>
      <c r="E32" s="589"/>
      <c r="F32" s="589"/>
      <c r="G32" s="590"/>
      <c r="H32" s="655" t="s">
        <v>255</v>
      </c>
      <c r="I32" s="655" t="s">
        <v>256</v>
      </c>
      <c r="J32" s="594" t="s">
        <v>25</v>
      </c>
      <c r="K32" s="596" t="s">
        <v>57</v>
      </c>
      <c r="L32" s="589"/>
      <c r="M32" s="589"/>
      <c r="N32" s="589"/>
      <c r="O32" s="589"/>
      <c r="P32" s="589"/>
      <c r="Q32" s="589"/>
      <c r="R32" s="589"/>
      <c r="S32" s="589"/>
      <c r="T32" s="589"/>
      <c r="U32" s="589"/>
      <c r="V32" s="589"/>
      <c r="W32" s="589"/>
      <c r="X32" s="589"/>
      <c r="Y32" s="590"/>
      <c r="Z32" s="150"/>
    </row>
    <row r="33" spans="2:26" s="152" customFormat="1" ht="31.5" customHeight="1" thickBot="1" x14ac:dyDescent="0.25">
      <c r="B33" s="153"/>
      <c r="C33" s="591"/>
      <c r="D33" s="592"/>
      <c r="E33" s="592"/>
      <c r="F33" s="592"/>
      <c r="G33" s="593"/>
      <c r="H33" s="656"/>
      <c r="I33" s="656"/>
      <c r="J33" s="595"/>
      <c r="K33" s="597"/>
      <c r="L33" s="592"/>
      <c r="M33" s="592"/>
      <c r="N33" s="592"/>
      <c r="O33" s="592"/>
      <c r="P33" s="592"/>
      <c r="Q33" s="592"/>
      <c r="R33" s="592"/>
      <c r="S33" s="592"/>
      <c r="T33" s="592"/>
      <c r="U33" s="592"/>
      <c r="V33" s="592"/>
      <c r="W33" s="592"/>
      <c r="X33" s="592"/>
      <c r="Y33" s="593"/>
      <c r="Z33" s="150"/>
    </row>
    <row r="34" spans="2:26" s="152" customFormat="1" ht="84.75" customHeight="1" x14ac:dyDescent="0.2">
      <c r="B34" s="153"/>
      <c r="C34" s="560" t="s">
        <v>257</v>
      </c>
      <c r="D34" s="561"/>
      <c r="E34" s="561"/>
      <c r="F34" s="561"/>
      <c r="G34" s="562"/>
      <c r="H34" s="154">
        <v>5</v>
      </c>
      <c r="I34" s="154">
        <v>4</v>
      </c>
      <c r="J34" s="200">
        <f>+H34/I34</f>
        <v>1.25</v>
      </c>
      <c r="K34" s="654" t="s">
        <v>258</v>
      </c>
      <c r="L34" s="539"/>
      <c r="M34" s="539"/>
      <c r="N34" s="539"/>
      <c r="O34" s="539"/>
      <c r="P34" s="539"/>
      <c r="Q34" s="539"/>
      <c r="R34" s="539"/>
      <c r="S34" s="539"/>
      <c r="T34" s="539"/>
      <c r="U34" s="539"/>
      <c r="V34" s="539"/>
      <c r="W34" s="539"/>
      <c r="X34" s="539"/>
      <c r="Y34" s="540"/>
      <c r="Z34" s="150"/>
    </row>
    <row r="35" spans="2:26" s="152" customFormat="1" ht="32.25" customHeight="1" x14ac:dyDescent="0.2">
      <c r="B35" s="153"/>
      <c r="C35" s="560" t="s">
        <v>259</v>
      </c>
      <c r="D35" s="561"/>
      <c r="E35" s="561"/>
      <c r="F35" s="561"/>
      <c r="G35" s="562"/>
      <c r="H35" s="156"/>
      <c r="I35" s="156"/>
      <c r="J35" s="200" t="e">
        <f t="shared" ref="J35:J37" si="0">+H35/I35</f>
        <v>#DIV/0!</v>
      </c>
      <c r="K35" s="563"/>
      <c r="L35" s="538"/>
      <c r="M35" s="538"/>
      <c r="N35" s="538"/>
      <c r="O35" s="538"/>
      <c r="P35" s="538"/>
      <c r="Q35" s="538"/>
      <c r="R35" s="538"/>
      <c r="S35" s="538"/>
      <c r="T35" s="538"/>
      <c r="U35" s="538"/>
      <c r="V35" s="538"/>
      <c r="W35" s="538"/>
      <c r="X35" s="538"/>
      <c r="Y35" s="564"/>
      <c r="Z35" s="150"/>
    </row>
    <row r="36" spans="2:26" s="152" customFormat="1" ht="32.25" customHeight="1" x14ac:dyDescent="0.2">
      <c r="B36" s="153"/>
      <c r="C36" s="560" t="s">
        <v>260</v>
      </c>
      <c r="D36" s="561"/>
      <c r="E36" s="561"/>
      <c r="F36" s="561"/>
      <c r="G36" s="562"/>
      <c r="H36" s="156"/>
      <c r="I36" s="156"/>
      <c r="J36" s="200" t="e">
        <f t="shared" si="0"/>
        <v>#DIV/0!</v>
      </c>
      <c r="K36" s="563"/>
      <c r="L36" s="538"/>
      <c r="M36" s="538"/>
      <c r="N36" s="538"/>
      <c r="O36" s="538"/>
      <c r="P36" s="538"/>
      <c r="Q36" s="538"/>
      <c r="R36" s="538"/>
      <c r="S36" s="538"/>
      <c r="T36" s="538"/>
      <c r="U36" s="538"/>
      <c r="V36" s="538"/>
      <c r="W36" s="538"/>
      <c r="X36" s="538"/>
      <c r="Y36" s="564"/>
      <c r="Z36" s="150"/>
    </row>
    <row r="37" spans="2:26" s="152" customFormat="1" ht="32.25" customHeight="1" thickBot="1" x14ac:dyDescent="0.25">
      <c r="B37" s="153"/>
      <c r="C37" s="560" t="s">
        <v>261</v>
      </c>
      <c r="D37" s="561"/>
      <c r="E37" s="561"/>
      <c r="F37" s="561"/>
      <c r="G37" s="562"/>
      <c r="H37" s="156"/>
      <c r="I37" s="156"/>
      <c r="J37" s="200" t="e">
        <f t="shared" si="0"/>
        <v>#DIV/0!</v>
      </c>
      <c r="K37" s="563"/>
      <c r="L37" s="538"/>
      <c r="M37" s="538"/>
      <c r="N37" s="538"/>
      <c r="O37" s="538"/>
      <c r="P37" s="538"/>
      <c r="Q37" s="538"/>
      <c r="R37" s="538"/>
      <c r="S37" s="538"/>
      <c r="T37" s="538"/>
      <c r="U37" s="538"/>
      <c r="V37" s="538"/>
      <c r="W37" s="538"/>
      <c r="X37" s="538"/>
      <c r="Y37" s="564"/>
      <c r="Z37" s="150"/>
    </row>
    <row r="38" spans="2:26" s="152" customFormat="1" ht="15.75" customHeight="1" thickBot="1" x14ac:dyDescent="0.3">
      <c r="B38" s="153"/>
      <c r="C38" s="565" t="s">
        <v>58</v>
      </c>
      <c r="D38" s="566"/>
      <c r="E38" s="566"/>
      <c r="F38" s="566"/>
      <c r="G38" s="567"/>
      <c r="H38" s="158">
        <f>SUM(H34:H37)</f>
        <v>5</v>
      </c>
      <c r="I38" s="158">
        <f>SUM(I34:I37)</f>
        <v>4</v>
      </c>
      <c r="J38" s="201">
        <f>H38/I38</f>
        <v>1.25</v>
      </c>
      <c r="K38" s="568"/>
      <c r="L38" s="569"/>
      <c r="M38" s="569"/>
      <c r="N38" s="569"/>
      <c r="O38" s="569"/>
      <c r="P38" s="569"/>
      <c r="Q38" s="569"/>
      <c r="R38" s="569"/>
      <c r="S38" s="569"/>
      <c r="T38" s="569"/>
      <c r="U38" s="569"/>
      <c r="V38" s="569"/>
      <c r="W38" s="569"/>
      <c r="X38" s="569"/>
      <c r="Y38" s="570"/>
      <c r="Z38" s="150"/>
    </row>
    <row r="39" spans="2:26"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26" s="152" customFormat="1" x14ac:dyDescent="0.2">
      <c r="B41" s="153"/>
      <c r="C41" s="571" t="s">
        <v>59</v>
      </c>
      <c r="D41" s="572"/>
      <c r="E41" s="572"/>
      <c r="F41" s="572"/>
      <c r="G41" s="572"/>
      <c r="H41" s="572"/>
      <c r="I41" s="572"/>
      <c r="J41" s="572"/>
      <c r="K41" s="572"/>
      <c r="L41" s="572"/>
      <c r="M41" s="572"/>
      <c r="N41" s="572"/>
      <c r="O41" s="572"/>
      <c r="P41" s="572"/>
      <c r="Q41" s="572"/>
      <c r="R41" s="572"/>
      <c r="S41" s="572"/>
      <c r="T41" s="572"/>
      <c r="U41" s="572"/>
      <c r="V41" s="572"/>
      <c r="W41" s="572"/>
      <c r="X41" s="572"/>
      <c r="Y41" s="573"/>
      <c r="Z41" s="150"/>
    </row>
    <row r="42" spans="2:26" ht="15" thickBot="1" x14ac:dyDescent="0.25">
      <c r="B42" s="148"/>
      <c r="C42" s="574"/>
      <c r="D42" s="575"/>
      <c r="E42" s="575"/>
      <c r="F42" s="575"/>
      <c r="G42" s="575"/>
      <c r="H42" s="575"/>
      <c r="I42" s="575"/>
      <c r="J42" s="575"/>
      <c r="K42" s="575"/>
      <c r="L42" s="575"/>
      <c r="M42" s="575"/>
      <c r="N42" s="575"/>
      <c r="O42" s="575"/>
      <c r="P42" s="575"/>
      <c r="Q42" s="575"/>
      <c r="R42" s="575"/>
      <c r="S42" s="575"/>
      <c r="T42" s="575"/>
      <c r="U42" s="575"/>
      <c r="V42" s="575"/>
      <c r="W42" s="575"/>
      <c r="X42" s="575"/>
      <c r="Y42" s="576"/>
      <c r="Z42" s="150"/>
    </row>
    <row r="43" spans="2:26" x14ac:dyDescent="0.2">
      <c r="B43" s="148"/>
      <c r="C43" s="427" t="s">
        <v>60</v>
      </c>
      <c r="D43" s="577"/>
      <c r="E43" s="577"/>
      <c r="F43" s="577"/>
      <c r="G43" s="577"/>
      <c r="H43" s="577"/>
      <c r="I43" s="577"/>
      <c r="J43" s="577"/>
      <c r="K43" s="577"/>
      <c r="L43" s="577"/>
      <c r="M43" s="577"/>
      <c r="N43" s="577"/>
      <c r="O43" s="577"/>
      <c r="P43" s="577"/>
      <c r="Q43" s="577"/>
      <c r="R43" s="577"/>
      <c r="S43" s="577"/>
      <c r="T43" s="577"/>
      <c r="U43" s="577"/>
      <c r="V43" s="577"/>
      <c r="W43" s="577"/>
      <c r="X43" s="577"/>
      <c r="Y43" s="578"/>
      <c r="Z43" s="150"/>
    </row>
    <row r="44" spans="2:26" x14ac:dyDescent="0.2">
      <c r="B44" s="148"/>
      <c r="C44" s="579"/>
      <c r="D44" s="580"/>
      <c r="E44" s="580"/>
      <c r="F44" s="580"/>
      <c r="G44" s="580"/>
      <c r="H44" s="580"/>
      <c r="I44" s="580"/>
      <c r="J44" s="580"/>
      <c r="K44" s="580"/>
      <c r="L44" s="580"/>
      <c r="M44" s="580"/>
      <c r="N44" s="580"/>
      <c r="O44" s="580"/>
      <c r="P44" s="580"/>
      <c r="Q44" s="580"/>
      <c r="R44" s="580"/>
      <c r="S44" s="580"/>
      <c r="T44" s="580"/>
      <c r="U44" s="580"/>
      <c r="V44" s="580"/>
      <c r="W44" s="580"/>
      <c r="X44" s="580"/>
      <c r="Y44" s="581"/>
      <c r="Z44" s="150"/>
    </row>
    <row r="45" spans="2:26" x14ac:dyDescent="0.2">
      <c r="B45" s="148"/>
      <c r="C45" s="579"/>
      <c r="D45" s="580"/>
      <c r="E45" s="580"/>
      <c r="F45" s="580"/>
      <c r="G45" s="580"/>
      <c r="H45" s="580"/>
      <c r="I45" s="580"/>
      <c r="J45" s="580"/>
      <c r="K45" s="580"/>
      <c r="L45" s="580"/>
      <c r="M45" s="580"/>
      <c r="N45" s="580"/>
      <c r="O45" s="580"/>
      <c r="P45" s="580"/>
      <c r="Q45" s="580"/>
      <c r="R45" s="580"/>
      <c r="S45" s="580"/>
      <c r="T45" s="580"/>
      <c r="U45" s="580"/>
      <c r="V45" s="580"/>
      <c r="W45" s="580"/>
      <c r="X45" s="580"/>
      <c r="Y45" s="581"/>
      <c r="Z45" s="150"/>
    </row>
    <row r="46" spans="2:26" x14ac:dyDescent="0.2">
      <c r="B46" s="148"/>
      <c r="C46" s="579"/>
      <c r="D46" s="580"/>
      <c r="E46" s="580"/>
      <c r="F46" s="580"/>
      <c r="G46" s="580"/>
      <c r="H46" s="580"/>
      <c r="I46" s="580"/>
      <c r="J46" s="580"/>
      <c r="K46" s="580"/>
      <c r="L46" s="580"/>
      <c r="M46" s="580"/>
      <c r="N46" s="580"/>
      <c r="O46" s="580"/>
      <c r="P46" s="580"/>
      <c r="Q46" s="580"/>
      <c r="R46" s="580"/>
      <c r="S46" s="580"/>
      <c r="T46" s="580"/>
      <c r="U46" s="580"/>
      <c r="V46" s="580"/>
      <c r="W46" s="580"/>
      <c r="X46" s="580"/>
      <c r="Y46" s="581"/>
      <c r="Z46" s="150"/>
    </row>
    <row r="47" spans="2:26" x14ac:dyDescent="0.2">
      <c r="B47" s="148"/>
      <c r="C47" s="579"/>
      <c r="D47" s="580"/>
      <c r="E47" s="580"/>
      <c r="F47" s="580"/>
      <c r="G47" s="580"/>
      <c r="H47" s="580"/>
      <c r="I47" s="580"/>
      <c r="J47" s="580"/>
      <c r="K47" s="580"/>
      <c r="L47" s="580"/>
      <c r="M47" s="580"/>
      <c r="N47" s="580"/>
      <c r="O47" s="580"/>
      <c r="P47" s="580"/>
      <c r="Q47" s="580"/>
      <c r="R47" s="580"/>
      <c r="S47" s="580"/>
      <c r="T47" s="580"/>
      <c r="U47" s="580"/>
      <c r="V47" s="580"/>
      <c r="W47" s="580"/>
      <c r="X47" s="580"/>
      <c r="Y47" s="581"/>
      <c r="Z47" s="150"/>
    </row>
    <row r="48" spans="2:26" x14ac:dyDescent="0.2">
      <c r="B48" s="148"/>
      <c r="C48" s="579"/>
      <c r="D48" s="580"/>
      <c r="E48" s="580"/>
      <c r="F48" s="580"/>
      <c r="G48" s="580"/>
      <c r="H48" s="580"/>
      <c r="I48" s="580"/>
      <c r="J48" s="580"/>
      <c r="K48" s="580"/>
      <c r="L48" s="580"/>
      <c r="M48" s="580"/>
      <c r="N48" s="580"/>
      <c r="O48" s="580"/>
      <c r="P48" s="580"/>
      <c r="Q48" s="580"/>
      <c r="R48" s="580"/>
      <c r="S48" s="580"/>
      <c r="T48" s="580"/>
      <c r="U48" s="580"/>
      <c r="V48" s="580"/>
      <c r="W48" s="580"/>
      <c r="X48" s="580"/>
      <c r="Y48" s="581"/>
      <c r="Z48" s="150"/>
    </row>
    <row r="49" spans="1:26" x14ac:dyDescent="0.2">
      <c r="B49" s="148"/>
      <c r="C49" s="579"/>
      <c r="D49" s="580"/>
      <c r="E49" s="580"/>
      <c r="F49" s="580"/>
      <c r="G49" s="580"/>
      <c r="H49" s="580"/>
      <c r="I49" s="580"/>
      <c r="J49" s="580"/>
      <c r="K49" s="580"/>
      <c r="L49" s="580"/>
      <c r="M49" s="580"/>
      <c r="N49" s="580"/>
      <c r="O49" s="580"/>
      <c r="P49" s="580"/>
      <c r="Q49" s="580"/>
      <c r="R49" s="580"/>
      <c r="S49" s="580"/>
      <c r="T49" s="580"/>
      <c r="U49" s="580"/>
      <c r="V49" s="580"/>
      <c r="W49" s="580"/>
      <c r="X49" s="580"/>
      <c r="Y49" s="581"/>
      <c r="Z49" s="150"/>
    </row>
    <row r="50" spans="1:26" x14ac:dyDescent="0.2">
      <c r="B50" s="148"/>
      <c r="C50" s="579"/>
      <c r="D50" s="580"/>
      <c r="E50" s="580"/>
      <c r="F50" s="580"/>
      <c r="G50" s="580"/>
      <c r="H50" s="580"/>
      <c r="I50" s="580"/>
      <c r="J50" s="580"/>
      <c r="K50" s="580"/>
      <c r="L50" s="580"/>
      <c r="M50" s="580"/>
      <c r="N50" s="580"/>
      <c r="O50" s="580"/>
      <c r="P50" s="580"/>
      <c r="Q50" s="580"/>
      <c r="R50" s="580"/>
      <c r="S50" s="580"/>
      <c r="T50" s="580"/>
      <c r="U50" s="580"/>
      <c r="V50" s="580"/>
      <c r="W50" s="580"/>
      <c r="X50" s="580"/>
      <c r="Y50" s="581"/>
      <c r="Z50" s="150"/>
    </row>
    <row r="51" spans="1:26" x14ac:dyDescent="0.2">
      <c r="B51" s="148"/>
      <c r="C51" s="579"/>
      <c r="D51" s="580"/>
      <c r="E51" s="580"/>
      <c r="F51" s="580"/>
      <c r="G51" s="580"/>
      <c r="H51" s="580"/>
      <c r="I51" s="580"/>
      <c r="J51" s="580"/>
      <c r="K51" s="580"/>
      <c r="L51" s="580"/>
      <c r="M51" s="580"/>
      <c r="N51" s="580"/>
      <c r="O51" s="580"/>
      <c r="P51" s="580"/>
      <c r="Q51" s="580"/>
      <c r="R51" s="580"/>
      <c r="S51" s="580"/>
      <c r="T51" s="580"/>
      <c r="U51" s="580"/>
      <c r="V51" s="580"/>
      <c r="W51" s="580"/>
      <c r="X51" s="580"/>
      <c r="Y51" s="581"/>
      <c r="Z51" s="150"/>
    </row>
    <row r="52" spans="1:26" x14ac:dyDescent="0.2">
      <c r="B52" s="148"/>
      <c r="C52" s="579"/>
      <c r="D52" s="580"/>
      <c r="E52" s="580"/>
      <c r="F52" s="580"/>
      <c r="G52" s="580"/>
      <c r="H52" s="580"/>
      <c r="I52" s="580"/>
      <c r="J52" s="580"/>
      <c r="K52" s="580"/>
      <c r="L52" s="580"/>
      <c r="M52" s="580"/>
      <c r="N52" s="580"/>
      <c r="O52" s="580"/>
      <c r="P52" s="580"/>
      <c r="Q52" s="580"/>
      <c r="R52" s="580"/>
      <c r="S52" s="580"/>
      <c r="T52" s="580"/>
      <c r="U52" s="580"/>
      <c r="V52" s="580"/>
      <c r="W52" s="580"/>
      <c r="X52" s="580"/>
      <c r="Y52" s="581"/>
      <c r="Z52" s="150"/>
    </row>
    <row r="53" spans="1:26" x14ac:dyDescent="0.2">
      <c r="B53" s="148"/>
      <c r="C53" s="579"/>
      <c r="D53" s="580"/>
      <c r="E53" s="580"/>
      <c r="F53" s="580"/>
      <c r="G53" s="580"/>
      <c r="H53" s="580"/>
      <c r="I53" s="580"/>
      <c r="J53" s="580"/>
      <c r="K53" s="580"/>
      <c r="L53" s="580"/>
      <c r="M53" s="580"/>
      <c r="N53" s="580"/>
      <c r="O53" s="580"/>
      <c r="P53" s="580"/>
      <c r="Q53" s="580"/>
      <c r="R53" s="580"/>
      <c r="S53" s="580"/>
      <c r="T53" s="580"/>
      <c r="U53" s="580"/>
      <c r="V53" s="580"/>
      <c r="W53" s="580"/>
      <c r="X53" s="580"/>
      <c r="Y53" s="581"/>
      <c r="Z53" s="150"/>
    </row>
    <row r="54" spans="1:26" x14ac:dyDescent="0.2">
      <c r="B54" s="148"/>
      <c r="C54" s="579"/>
      <c r="D54" s="580"/>
      <c r="E54" s="580"/>
      <c r="F54" s="580"/>
      <c r="G54" s="580"/>
      <c r="H54" s="580"/>
      <c r="I54" s="580"/>
      <c r="J54" s="580"/>
      <c r="K54" s="580"/>
      <c r="L54" s="580"/>
      <c r="M54" s="580"/>
      <c r="N54" s="580"/>
      <c r="O54" s="580"/>
      <c r="P54" s="580"/>
      <c r="Q54" s="580"/>
      <c r="R54" s="580"/>
      <c r="S54" s="580"/>
      <c r="T54" s="580"/>
      <c r="U54" s="580"/>
      <c r="V54" s="580"/>
      <c r="W54" s="580"/>
      <c r="X54" s="580"/>
      <c r="Y54" s="581"/>
      <c r="Z54" s="150"/>
    </row>
    <row r="55" spans="1:26" ht="15" thickBot="1" x14ac:dyDescent="0.25">
      <c r="B55" s="148"/>
      <c r="C55" s="582"/>
      <c r="D55" s="583"/>
      <c r="E55" s="583"/>
      <c r="F55" s="583"/>
      <c r="G55" s="583"/>
      <c r="H55" s="583"/>
      <c r="I55" s="583"/>
      <c r="J55" s="583"/>
      <c r="K55" s="583"/>
      <c r="L55" s="583"/>
      <c r="M55" s="583"/>
      <c r="N55" s="583"/>
      <c r="O55" s="583"/>
      <c r="P55" s="583"/>
      <c r="Q55" s="583"/>
      <c r="R55" s="583"/>
      <c r="S55" s="583"/>
      <c r="T55" s="583"/>
      <c r="U55" s="583"/>
      <c r="V55" s="583"/>
      <c r="W55" s="583"/>
      <c r="X55" s="583"/>
      <c r="Y55" s="584"/>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513" t="s">
        <v>56</v>
      </c>
      <c r="D58" s="514"/>
      <c r="E58" s="514"/>
      <c r="F58" s="514"/>
      <c r="G58" s="515"/>
      <c r="H58" s="513" t="s">
        <v>61</v>
      </c>
      <c r="I58" s="515"/>
      <c r="J58" s="513" t="s">
        <v>62</v>
      </c>
      <c r="K58" s="514"/>
      <c r="L58" s="514"/>
      <c r="M58" s="515"/>
      <c r="N58" s="513" t="s">
        <v>63</v>
      </c>
      <c r="O58" s="514"/>
      <c r="P58" s="514"/>
      <c r="Q58" s="514"/>
      <c r="R58" s="514"/>
      <c r="S58" s="514"/>
      <c r="T58" s="514"/>
      <c r="U58" s="514"/>
      <c r="V58" s="514"/>
      <c r="W58" s="514"/>
      <c r="X58" s="514"/>
      <c r="Y58" s="515"/>
      <c r="Z58" s="167"/>
    </row>
    <row r="59" spans="1:26" ht="14.25" customHeight="1" x14ac:dyDescent="0.2">
      <c r="A59" s="134"/>
      <c r="B59" s="168"/>
      <c r="C59" s="516"/>
      <c r="D59" s="517"/>
      <c r="E59" s="517"/>
      <c r="F59" s="517"/>
      <c r="G59" s="518"/>
      <c r="H59" s="516"/>
      <c r="I59" s="518"/>
      <c r="J59" s="516"/>
      <c r="K59" s="517"/>
      <c r="L59" s="517"/>
      <c r="M59" s="518"/>
      <c r="N59" s="516"/>
      <c r="O59" s="517"/>
      <c r="P59" s="517"/>
      <c r="Q59" s="517"/>
      <c r="R59" s="517"/>
      <c r="S59" s="517"/>
      <c r="T59" s="517"/>
      <c r="U59" s="517"/>
      <c r="V59" s="517"/>
      <c r="W59" s="517"/>
      <c r="X59" s="517"/>
      <c r="Y59" s="518"/>
      <c r="Z59" s="167"/>
    </row>
    <row r="60" spans="1:26" ht="15" customHeight="1" thickBot="1" x14ac:dyDescent="0.25">
      <c r="A60" s="134"/>
      <c r="B60" s="168"/>
      <c r="C60" s="516"/>
      <c r="D60" s="517"/>
      <c r="E60" s="517"/>
      <c r="F60" s="517"/>
      <c r="G60" s="518"/>
      <c r="H60" s="516"/>
      <c r="I60" s="518"/>
      <c r="J60" s="516"/>
      <c r="K60" s="517"/>
      <c r="L60" s="517"/>
      <c r="M60" s="518"/>
      <c r="N60" s="516"/>
      <c r="O60" s="517"/>
      <c r="P60" s="517"/>
      <c r="Q60" s="517"/>
      <c r="R60" s="517"/>
      <c r="S60" s="517"/>
      <c r="T60" s="517"/>
      <c r="U60" s="517"/>
      <c r="V60" s="517"/>
      <c r="W60" s="517"/>
      <c r="X60" s="517"/>
      <c r="Y60" s="518"/>
      <c r="Z60" s="167"/>
    </row>
    <row r="61" spans="1:26" x14ac:dyDescent="0.2">
      <c r="B61" s="166"/>
      <c r="C61" s="400"/>
      <c r="D61" s="401"/>
      <c r="E61" s="401"/>
      <c r="F61" s="401"/>
      <c r="G61" s="401"/>
      <c r="H61" s="401"/>
      <c r="I61" s="401"/>
      <c r="J61" s="401"/>
      <c r="K61" s="401"/>
      <c r="L61" s="401"/>
      <c r="M61" s="401"/>
      <c r="N61" s="401"/>
      <c r="O61" s="401"/>
      <c r="P61" s="401"/>
      <c r="Q61" s="401"/>
      <c r="R61" s="401"/>
      <c r="S61" s="401"/>
      <c r="T61" s="401"/>
      <c r="U61" s="401"/>
      <c r="V61" s="401"/>
      <c r="W61" s="401"/>
      <c r="X61" s="401"/>
      <c r="Y61" s="559"/>
      <c r="Z61" s="169"/>
    </row>
    <row r="62" spans="1:26" x14ac:dyDescent="0.2">
      <c r="B62" s="166"/>
      <c r="C62" s="402"/>
      <c r="D62" s="403"/>
      <c r="E62" s="403"/>
      <c r="F62" s="403"/>
      <c r="G62" s="403"/>
      <c r="H62" s="403"/>
      <c r="I62" s="403"/>
      <c r="J62" s="403"/>
      <c r="K62" s="403"/>
      <c r="L62" s="403"/>
      <c r="M62" s="403"/>
      <c r="N62" s="403"/>
      <c r="O62" s="403"/>
      <c r="P62" s="403"/>
      <c r="Q62" s="403"/>
      <c r="R62" s="403"/>
      <c r="S62" s="403"/>
      <c r="T62" s="403"/>
      <c r="U62" s="403"/>
      <c r="V62" s="403"/>
      <c r="W62" s="403"/>
      <c r="X62" s="403"/>
      <c r="Y62" s="558"/>
      <c r="Z62" s="169"/>
    </row>
    <row r="63" spans="1:26" x14ac:dyDescent="0.2">
      <c r="B63" s="166"/>
      <c r="C63" s="402"/>
      <c r="D63" s="403"/>
      <c r="E63" s="403"/>
      <c r="F63" s="403"/>
      <c r="G63" s="403"/>
      <c r="H63" s="403"/>
      <c r="I63" s="403"/>
      <c r="J63" s="403"/>
      <c r="K63" s="403"/>
      <c r="L63" s="403"/>
      <c r="M63" s="403"/>
      <c r="N63" s="403"/>
      <c r="O63" s="403"/>
      <c r="P63" s="403"/>
      <c r="Q63" s="403"/>
      <c r="R63" s="403"/>
      <c r="S63" s="403"/>
      <c r="T63" s="403"/>
      <c r="U63" s="403"/>
      <c r="V63" s="403"/>
      <c r="W63" s="403"/>
      <c r="X63" s="403"/>
      <c r="Y63" s="558"/>
      <c r="Z63" s="169"/>
    </row>
    <row r="64" spans="1:26" x14ac:dyDescent="0.2">
      <c r="B64" s="166"/>
      <c r="C64" s="402"/>
      <c r="D64" s="403"/>
      <c r="E64" s="403"/>
      <c r="F64" s="403"/>
      <c r="G64" s="403"/>
      <c r="H64" s="403"/>
      <c r="I64" s="403"/>
      <c r="J64" s="403"/>
      <c r="K64" s="403"/>
      <c r="L64" s="403"/>
      <c r="M64" s="403"/>
      <c r="N64" s="403"/>
      <c r="O64" s="403"/>
      <c r="P64" s="403"/>
      <c r="Q64" s="403"/>
      <c r="R64" s="403"/>
      <c r="S64" s="403"/>
      <c r="T64" s="403"/>
      <c r="U64" s="403"/>
      <c r="V64" s="403"/>
      <c r="W64" s="403"/>
      <c r="X64" s="403"/>
      <c r="Y64" s="558"/>
      <c r="Z64" s="169"/>
    </row>
    <row r="65" spans="2:26" x14ac:dyDescent="0.2">
      <c r="B65" s="166"/>
      <c r="C65" s="402"/>
      <c r="D65" s="403"/>
      <c r="E65" s="403"/>
      <c r="F65" s="403"/>
      <c r="G65" s="403"/>
      <c r="H65" s="403"/>
      <c r="I65" s="403"/>
      <c r="J65" s="403"/>
      <c r="K65" s="403"/>
      <c r="L65" s="403"/>
      <c r="M65" s="403"/>
      <c r="N65" s="403"/>
      <c r="O65" s="403"/>
      <c r="P65" s="403"/>
      <c r="Q65" s="403"/>
      <c r="R65" s="403"/>
      <c r="S65" s="403"/>
      <c r="T65" s="403"/>
      <c r="U65" s="403"/>
      <c r="V65" s="403"/>
      <c r="W65" s="403"/>
      <c r="X65" s="403"/>
      <c r="Y65" s="558"/>
      <c r="Z65" s="169"/>
    </row>
    <row r="66" spans="2:26" x14ac:dyDescent="0.2">
      <c r="B66" s="166"/>
      <c r="C66" s="402"/>
      <c r="D66" s="403"/>
      <c r="E66" s="403"/>
      <c r="F66" s="403"/>
      <c r="G66" s="403"/>
      <c r="H66" s="403"/>
      <c r="I66" s="403"/>
      <c r="J66" s="403"/>
      <c r="K66" s="403"/>
      <c r="L66" s="403"/>
      <c r="M66" s="403"/>
      <c r="N66" s="403"/>
      <c r="O66" s="403"/>
      <c r="P66" s="403"/>
      <c r="Q66" s="403"/>
      <c r="R66" s="403"/>
      <c r="S66" s="403"/>
      <c r="T66" s="403"/>
      <c r="U66" s="403"/>
      <c r="V66" s="403"/>
      <c r="W66" s="403"/>
      <c r="X66" s="403"/>
      <c r="Y66" s="558"/>
      <c r="Z66" s="169"/>
    </row>
    <row r="67" spans="2:26" x14ac:dyDescent="0.2">
      <c r="B67" s="166"/>
      <c r="C67" s="402"/>
      <c r="D67" s="403"/>
      <c r="E67" s="403"/>
      <c r="F67" s="403"/>
      <c r="G67" s="403"/>
      <c r="H67" s="403"/>
      <c r="I67" s="403"/>
      <c r="J67" s="403"/>
      <c r="K67" s="403"/>
      <c r="L67" s="403"/>
      <c r="M67" s="403"/>
      <c r="N67" s="403"/>
      <c r="O67" s="403"/>
      <c r="P67" s="403"/>
      <c r="Q67" s="403"/>
      <c r="R67" s="403"/>
      <c r="S67" s="403"/>
      <c r="T67" s="403"/>
      <c r="U67" s="403"/>
      <c r="V67" s="403"/>
      <c r="W67" s="403"/>
      <c r="X67" s="403"/>
      <c r="Y67" s="558"/>
      <c r="Z67" s="169"/>
    </row>
    <row r="68" spans="2:26" x14ac:dyDescent="0.2">
      <c r="B68" s="166"/>
      <c r="C68" s="402"/>
      <c r="D68" s="403"/>
      <c r="E68" s="403"/>
      <c r="F68" s="403"/>
      <c r="G68" s="403"/>
      <c r="H68" s="403"/>
      <c r="I68" s="403"/>
      <c r="J68" s="403"/>
      <c r="K68" s="403"/>
      <c r="L68" s="403"/>
      <c r="M68" s="403"/>
      <c r="N68" s="403"/>
      <c r="O68" s="403"/>
      <c r="P68" s="403"/>
      <c r="Q68" s="403"/>
      <c r="R68" s="403"/>
      <c r="S68" s="403"/>
      <c r="T68" s="403"/>
      <c r="U68" s="403"/>
      <c r="V68" s="403"/>
      <c r="W68" s="403"/>
      <c r="X68" s="403"/>
      <c r="Y68" s="558"/>
      <c r="Z68" s="169"/>
    </row>
    <row r="69" spans="2:26" x14ac:dyDescent="0.2">
      <c r="B69" s="166"/>
      <c r="C69" s="402"/>
      <c r="D69" s="403"/>
      <c r="E69" s="403"/>
      <c r="F69" s="403"/>
      <c r="G69" s="403"/>
      <c r="H69" s="403"/>
      <c r="I69" s="403"/>
      <c r="J69" s="403"/>
      <c r="K69" s="403"/>
      <c r="L69" s="403"/>
      <c r="M69" s="403"/>
      <c r="N69" s="403"/>
      <c r="O69" s="403"/>
      <c r="P69" s="403"/>
      <c r="Q69" s="403"/>
      <c r="R69" s="403"/>
      <c r="S69" s="403"/>
      <c r="T69" s="403"/>
      <c r="U69" s="403"/>
      <c r="V69" s="403"/>
      <c r="W69" s="403"/>
      <c r="X69" s="403"/>
      <c r="Y69" s="558"/>
      <c r="Z69" s="169"/>
    </row>
    <row r="70" spans="2:26" x14ac:dyDescent="0.2">
      <c r="B70" s="166"/>
      <c r="C70" s="402"/>
      <c r="D70" s="403"/>
      <c r="E70" s="403"/>
      <c r="F70" s="403"/>
      <c r="G70" s="403"/>
      <c r="H70" s="403"/>
      <c r="I70" s="403"/>
      <c r="J70" s="403"/>
      <c r="K70" s="403"/>
      <c r="L70" s="403"/>
      <c r="M70" s="403"/>
      <c r="N70" s="403"/>
      <c r="O70" s="403"/>
      <c r="P70" s="403"/>
      <c r="Q70" s="403"/>
      <c r="R70" s="403"/>
      <c r="S70" s="403"/>
      <c r="T70" s="403"/>
      <c r="U70" s="403"/>
      <c r="V70" s="403"/>
      <c r="W70" s="403"/>
      <c r="X70" s="403"/>
      <c r="Y70" s="558"/>
      <c r="Z70" s="169"/>
    </row>
    <row r="71" spans="2:26" x14ac:dyDescent="0.2">
      <c r="B71" s="166"/>
      <c r="C71" s="402"/>
      <c r="D71" s="403"/>
      <c r="E71" s="403"/>
      <c r="F71" s="403"/>
      <c r="G71" s="403"/>
      <c r="H71" s="403"/>
      <c r="I71" s="403"/>
      <c r="J71" s="403"/>
      <c r="K71" s="403"/>
      <c r="L71" s="403"/>
      <c r="M71" s="403"/>
      <c r="N71" s="403"/>
      <c r="O71" s="403"/>
      <c r="P71" s="403"/>
      <c r="Q71" s="403"/>
      <c r="R71" s="403"/>
      <c r="S71" s="403"/>
      <c r="T71" s="403"/>
      <c r="U71" s="403"/>
      <c r="V71" s="403"/>
      <c r="W71" s="403"/>
      <c r="X71" s="403"/>
      <c r="Y71" s="558"/>
      <c r="Z71" s="169"/>
    </row>
    <row r="72" spans="2:26" ht="15" thickBot="1" x14ac:dyDescent="0.25">
      <c r="B72" s="166"/>
      <c r="C72" s="404"/>
      <c r="D72" s="405"/>
      <c r="E72" s="405"/>
      <c r="F72" s="405"/>
      <c r="G72" s="405"/>
      <c r="H72" s="405"/>
      <c r="I72" s="405"/>
      <c r="J72" s="405"/>
      <c r="K72" s="405"/>
      <c r="L72" s="405"/>
      <c r="M72" s="405"/>
      <c r="N72" s="405"/>
      <c r="O72" s="405"/>
      <c r="P72" s="405"/>
      <c r="Q72" s="405"/>
      <c r="R72" s="405"/>
      <c r="S72" s="405"/>
      <c r="T72" s="405"/>
      <c r="U72" s="405"/>
      <c r="V72" s="405"/>
      <c r="W72" s="405"/>
      <c r="X72" s="405"/>
      <c r="Y72" s="557"/>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12" ma:contentTypeDescription="Crear nuevo documento." ma:contentTypeScope="" ma:versionID="4869723d5aef31200603a43844b939b1">
  <xsd:schema xmlns:xsd="http://www.w3.org/2001/XMLSchema" xmlns:xs="http://www.w3.org/2001/XMLSchema" xmlns:p="http://schemas.microsoft.com/office/2006/metadata/properties" xmlns:ns2="64d77176-54eb-4753-be67-9b2e2fa23e0f" xmlns:ns3="70eaac67-e064-433b-ba54-6f78c0f1ecb1" targetNamespace="http://schemas.microsoft.com/office/2006/metadata/properties" ma:root="true" ma:fieldsID="7fa74545722070f2978ac596da64c426" ns2:_="" ns3:_="">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39ECE9-36A0-40EA-B4FB-20CD82565BCE}"/>
</file>

<file path=customXml/itemProps2.xml><?xml version="1.0" encoding="utf-8"?>
<ds:datastoreItem xmlns:ds="http://schemas.openxmlformats.org/officeDocument/2006/customXml" ds:itemID="{BF0E4CC0-F59B-44C0-9D6D-C15805E70CCF}"/>
</file>

<file path=customXml/itemProps3.xml><?xml version="1.0" encoding="utf-8"?>
<ds:datastoreItem xmlns:ds="http://schemas.openxmlformats.org/officeDocument/2006/customXml" ds:itemID="{4F00FF03-19BB-4D7F-92E2-4147E4379E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1</vt:i4>
      </vt:variant>
    </vt:vector>
  </HeadingPairs>
  <TitlesOfParts>
    <vt:vector size="50" baseType="lpstr">
      <vt:lpstr>Consolidado</vt:lpstr>
      <vt:lpstr>1er TRim</vt:lpstr>
      <vt:lpstr>DESI-001</vt:lpstr>
      <vt:lpstr>DESI-002</vt:lpstr>
      <vt:lpstr>DESI-003</vt:lpstr>
      <vt:lpstr>DESI-004</vt:lpstr>
      <vt:lpstr>DESI-005</vt:lpstr>
      <vt:lpstr>DESI-006</vt:lpstr>
      <vt:lpstr>APIC-001</vt:lpstr>
      <vt:lpstr>APIC-002</vt:lpstr>
      <vt:lpstr>APIC-003</vt:lpstr>
      <vt:lpstr>EGTI-001</vt:lpstr>
      <vt:lpstr>PIV-001</vt:lpstr>
      <vt:lpstr>PIV-002</vt:lpstr>
      <vt:lpstr>PIV-003</vt:lpstr>
      <vt:lpstr>PIV-004</vt:lpstr>
      <vt:lpstr>PPMQ-IND-001</vt:lpstr>
      <vt:lpstr>PPMQ-IND_002</vt:lpstr>
      <vt:lpstr>PPMQ-IND-003</vt:lpstr>
      <vt:lpstr>PPMQ-IND-004</vt:lpstr>
      <vt:lpstr>PPMQ-IND-005</vt:lpstr>
      <vt:lpstr>PPMQ-IND-006 </vt:lpstr>
      <vt:lpstr>IMVI-001</vt:lpstr>
      <vt:lpstr>IMVI-002</vt:lpstr>
      <vt:lpstr>IMVI-003</vt:lpstr>
      <vt:lpstr>GSIT-001</vt:lpstr>
      <vt:lpstr>GSIT-002</vt:lpstr>
      <vt:lpstr>GREF-001</vt:lpstr>
      <vt:lpstr>GCON-002</vt:lpstr>
      <vt:lpstr>GEFI-002</vt:lpstr>
      <vt:lpstr>GEFI-003</vt:lpstr>
      <vt:lpstr>GEFI-004</vt:lpstr>
      <vt:lpstr>GEFI-005</vt:lpstr>
      <vt:lpstr>GLAB-001</vt:lpstr>
      <vt:lpstr>GLAB-002</vt:lpstr>
      <vt:lpstr>GLAB-003</vt:lpstr>
      <vt:lpstr>GLAB-004</vt:lpstr>
      <vt:lpstr>GTHU-003</vt:lpstr>
      <vt:lpstr>GTHU-004</vt:lpstr>
      <vt:lpstr>GTHU-005</vt:lpstr>
      <vt:lpstr>GAM-001</vt:lpstr>
      <vt:lpstr>GDOC-001</vt:lpstr>
      <vt:lpstr>GDOC-002</vt:lpstr>
      <vt:lpstr>GJUR-001</vt:lpstr>
      <vt:lpstr>GJUR-002</vt:lpstr>
      <vt:lpstr>CODI-001</vt:lpstr>
      <vt:lpstr>CEM-001</vt:lpstr>
      <vt:lpstr>CEM-002</vt:lpstr>
      <vt:lpstr>CEM-003</vt:lpstr>
      <vt:lpstr>'PPMQ-IND_002'!Área_de_impresión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 POSITIVO</dc:creator>
  <cp:lastModifiedBy>Carolina Duque P.</cp:lastModifiedBy>
  <dcterms:created xsi:type="dcterms:W3CDTF">2019-02-14T03:07:20Z</dcterms:created>
  <dcterms:modified xsi:type="dcterms:W3CDTF">2020-04-07T21:22:24Z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ies>
</file>