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andrea.zambrano\Desktop\AGOSTO\"/>
    </mc:Choice>
  </mc:AlternateContent>
  <xr:revisionPtr revIDLastSave="0" documentId="8_{BC626B62-851B-48CC-93A0-B160A2B20DF7}" xr6:coauthVersionLast="31" xr6:coauthVersionMax="31" xr10:uidLastSave="{00000000-0000-0000-0000-000000000000}"/>
  <bookViews>
    <workbookView xWindow="0" yWindow="0" windowWidth="20490" windowHeight="7545" xr2:uid="{75715E31-830B-4719-9F65-B445ED0F6C56}"/>
  </bookViews>
  <sheets>
    <sheet name="CONSOLIDADO" sheetId="1" r:id="rId1"/>
  </sheets>
  <definedNames>
    <definedName name="_xlnm._FilterDatabase" localSheetId="0" hidden="1">CONSOLIDADO!$A$1:$Q$39</definedName>
  </definedNames>
  <calcPr calcId="17901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9" i="1" l="1"/>
  <c r="Q38" i="1"/>
  <c r="Q37" i="1"/>
  <c r="Q35" i="1"/>
  <c r="Q34" i="1"/>
  <c r="Q30" i="1"/>
  <c r="Q29" i="1"/>
  <c r="Q28" i="1"/>
  <c r="Q24" i="1"/>
  <c r="Q23" i="1"/>
  <c r="Q22" i="1"/>
  <c r="Q21" i="1"/>
  <c r="Q20" i="1"/>
  <c r="Q19" i="1"/>
  <c r="Q18" i="1"/>
  <c r="Q17" i="1"/>
  <c r="Q16" i="1"/>
  <c r="Q15" i="1"/>
  <c r="Q14" i="1"/>
  <c r="Q13" i="1"/>
  <c r="Q12" i="1"/>
  <c r="Q10" i="1"/>
  <c r="Q9" i="1"/>
  <c r="Q5" i="1"/>
  <c r="Q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s>
  <commentList>
    <comment ref="O1" authorId="0" shapeId="0" xr:uid="{D732178F-BAA7-4967-A9AE-AAF88BC6A35C}">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P1" authorId="0" shapeId="0" xr:uid="{DA32D7B7-4DFD-416F-BCFA-82DBE06E2A39}">
      <text>
        <r>
          <rPr>
            <b/>
            <sz val="9"/>
            <color indexed="81"/>
            <rFont val="Tahoma"/>
            <family val="2"/>
          </rPr>
          <t>Variable 2: Denominador</t>
        </r>
        <r>
          <rPr>
            <sz val="9"/>
            <color indexed="81"/>
            <rFont val="Tahoma"/>
            <family val="2"/>
          </rPr>
          <t xml:space="preserve">
regitrar el nombre del denominador de la formula del indicador.   
</t>
        </r>
      </text>
    </comment>
    <comment ref="Q1" authorId="0" shapeId="0" xr:uid="{0CB926F1-A7FA-4836-AF68-B337968AAE35}">
      <text>
        <r>
          <rPr>
            <b/>
            <sz val="9"/>
            <color indexed="81"/>
            <rFont val="Tahoma"/>
            <family val="2"/>
          </rPr>
          <t>Reultado:</t>
        </r>
        <r>
          <rPr>
            <sz val="9"/>
            <color indexed="81"/>
            <rFont val="Tahoma"/>
            <family val="2"/>
          </rPr>
          <t xml:space="preserve">
 Producto de la operación </t>
        </r>
      </text>
    </comment>
  </commentList>
</comments>
</file>

<file path=xl/sharedStrings.xml><?xml version="1.0" encoding="utf-8"?>
<sst xmlns="http://schemas.openxmlformats.org/spreadsheetml/2006/main" count="510" uniqueCount="302">
  <si>
    <t xml:space="preserve"> CLASIFICACIÓN</t>
  </si>
  <si>
    <t>#</t>
  </si>
  <si>
    <t>PROCESO:</t>
  </si>
  <si>
    <t>NOMBRE DEL INDICADOR</t>
  </si>
  <si>
    <t xml:space="preserve">CÓDIGO </t>
  </si>
  <si>
    <t>VERSIÓN</t>
  </si>
  <si>
    <t xml:space="preserve">TIPO DE INDICADOR: </t>
  </si>
  <si>
    <t>META:</t>
  </si>
  <si>
    <t xml:space="preserve">OBJETIVO: </t>
  </si>
  <si>
    <t xml:space="preserve">DESCRICIÓN </t>
  </si>
  <si>
    <t xml:space="preserve">Forma de Cálculo: </t>
  </si>
  <si>
    <t>Frecuencia:</t>
  </si>
  <si>
    <t>Unidad de Medida:</t>
  </si>
  <si>
    <t>VARIABLE 1</t>
  </si>
  <si>
    <t>VARIABLE 2</t>
  </si>
  <si>
    <t>RESULTADO</t>
  </si>
  <si>
    <t xml:space="preserve">GESTIÓN </t>
  </si>
  <si>
    <t>SIG</t>
  </si>
  <si>
    <t>Sistema Integrado de Gestión</t>
  </si>
  <si>
    <t>REVISIÓN DOCUMENTAL DE PROCESOS</t>
  </si>
  <si>
    <t>SIG-IND-001</t>
  </si>
  <si>
    <t>VERSIÓN: 4.0</t>
  </si>
  <si>
    <t>EFICACIA</t>
  </si>
  <si>
    <t>REVISAR QUE EL 100% DE LOS PROCESOS UAERMV TENGA LA INFORMACIÓN DOCUMENTADA NORMALIZADA</t>
  </si>
  <si>
    <t xml:space="preserve">Revisar por el Equipo Técnico SIG con los Enlaces de Procesos que la información documentada de cada proceso, sea conforme con la normatividad vigente en calidad y/o Lineamientos de los subsitemas que componen el Sistema Integrado de Gestión </t>
  </si>
  <si>
    <t>(Sumatoria del Resultado de la revisión documetal de cada Proceso / Total de Procesos)*100</t>
  </si>
  <si>
    <t xml:space="preserve">ANUAL </t>
  </si>
  <si>
    <t>PORCENTAJE</t>
  </si>
  <si>
    <t>SATISFACCIÓN DEL CLIENTE INTERNO</t>
  </si>
  <si>
    <t>SIG-IND-002</t>
  </si>
  <si>
    <t>LOGRAR QUE EL RESULTADO DE LA SATISFACCIÓN DE CLIENTE INTERNO, SEA MAYOR O IGUAL AL 80% DE LA CALIFICACIÓN MÁXIMA POSIBLE DE 100%</t>
  </si>
  <si>
    <t>Medir la satisfacción del Cliente Interno UAERMV</t>
  </si>
  <si>
    <t xml:space="preserve">El indicador de autoevaluación permite que el Responsable Directivo revise la gestión para asegurarse de la operación eficaz y el control del proceso;con el fin de buscar la mejora continua </t>
  </si>
  <si>
    <t>(Sumatoria del Resultado de Satisfacción ) / # de aspectos de satisfacción)</t>
  </si>
  <si>
    <t>SEMESTRAL</t>
  </si>
  <si>
    <t>AUTOEVALUACIÓN  DE LA CALIDAD DE LOS PROCESOS</t>
  </si>
  <si>
    <t>SIG-IND-003</t>
  </si>
  <si>
    <t>VERSIÓN: 2.0</t>
  </si>
  <si>
    <t>LOGRAR UN 90% DE AVANCE EN EL DESEMPEÑO DE LOS PROCESOS PARA EL MEJORAMIENTO CONTINUO DE LA GESTIÓN</t>
  </si>
  <si>
    <t xml:space="preserve">Determinar de manera cuantitativa si se está cumpliendo adecuadamente con su propósito, la conformidad de los productos ofrecidos y servicios prestados por cada proceso, que permita definir oportunidades de mejora. </t>
  </si>
  <si>
    <t>(Sumatoria del Resultado de la Autoevaluación de cada Proceso / Total de Procesos)*100</t>
  </si>
  <si>
    <t>PES</t>
  </si>
  <si>
    <t>Planeación Estratégica</t>
  </si>
  <si>
    <t>SEGUIMIENTO AL CUMPLIMIENTO DEL PLAN DE ACCIÓN DE CADA UNO DE LOS PROCESOS</t>
  </si>
  <si>
    <t>PES-IND-001</t>
  </si>
  <si>
    <t>VERSIÓN: 5.0</t>
  </si>
  <si>
    <t>LLEVAR A CABO EL SEGUIMIENTO, EVALUACIÓN Y OBSERVACIONES A QUE IAYA LUGAR EN LO REFERENTE AL AVANCE EN LA EJECUCIÓN DE LA TOTALIDAD DE LOS PLANES DE ACCIÓN DE LOS PROCESOS</t>
  </si>
  <si>
    <t>Verificar el cumplimiento de los Planes de Acción por Procesos</t>
  </si>
  <si>
    <t xml:space="preserve">Se busca tener un panorama integeral del estados de vance de la ejecuanción de Planes de Acción para generar las alertas a que haya lugar de manera oportuna y adecuada, de igual manera la información recoletada sirve como insumo para la evaluación de la gestión de los procesos en el alcance de sus objetivo y el cumplimiento de acciones de mejora determinadas. </t>
  </si>
  <si>
    <t>Sumatoria de los porcentajes de avance de la ejecución de los planes de acción por proceso</t>
  </si>
  <si>
    <t>TRIMESTRAL</t>
  </si>
  <si>
    <t>SEGUIMIENTO A LA EJECUCIÓN DE LOS OBJETIVOS INSTITUCIONALES DE LA UAERMV</t>
  </si>
  <si>
    <t>PES-IND-002</t>
  </si>
  <si>
    <t>VERSIÓN: 8.0</t>
  </si>
  <si>
    <t>LLEVAR A CABO EL SEGUIMIENTO, EVALUACIÓN Y OBSERVACIONES A QUE HAYA LUGAR EN LO REFERENTE AL AVANCE EN LA EJECUCIÓN DE LA TOTALIDAD DE LOS OBJETIVOS INSTITUCIONALES DEL PLAN ESTRATÉGICO</t>
  </si>
  <si>
    <t>Verificar el cumplimiento de los objetivos institucionales de la UAERMV para la toma de decisiones por la Alta Dirección</t>
  </si>
  <si>
    <t xml:space="preserve">Proporcina información completa  estados de vance en el logro de los Objetivos Institucionales que permite generar las alertas a que haya lugar de manera oportuna y adecuada, de igual manera la información recoletada sirve como insumo para la evaluación del desempeño institucional. </t>
  </si>
  <si>
    <t>Sumatorias del avance mensual, trimestral y semestral de cada uno de los procesos</t>
  </si>
  <si>
    <t>COM</t>
  </si>
  <si>
    <t>Comunicaciones</t>
  </si>
  <si>
    <t>CAMPAÑAS REALIZADAS</t>
  </si>
  <si>
    <t>COM-IND-001</t>
  </si>
  <si>
    <t>VERSIÓN: 7.0</t>
  </si>
  <si>
    <t>REALIZAR EL 100% DE LAS CAMPAÑAS PROGRAMADAS TANTO INTERNA COMO EXTERNAS SEGÚN  LO ESTABLECIDO EN EL PLAN DE COMUNICACIONES</t>
  </si>
  <si>
    <t>Medir el cumplimiento de la gestión de las Comunicaciones internas y externas en la entidad establecido en el Plan de Comunicaciones.</t>
  </si>
  <si>
    <t>Las campañas externas e internas que se realizan buscan cumplir el objetivo de aumentar el índice de satisfacción de las partes interesadas y es por eso que es necesario medir la cantidad de actividades que se realizan y el impacto que queda de ellas.</t>
  </si>
  <si>
    <t>(Número de campañas internas realizadas+Número de campañas externas realizadas / Número total de Campañas Internas  y Externas Programadas) * 100</t>
  </si>
  <si>
    <t xml:space="preserve">SEGUIDORES Y VISUALIZACIONES EN REDES </t>
  </si>
  <si>
    <t>COM-IND-002</t>
  </si>
  <si>
    <t>VERSIÓN: 3.0</t>
  </si>
  <si>
    <t>Incrementar en un 1% los seguidores y las interacciones en twitter con respecto a la medición del periodo anterior</t>
  </si>
  <si>
    <t>Promover el posicionamiento de marca a traves del incremento de la cantidad de seguidores y las interacciones de las publicaciones enTwitter</t>
  </si>
  <si>
    <t xml:space="preserve">En twitter entre más interacciones temga el contenido publicado se obtiene un mayor alcance, además las publicaciones serán más veces compartidas lo que nos permite atraer a más usuarios a nuestra cuenta. Estos nuevos seguidores e interacciones contribuyen al posicionamiento y mejora de la imagen de la Unidad. en tal sentido resulta indispensable ejecer un control y una medición de este aspecto </t>
  </si>
  <si>
    <t>((Número de seguidores + número de interacciones del periodo)  / (Número de seguidores + número de interacciones identificados en la ultima medición)) -1</t>
  </si>
  <si>
    <t>MENSUAL</t>
  </si>
  <si>
    <t>CUMPLIMIENTO DEL PLAN DE COMUNICACIONES</t>
  </si>
  <si>
    <t>COM-IND-003</t>
  </si>
  <si>
    <t>EJECUTAR EN UN 100% LAS ACTIVIDADES PROGRAMADAS EN EL PLAN DE COMUNICACIONES</t>
  </si>
  <si>
    <t>Medir la gestión del proceso a traves del cumplimiento del plan de comunicaciones.</t>
  </si>
  <si>
    <t>El Proceso de Comunicaciones debe asumir un rol importante con acciones efectivas que permitan a la Entidad dar a conocer a la comunidad su gestión y lograr que los diferentes públicos objetivos y las partes interesadas la identifiquen, valoren lo realizado en la malla vial de la ciudad y se mejore la percepción de lo ejecutado, es por eso que el plan estratégico de comunicaciones es el lineamiento en el que se basan las acciones y actividades para lograr dichos objetivos que deben medirse para evaluar su efectividad.</t>
  </si>
  <si>
    <t>(Número de actividades ejecutadas / Número actividades de programadas)*100</t>
  </si>
  <si>
    <t>PDV</t>
  </si>
  <si>
    <t>Planificación del Desarrollo Vial Local</t>
  </si>
  <si>
    <t xml:space="preserve">INTERVENCIONES PRIORIZADAS </t>
  </si>
  <si>
    <t>PDV-IND-001</t>
  </si>
  <si>
    <t>PRIORIZAR  100% DE LA META PROGRAMADA ANUAL DE MISIONALIDAD Y CAMPAÑA SALVANDO VIDAS (300 KM-CARRIL DE IMPACTO)</t>
  </si>
  <si>
    <t xml:space="preserve">Medir avance en las vias priorizadas, con el fin de garantizar que la UAERMV atraves de la SPI dé cumplimiento a la meta de intervención de la Entidad. </t>
  </si>
  <si>
    <t>Teniendo en cuenta las funciones asignadas a la SMVL y con el fin de dar cumplimiento a la meta de intervención definida para la vigencia en el Plan de Desarrollo Distrital, se generó por parte de esta Subdirección un indicador que midiera el avance de lo anteriormente descrito. En ese orden de ideas se estableció medir trimestralmente los kilometros carril priorizados por esta dependencia a la Subdirección Técnica de Producción e Intervención.</t>
  </si>
  <si>
    <t>(( Total de kms/carril de impacto priorizados/Meta  programada anual) *100)</t>
  </si>
  <si>
    <t xml:space="preserve">ESTRATEGICO </t>
  </si>
  <si>
    <t>DISEÑOS DE ESTRUCTURA DE PAVIMENTOS EN VIAS PROGRAMADAS</t>
  </si>
  <si>
    <t>PDV-IND-004</t>
  </si>
  <si>
    <t>VERSIÓN: 1.0</t>
  </si>
  <si>
    <t>30% DE LA META PROGRAMADA ANUAL EN EL PLAN DE DESARROLLO DE ACUERDO A LA VIGENCIA (90 km-carril)</t>
  </si>
  <si>
    <t>Medir avance en vías priorizadas con diseños de estructura de pavimentos elaborados en la SMVL.</t>
  </si>
  <si>
    <t>De la meta de intrevención para la vigencia (300km-carril) se estableció como meta que el 30% de las intervenciones (90km-carril) deben ser de cambio de carpeta y/o rehabilitación las cuales requieren diseños, por lo tanto es importante medir el avance en la actividad descrita.</t>
  </si>
  <si>
    <t>(Km/Carril de impacto con diseños de pavimentos elaborados y entregados/Total Km/Carril de impacto de vías programadas para diseño de estructura de pavimentos)*100</t>
  </si>
  <si>
    <t>SEGUIMIENTO A INTERVENCIONES  EJECUTADAS</t>
  </si>
  <si>
    <t>PDV-IND-005</t>
  </si>
  <si>
    <t>REALIZAR EL 100% DE VISITAS DE SEGUIMIENTO A VIAS PROGRAMADAS PARA SEGUIMIENTO (INTERVENCION DE CAMBIO DE CARPETA Y REHABILITACION) EN LA VIGENCIA</t>
  </si>
  <si>
    <t>REALIZAR SEGUIMIENTO A INTERVENCIONES (CAMBIO DE CARPETA Y REHABILITACION) EJECUTADAS</t>
  </si>
  <si>
    <t>COMO PARTE DE LA IMPLEMENTACIÓN DE UN SISTEMA DE GESTIÓN DE PAVIMENTOS, SE DEBE REALIZAR EL SEGUIMIENTO A LAS INTERVENCIONES REALIZADAS POR LA UAERMV QUE FUERON EJECUTADAS CON INTERVENCIÓN DE REHABILITACIÓN Y/O CAMBIO DE CARPETA.</t>
  </si>
  <si>
    <t>(Segmentos viales con visita de  seguimiento (CC y RH)/Segmentos viales programados para seguimiento) *100</t>
  </si>
  <si>
    <t>AII</t>
  </si>
  <si>
    <t>Apoyo Interinstitucional</t>
  </si>
  <si>
    <t>EMERGENCIAS PRESENTADAS Y ATENDIDAS</t>
  </si>
  <si>
    <t>AII-IND-001</t>
  </si>
  <si>
    <t>VERSIÓN: 6.0</t>
  </si>
  <si>
    <t>ATENDER EL 100% DE LAS EMERGENCIAS PRESENTADAS Y/O SITUACIONES IMPREVISTAS QUE AFECTEN LA MOVILIDAD</t>
  </si>
  <si>
    <t>Calcular la cantidad de emergencias atendidas por la entidad</t>
  </si>
  <si>
    <t>La Subdirección Técnica de Producción e Intervención, en cumplimiento del artículo 109 del Acuerdo Distrital 257 de 2006, en el cual se estipula que la UAERMV tiene por objeto programar y ejecutar las obras necesarias para garantizar rehabilitación y el mantenimiento periódico de la malla vial local; así como la atención inmediata de todo el subsistema de la malla vial cuando se presenten situaciones imprevistas que dificulten la movilidad en el Distrito Capital.</t>
  </si>
  <si>
    <t>(Número de emergencias atendidas /  Total de emegencias presentadas)*100</t>
  </si>
  <si>
    <t>PRO</t>
  </si>
  <si>
    <t>Producción</t>
  </si>
  <si>
    <t>PORCENTAJE DE CUMPLIMIENTO DE ENTREGAS DE PRODUCCIÓN Y MATERIAS PRIMAS PROGRAMADOS</t>
  </si>
  <si>
    <t>PRO-IND-001</t>
  </si>
  <si>
    <t>CUMPLIR CON EL 90% DE LOS REQUERIMIENTOS DE PRODUCCIÓN Y MATERIA PRIMA PARA LAS INTERVENCIONES DE LA UMV Y CLIENTES EXTERNOS.</t>
  </si>
  <si>
    <t>Cumplir con las necesidades de mezcla, concreto, fresado y materiales granulares suministradas por la Gerencia de Producción a las intervenciones de la UMV y clientes externos.</t>
  </si>
  <si>
    <t>El indicador mide las entregas de lo producido y despachado de materias primas de la sede de producción, buscando generar el control del cumplimiento a las solicitudes realizadas al proceso de producción.</t>
  </si>
  <si>
    <t>(Total de metros cúbicos entregados de producción y materia prima para las intervenciones de la UMV y clientes externos / # total de metros cúbicos programados)*100</t>
  </si>
  <si>
    <t>Trimestral</t>
  </si>
  <si>
    <t>Porcentaje</t>
  </si>
  <si>
    <t>PORCENTAJE DE CONTROL DE CALIDAD A LA PRODUCCIÓN Y MATERIAS PRIMAS</t>
  </si>
  <si>
    <t>PRO-IND-002</t>
  </si>
  <si>
    <t>CUMPLIR CON EL 90% DEL CONTROL DE CALIDAD A LOS PRODUCTOS GENERADOS Y MATERIAS PRIMAS ENTREGADAS POR LA GERENCIA DE PRODUCCIÓN.</t>
  </si>
  <si>
    <t>Identificar el porcentaje de control de calidad realizado a los productos generados y materias primas entregadas por la Gerencia de Producción, ensayos realizados por laboratorio.</t>
  </si>
  <si>
    <t>El indicador mide el numero de muestras realizadas y las requeridas para identificar la calidad de los productos generados y las materias primas entregadas por la sede de producción.</t>
  </si>
  <si>
    <t>Sumatoria de muestras tomadas y ensayadas para la entrega de producción y materia prima / Total de muestras requeridas.
De acuerdo al Plan de Ensayos de la UAERMV.</t>
  </si>
  <si>
    <t>PORCENTAJE DE CUMPLIMIENTO DE LAS ESPECIFICACIONES TÉCNICAS DE LA PRODUCCIÓN DE MEZCLA ASFALTICA EN CALIENTE</t>
  </si>
  <si>
    <t>PRO-IND-003</t>
  </si>
  <si>
    <t>EFECTIVIDAD</t>
  </si>
  <si>
    <t>CUMPLIR CON LAS ESPECIFICACIONES TÉCNCAS DE LA PRODUCCIÓN Y ENTREGA DE MEZCLA ASFALTICA  PARA LAS INTERVENCIONES DE LA UAERMV Y CLIENTES EXTERNOS.</t>
  </si>
  <si>
    <t>Medir el cumplimiento de las especificaciones técnicas, obtenidas mediante resultados de los ensayos de laboratorio, realizados a la producción y entrega de la mezcla asfáltica para las intervenciones de la UAERMV y clientes externos.</t>
  </si>
  <si>
    <t>El indicador mide los porcentajes de cumplimiento de las especificaciones técnicas de los productos generados y entregados de mezcla asfaltica para identificar la calidad de estas.</t>
  </si>
  <si>
    <t>Sumatoria de porcentajes de cumplimiento de cada uno de los parámetros con respecto al volumen total producido en el periodo / Número de parámetros evaluados.
Para el indicador se tiene en cuenta cuatro (4) de los seis (6) parámetros (estabilidad, flujo, vacíos con aire y relación estabilidad/flujo).
El resultado del indicador establece:
1) Es buena, cuando en el trimestre, la calidad de las muestras ensayadas, el porcentaje de cumplimiento de los 4 parámetros es mayor o igual al 85%. 
2) Es aceptable, cuando en el trimestre, la calidad de las muestras ensayadas, el porcentaje de cumplimiento de los 4 parámetros es mayor o igual al 70% y menor al 85%. 
3) Es deficiente, cuando en el trimestre, la calidad de las muestras ensayadas, el porcentaje de cumplimiento de los 4 parámetros es menor al 70%.
Nota: Para el grano caucho los criterios de aceptación son todos los anteriores, menos la relación estabilidad flujo.</t>
  </si>
  <si>
    <t>INSTITUCIONAL</t>
  </si>
  <si>
    <t>IMV</t>
  </si>
  <si>
    <t>Intervención de la Malla Vial Local</t>
  </si>
  <si>
    <t>CUMPLIMIENTO DE METAS DE INTERVENCION DE VIAS</t>
  </si>
  <si>
    <t>IMV-IND-001</t>
  </si>
  <si>
    <t xml:space="preserve">VERSIÓN: 7.0  </t>
  </si>
  <si>
    <t xml:space="preserve">CUMPLIR EN UN 85% LA INTERVENCIÓN DE LOS KILÓMETROS CARRIL PROGRAMADOS EN LA ENTIDAD PARA ACATAMIENTO DE LA META DISTRITAL      </t>
  </si>
  <si>
    <t>Calcular el total de Km-Carril de impacto intervenidos mensualmente y compararlos con los Km-Carril de impacto a intervenir según las metas establecidas.</t>
  </si>
  <si>
    <t>Indicador generado para llevar la tendencia del comportamiento de la meta fisica de la entidad en su unidad de medida en Km Carril por periocidad hasta ver el cumplimiento de la meta que se establece en el plan de desarrollo</t>
  </si>
  <si>
    <t>(km-carril de impacto intervendios em rehabilitación+ km-carril de impacto intervenidos en mantenimiento) /  km-carril de impacto programados para el periodo)*100</t>
  </si>
  <si>
    <t xml:space="preserve">POBLACIÓN BENEFICIADA          </t>
  </si>
  <si>
    <t>IMV-IND-002</t>
  </si>
  <si>
    <t xml:space="preserve">EFICACIA </t>
  </si>
  <si>
    <t>MEDIR LA CANTIDAD DE POBLACIÓN BENEFICIADA CON LAS INTERVENCIONES DE LA UAERMV</t>
  </si>
  <si>
    <t>Calcular el total de población beneficiada con las intervenciones de la UMV</t>
  </si>
  <si>
    <t>Indicador generado para conocer el beneficio que se tiene de la poblacion en determinada zona donde la entidad interviene y da pronta movilidad de acceso generando un impacto satisfactorio a la comunidad y a sus alrededores</t>
  </si>
  <si>
    <t>(# Habitantes Beneficiados por la intervención de la malla vial local de la UMV en el periodo / Número de habitantes a beneficiar existentes)*100</t>
  </si>
  <si>
    <t>EJECUCIÓN PRESUPUESTAL INVERSIÓN DE LA VIGENCIA</t>
  </si>
  <si>
    <t>IMV-IND-003</t>
  </si>
  <si>
    <t>ALCANZAR UNA EJECUCIÓN PRESUPUESTAL SUPERIOR AL 90% DEL PRESUPUESTO ASIGNADO AL PROYECTO DE INVERSIÓN 408</t>
  </si>
  <si>
    <t>Lograr que la ejecución del proyecto de inversión 408 llegue a un nivel óptimo para garantizar su eficacia y eficiencia</t>
  </si>
  <si>
    <t>Indicador generado para llevar la tendencia en alcanzar una ejecucion presupuestal optima de acuerdo a sus recursos de inversion para el cumplimiento de la meta que se establece en el plan de desarrollo</t>
  </si>
  <si>
    <t>(Presupuesto ejecutado en giros del PI  en el periodo/valor total del presupuesto asignado para el proyecto de inversión)</t>
  </si>
  <si>
    <t>GAM</t>
  </si>
  <si>
    <t>Gestión Ambiental</t>
  </si>
  <si>
    <t xml:space="preserve">CUMPLIMIENTO PLAN DE ACCIÓN PIGA </t>
  </si>
  <si>
    <t>GAM-IND-001</t>
  </si>
  <si>
    <t>EFICIENCIA</t>
  </si>
  <si>
    <t>UMPLIR CON EL 100% DE LAS ACTIVIDADES APROBADAS POR COMITÉ DIRECTIVO PARA  EL PLAN DE ACCION PIGA DE LA VIGENCIA 2018</t>
  </si>
  <si>
    <t>Propender por el uso racional de los recursos y un ambiente saludable, seguro, propicio, diverso, incluyente y participativo en las sedes de la Entidad actuando responsablemente con el ambiente; lo anterior articulado con lo dispuesto en el Plan de Desarrollo Distrital en su eje transversal – Sostenibilidad ambiental basada en la eficiencia energética.</t>
  </si>
  <si>
    <t>Se requiere medir el cumplimiento de cada una de las actividades planteadas al inicio de cada vigencia en el  plan de accion del PIGA enviado a la SDA. Este plan de accion contiene todos los aspectos ambientales a tener en cuenta para el cumplimiento de la normatividad ambiental y para el mejoramiento continuo del componente ambiental de la entidad</t>
  </si>
  <si>
    <t>[(Número de actividades ejecutadas /número de actividades programadas)*100]</t>
  </si>
  <si>
    <t>Semestral</t>
  </si>
  <si>
    <t>ESTRATEGICO</t>
  </si>
  <si>
    <t>SAP</t>
  </si>
  <si>
    <t>Gestión Social y de Atención a Partes Interesadas</t>
  </si>
  <si>
    <t>SATISFACCIÓN DE PARTES INTERESADAS</t>
  </si>
  <si>
    <t>SAP-IND-001</t>
  </si>
  <si>
    <t>LOGRAR QUE EL RESULTADO DE LA SATISFACCIÓN DE PARTES INTERESADAS, SEA MAYOR O IGUAL AL 80% DE LA CALIFICACIÓN MÁXIMA POSIBLE DE 5,0 PUNTOS</t>
  </si>
  <si>
    <t>Medir la satisfacción de las partes interesadas de la UAERMV para obtener su percepción respecto de los productos misionales ofrecidos y/o servicios conformes, gestiones y/o intervenciones realizadas, con el fin de identificar posibles aspectos de mejora</t>
  </si>
  <si>
    <t xml:space="preserve">Este indicador se utiliza para medir el nivel de satisfacción de las partes interesadas de la UAERMV y saber su percepción respecto a los productos misionales y los servicios ofrecidos así como las gestiones e intervenciones realizadas con el fin de identificar posibles acpectos a mejorar. </t>
  </si>
  <si>
    <t>(Resultado de encuestas aplicadas con calificación mayor o igual a 80% / # encuestas aplicadas) *100</t>
  </si>
  <si>
    <t>GESTIÓN SOCIAL EN FRENTES DE TRABAJO</t>
  </si>
  <si>
    <t>SAP-IND-002</t>
  </si>
  <si>
    <t>LOGRAR SOCIALIZAR ANTICIPADAMENTE A LA COMUNIDAD EL 100% DE LAS INTERVENCIONES A EJECUTAR EN CADA FRENTE DE TRABAJO</t>
  </si>
  <si>
    <t>Verificar la cantidad de frentes de trabajo que fueron socializados de manera anticipada, para que la comunidad del área de influencia directa donde se realizarán las intervenciones de la UAERMV, se haga partícipe y se sensibilice sobre éstas.</t>
  </si>
  <si>
    <t>Este indicador permite medir el número de frentes de trabajo socializados de manera anticipada y esto le permite a la entidad mitigar los impactos generados a la ciudadanía.</t>
  </si>
  <si>
    <t>(# de frentes de trabajo socializados anticipidamente / # de frentes de trabajo ejecutados) *100</t>
  </si>
  <si>
    <t>CON</t>
  </si>
  <si>
    <t>Contratación</t>
  </si>
  <si>
    <t>SEGUIMIENTO A PLAN DE ADQUISICIONES</t>
  </si>
  <si>
    <t>CON-IND-002</t>
  </si>
  <si>
    <t>CUMPLIMIENTO DEL 100% DE LA EJECUCIÓN DEL PLAN DE ADQUISICIONES VIGENTE DE LA UNIDAD</t>
  </si>
  <si>
    <t>Verificar el cumplimiento en la ejecución del plan de adquisiciones de la vigencia</t>
  </si>
  <si>
    <t>Se realiza la medición del número de procesos definidos en el plan anual de adquisiciones de la vigencia, frente a los procesos programados para el periodo, con el objetivo de hacer seguimiento a la adecuada ejecución de procesos y del presupuesto asociado.</t>
  </si>
  <si>
    <t>(Número de procesos contractuales inicados en el periodo /Número de procesos contractuales programados en el Plan de Adquisiciones para el periodo)*100</t>
  </si>
  <si>
    <t>GDO</t>
  </si>
  <si>
    <t>Gestión Documental</t>
  </si>
  <si>
    <t xml:space="preserve">CUMPLIMIENTO PROGRAMA DE GESTION DOCUMENTAL </t>
  </si>
  <si>
    <t>GDO-IND-003</t>
  </si>
  <si>
    <t xml:space="preserve">DESARROLLAR EL 100% DE LAS ACTIVIDADES REGISTRADAS EN EL PROGRAMA DE GESTIÓN DOCUMENTAL </t>
  </si>
  <si>
    <t>Lograr llevar a cabo el desarrollo de la totalidad las actividades registradas en el programa de gestión documental.</t>
  </si>
  <si>
    <t>El indicador pretende medir el numero de acciones ejecutados del PGD sobre el numero de acciones programadas en el PGD en un periodo determinado</t>
  </si>
  <si>
    <t>(Acciones o productos ejecutados / Acciones o productos programados en el programa de gestión documental) X 100</t>
  </si>
  <si>
    <t>FIN</t>
  </si>
  <si>
    <t>Financiera</t>
  </si>
  <si>
    <t xml:space="preserve">EJECUCIÓN PRESUPUESTAL </t>
  </si>
  <si>
    <t>FIN-IND-002</t>
  </si>
  <si>
    <t>EJECUTAR LOS RECURSOS DEL PRESUPUESTO DE GASTOS EN UN PORCENTAJE IGUAL O SUPERIOR AL 95% RESPECTO AL PRESUPUESTO ASIGNADO.</t>
  </si>
  <si>
    <t>Realizar seguimiento de la ejecución de los recursos asignados a la entidad con el fin de lograr la maxima eficiencia presupuestal.</t>
  </si>
  <si>
    <t>Este indicador permite realizar el seguimiento de la ejecución presupuestal, es decir establecer la desviación entre el presupuesto asignado y el presupuesto ejecutado en el período, es  importante su medición, ya que permite asegurar que la ejecución programada del presupuesto, a fin de evitar sanciones o disminusiones presupuestales para las siguientes vigencias.</t>
  </si>
  <si>
    <t>(Valor ejecutado (compromisos) del presupuesto / Valor total de presupuesto asignado) *100</t>
  </si>
  <si>
    <t>EJECUCIÓN DEL PAC (PLAN ANUALIZADO DE CAJA)</t>
  </si>
  <si>
    <t>FIN-IND-003</t>
  </si>
  <si>
    <t xml:space="preserve">ESTABLECER EL PORCENTAJE DEL PAGO DE LAS OBLIGACIONES EJECUTADAS POR LA UNIDAD, DE CONFORMIDAD CON LA PROGRAMACIÓN ESTABLECIDA POR LAS ÁREAS RESPONSABLES </t>
  </si>
  <si>
    <t>Establecer el porcentaje del pago de las obligaciones ejecutadas por la Unidad, de conformidad con la programación establecida por las áreas responsables</t>
  </si>
  <si>
    <t>Este indicador mide el porcentaje de ejecución del PAC, es decir el porcentaje de cumplimiento en la programación de los pagos a realizar en el período contra los realmente efectuados en el período establecido</t>
  </si>
  <si>
    <t>(Ejecución de pagos en el periodo / Presupuesto programado para el periodo)*100</t>
  </si>
  <si>
    <t>EJECUCIÓN PRESUPUESTAL PASIVOS EXIGIBLES</t>
  </si>
  <si>
    <t>FIN-IND-004</t>
  </si>
  <si>
    <t xml:space="preserve"> EFICACIA</t>
  </si>
  <si>
    <t xml:space="preserve">EJECUTAR LOS PASIVOS EXIGIBLES EN UN PORCENTAJE SUPERIOR AL 85% </t>
  </si>
  <si>
    <t>Llevar el seguimiento de la gestión efectiva en la ejecución de los Pasivos exigibles que deben ejecutar las áreas comprometidas con un porcentaje superior al 85%</t>
  </si>
  <si>
    <t>El presente indicador permite realizar el seguimiento de la ejecución de los pasivos exigibles programados para ser ejecutados en la presente vigencia, es importante asegurar que se realicen los pagos de vigencias anteriores programados para la presente vigencia.</t>
  </si>
  <si>
    <t>(Valor de la ejecución de pasivos exigibles/ Presupuesto total de Pasivos Exigibles)*100</t>
  </si>
  <si>
    <t>EJECUCIÓN DE RESERVAS PRESUPUESTALES</t>
  </si>
  <si>
    <t>FIN-IND-005</t>
  </si>
  <si>
    <t xml:space="preserve">EJECUTAR LAS RESERVAS EN UN PORCENTAJE SUPERIOR AL 85% </t>
  </si>
  <si>
    <t>Realizar seguimiento de la ejecución de las reservas presupuestales asignadas con el fin de lograr el cumplimiento del 85% de la ejecución del presupuesto de reservas de la Unidad</t>
  </si>
  <si>
    <t>El presente indicador permite realizar el seguimiento de la ejecución de las reservas presupuestales que se programaron el año anterior para ser ejecutados en la presente vigencia, es importante realizar su seguimiento para asegurara su ejecución, a fin de prevenir que se conviertan en pasivos exigibles.</t>
  </si>
  <si>
    <t>(Valor de la ejecución de reservas/ Presupuesto total de reservas)*100</t>
  </si>
  <si>
    <t>THU</t>
  </si>
  <si>
    <t>Talento Humano</t>
  </si>
  <si>
    <t>IDENTIFICAR Y REPORTAR EL 100% DE ACCIDENTES E INCIDENTES LABORALES PRESENTADOS EN LA ENTIDAD.</t>
  </si>
  <si>
    <t>THU-IND-001</t>
  </si>
  <si>
    <t>Identificar y reportar la totalidad de los accidentes e incidentes laborales presentados en un periodo de tiempo determinado que involucre al personal de planta y trabajadores oficiales de conformidad con el SG-SST (SISTEMA DE GESTION SEGURIDAD Y SALUD EN EL TRABAJO)</t>
  </si>
  <si>
    <t xml:space="preserve">El indicador tiene como proposito medir la totalidad de los accidentes e incidentes laborales presentados en un periodo de tiempo determinado y hacer una comparacion respecto al mismo periodo de la vigencia anterior. </t>
  </si>
  <si>
    <t>(No. de accidentes reportados en el periodo + No. incidentes reportados en el periodo) / Σ de eventos reportados en el mismo periodo de la vigencia anterior</t>
  </si>
  <si>
    <t>ENFERMEDADES LABORALES</t>
  </si>
  <si>
    <t>THU-IND-002</t>
  </si>
  <si>
    <t xml:space="preserve">IDENTIFICAR Y HACER SEGUIMIENTO 100% DE LAS ENFERMEDADES LABORALES DEL PERSONAL DE PLANTA Y TRABAJADORES OFICIALES DE LA ENTIDAD </t>
  </si>
  <si>
    <t>Llevar a cabo el seguimiento de las enfermedades laborales del  personal de planta y trabajadores oficiales reportadas a la ARL de conformidad con el SG-SST (SISTEMA DE GESTION SEGURIDAD Y SALUD EN EL TRABAJO)</t>
  </si>
  <si>
    <t xml:space="preserve">El indicador pretende medir el numero de seguimientos realizados a enfermedades laborales sobre el numero de personas calificadas con enfermedad laboral. </t>
  </si>
  <si>
    <t>No. De seguimientos realizados / No. De personas calificadas con enfermedad laboral.</t>
  </si>
  <si>
    <t xml:space="preserve">CUMPLIMIENTO DEL PLAN INSTITUCIONAL DE CAPACITACIÓN. </t>
  </si>
  <si>
    <t>THU-IND-003</t>
  </si>
  <si>
    <t xml:space="preserve">ADELANTAR LAS ACTIVIDADES PARA EJECUTAR AL 100% EL PLAN INSTITUCIONAL DE CAPACITACIÓN </t>
  </si>
  <si>
    <t>Lograr el desarrollo de la totalidad las actividades programadas del Plan Institucional de Capacitación para el periodo</t>
  </si>
  <si>
    <t>El indicador pretende medir el numero de actividades ejecutadas del PIC en el periodo sobre el numero de actividades programadas para el periodo.</t>
  </si>
  <si>
    <t xml:space="preserve">No. De Actividades del plan ejecutadas en el periodo / No. De actividades del plan programadas para el periodo </t>
  </si>
  <si>
    <t xml:space="preserve">CUMPLIMIENTO DEL PLAN DE SEGURIDAD Y SALUD EN EL TRABAJO </t>
  </si>
  <si>
    <t>THU-IND-004</t>
  </si>
  <si>
    <t xml:space="preserve">ADELANTAR LAS ACTIVIDADES PARA EJECUTAR AL 100% EL PLAN DE SEGURIDAD Y SALUD EN EL TRABAJO </t>
  </si>
  <si>
    <t>Lograr el desarrollo de la totalidad las actividades programadas del Plan de seguridad y salud en el trabajo</t>
  </si>
  <si>
    <t>El indicador pretende medir el numero de acciones ejecutadas en el Plan de Seguridad y Salud en el trabajo sobre el total de actividades programadas en el Plan.</t>
  </si>
  <si>
    <t>CUMPLIMIENTO DEL PLAN DE BIENESTAR E INCENTIVOS</t>
  </si>
  <si>
    <t>THU-IND-005</t>
  </si>
  <si>
    <t>ADELANTAR LAS ACTIVIDADES PARA EJECUTAR AL 100% EL PLAN DE BIENESTAR E INCENTIVOS</t>
  </si>
  <si>
    <t>Lograr el desarrollo de la totalidad las actividades programadas del Plan de Bienestar e Incentivos</t>
  </si>
  <si>
    <t>El indicador pretende medir la gestion adelantada respecto al desarrollo de las actividades del plan ejecutadas en el periodo sobre el total de actividades del plan programadas para el periodo.</t>
  </si>
  <si>
    <t>No. De Actividades del plan ejecutadas en el periodo / No. De actividades del plan programadas para el periodo</t>
  </si>
  <si>
    <t>CDI</t>
  </si>
  <si>
    <t>Control Disciplinario Interno</t>
  </si>
  <si>
    <t>GESTIÓN DE LAS ACCIONES DISCIPLINARIAS</t>
  </si>
  <si>
    <t>CDI-IND-001</t>
  </si>
  <si>
    <t>LLEVAR A CABO EL 100%  DEL  EJERCICIO DE LA ACCIÓN DISCIPLINARIA BAJO CRITERIOS DE CELERIDAD, OPORTUNIDAD, RESPONSABILIDAD, CALIDAD Y EFECTIVIDAD.</t>
  </si>
  <si>
    <t>Investigar y juzgar oportuna y consistentemente las conductas de los Servidores Publicos de la Unidad Administrativa</t>
  </si>
  <si>
    <t xml:space="preserve">El indicador tiene como fin establecer el numero de expedientes tramitados dentro los terminos establecidos por ley sobre el numero de expedientes impulsados en el periodo. Es importante tener el control sobre los terminos estipulados por ley respecto al tramite de cada proceso. </t>
  </si>
  <si>
    <t>(N° de expedientes tramitados  dentro de términos legales / N° de expedientes tramitados en el periodo)*100</t>
  </si>
  <si>
    <t>ABI</t>
  </si>
  <si>
    <t>Administración de Bienes e Infraestructura</t>
  </si>
  <si>
    <t>REPORTE DE MOVIMIENTOS DE ACTIVOS</t>
  </si>
  <si>
    <t>ABI-IND-001</t>
  </si>
  <si>
    <t>VERSIÓN 2.0</t>
  </si>
  <si>
    <t>REGISTRAR LOS MOVIMIENTOS (INGRESOS, PUESTA EN SERVICIO Y/O TRASLADOS) DE LOS ACTIVOS DE PROPIEDAD DE LA UAERMV.</t>
  </si>
  <si>
    <t xml:space="preserve">Medir el número de movimientos efectuados por el Almacén General relacionados con el recibo, entrega y/o traslado de Activos, para la atención de las solicitudes programadas por Administración y para los proyectos de inversión. </t>
  </si>
  <si>
    <t>El presente indicador se estableció para ofrecer al proceso ABI la posibilidad de determinar el número de movimientos atendidos por Almacén para los elementos de propiedad de la Unidad clasificados como activos y para los cuales se realiza su causación contable.</t>
  </si>
  <si>
    <t>Sumatoria de ingresos y traslados de Activos realizados por el Almacén General</t>
  </si>
  <si>
    <t>REPORTE DE MOVIMIENTOS DE ELEMENTOS DE CONTROL ADMINISTRATIVO - CONSUMO</t>
  </si>
  <si>
    <t>ABI-IND-002</t>
  </si>
  <si>
    <t xml:space="preserve">REGISTRAR LOS MOVIMIENTOS DE LOS ELEMENTOS DE CONTROL ADMINISTRATIVO DE CONSUMO DE PROPIEDAD DE LA UAERMV. </t>
  </si>
  <si>
    <t>Medir el número de movimientos efectuados por el Almacén General relacionados con el recibo y entrega de los elementos de Control Administrativo de Consumo, para la atención de las solicitudes programadas para funcionamiento y para los proyectos de inversión.</t>
  </si>
  <si>
    <t>El presente indicador se estableció para permitir al proceso ABI la posibilidad de determinar el número de movimientos que realiza el Almacén General en el trimestre para el registro de los elementos de control administrativo de consumo (de acuerdo a la nueva clasificación por el Nuevo Marco Noramtivo Contable), como los egresos registrados para atender las diferentes solicitudes de las diferentes áreas de la Unidad.</t>
  </si>
  <si>
    <t>Sumatoria de ingresos y egresos (entregas registradas) realizadas por el Almacén General para los elementos de control administrativo de consumo.</t>
  </si>
  <si>
    <t>REPORTE DE MOVIMIENTOS DE ELEMENTOS DE CONTROL ADMINISTRATIVO - DEVOLUTIVOS</t>
  </si>
  <si>
    <t>ABI-IND-003</t>
  </si>
  <si>
    <t xml:space="preserve">REGISTRAR LOS MOVIMIENTOS (INGRESOS Y TRASLADOS) DE LOS ELEMENTOS DE CONTROL ADMINISTRATIVO DEVOLUTIVOS DE PROPIEDAD DE LA UAERMV. </t>
  </si>
  <si>
    <t xml:space="preserve">Medir el número de movimientos efectuados por el Almacén General relacionados con el recibo, entrega y traslado de los elementos de Control Administrativo - Devolutivos, para la atención de las solicitudes programadas para funcionamiento y para los proyectos de inversión.  </t>
  </si>
  <si>
    <t>El presente indicador se estableció para ofrecer al proceso ABI la posibilidad de determinar el número de movimientos atendidos por Almacén para los elementos de propiedad de la Unidad clasificados como elementos de control administrativo-Devolutivos y para los cuales  no se realiza causación contable, por contabilizarse como un gasto, de acuerdo al Nuevo Marco Normativo Contable.</t>
  </si>
  <si>
    <t>Sumatoria de ingresos y traslados de los elementos de control administrativo (devolutivos) realizados por el Almacén General.</t>
  </si>
  <si>
    <t>ODM</t>
  </si>
  <si>
    <t>Operación de Maquinaria</t>
  </si>
  <si>
    <t>DISPONIBILIDAD DE LA VEHÍCULOS, MAQUINARIA Y EQUIPOS</t>
  </si>
  <si>
    <t>ODM-IND-001</t>
  </si>
  <si>
    <t>Eficiencia</t>
  </si>
  <si>
    <t>VEHÍCULOS, MAQUINARIA Y EQUIPOS EN UN MÍNIMO DEL 70% DISPONIBLE.</t>
  </si>
  <si>
    <t>Identificar el estado real de la maquinaria y equipos de la UMV (Disponible - En mantenimiento).</t>
  </si>
  <si>
    <t>Se medirá el numero de vehículos, maquinarias y equipos con que se cuentan para el uso de las actividades a realizar en la misionalidad de la UAERMV, con el objetivo de obtener un control de cuales, cuantas y que porcentaje de disponibilidad cuenta la unidad.</t>
  </si>
  <si>
    <t>(# de unidades de maquinaria y equipos disponibles/numero total de unidades de maquinaria y equipos existentes)*100</t>
  </si>
  <si>
    <t>CMG</t>
  </si>
  <si>
    <t>Control para el Mejoramiento Continuo de la Gestión</t>
  </si>
  <si>
    <t>AUDITORIAS INTERNAS</t>
  </si>
  <si>
    <t>CMG-IND-001</t>
  </si>
  <si>
    <t>100% DE CUMPLIMIENTO DEL PROGRAMA ANUAL DE AUDITORIAS INTERNAS</t>
  </si>
  <si>
    <t>Medir la eficacia de la ejecución del Programa Anual de Auditorías,aprobado en el CICCI - Comité Institucional de Coordinación de Control Interno,  al inicio de la vigencia.</t>
  </si>
  <si>
    <t>Determinar el cumplimiento de la ejecución de las Auditorías internas que han sido aperturadas en un determinado periodo</t>
  </si>
  <si>
    <t xml:space="preserve">  (# Auditorías Ejecutadas  / # Total de Auditorías Programadas)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</si>
</sst>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quot;$&quot;\ * #,##0.00_);_(&quot;$&quot;\ * \(#,##0.00\);_(&quot;$&quot;\ * &quot;-&quot;??_);_(@_)"/>
    <numFmt numFmtId="165" formatCode="0.0%"/>
    <numFmt numFmtId="166" formatCode="_(* #,##0.00_);_(* \(#,##0.00\);_(* &quot;-&quot;??_);_(@_)"/>
    <numFmt numFmtId="167" formatCode="#,##0;[Red]#,##0"/>
    <numFmt numFmtId="168" formatCode="_-* #,##0.00\ &quot;€&quot;_-;\-* #,##0.00\ &quot;€&quot;_-;_-* &quot;-&quot;??\ &quot;€&quot;_-;_-@_-"/>
    <numFmt numFmtId="169" formatCode="_-[$$-240A]\ * #,##0_-;\-[$$-240A]\ * #,##0_-;_-[$$-240A]\ * &quot;-&quot;??_-;_-@_-"/>
    <numFmt numFmtId="170" formatCode="_-[$$-240A]* #,##0_-;\-[$$-240A]* #,##0_-;_-[$$-240A]* &quot;-&quot;??_-;_-@_-"/>
  </numFmts>
  <fonts count="8"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name val="Arial"/>
      <family val="2"/>
    </font>
    <font>
      <sz val="8"/>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EEECE1"/>
        <bgColor indexed="64"/>
      </patternFill>
    </fill>
  </fills>
  <borders count="8">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cellStyleXfs>
  <cellXfs count="42">
    <xf numFmtId="0" fontId="0" fillId="0" borderId="0" xfId="0"/>
    <xf numFmtId="0" fontId="2" fillId="0" borderId="0" xfId="0" applyFont="1" applyAlignment="1">
      <alignment horizontal="center" wrapText="1"/>
    </xf>
    <xf numFmtId="0" fontId="2" fillId="0" borderId="0" xfId="0" applyFont="1" applyAlignment="1">
      <alignment horizontal="center" wrapText="1"/>
    </xf>
    <xf numFmtId="0" fontId="2" fillId="2" borderId="1" xfId="0" applyFont="1" applyFill="1" applyBorder="1" applyAlignment="1">
      <alignment horizontal="center" vertical="center" wrapText="1"/>
    </xf>
    <xf numFmtId="0" fontId="3" fillId="0" borderId="0" xfId="0" applyFont="1"/>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justify"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2" xfId="0" applyFont="1" applyFill="1" applyBorder="1" applyAlignment="1">
      <alignment horizontal="justify" vertical="center"/>
    </xf>
    <xf numFmtId="165" fontId="3" fillId="0" borderId="2" xfId="4" applyNumberFormat="1" applyFont="1" applyFill="1" applyBorder="1" applyAlignment="1">
      <alignment horizontal="center" vertical="center"/>
    </xf>
    <xf numFmtId="165" fontId="3" fillId="0" borderId="2" xfId="3" applyNumberFormat="1" applyFont="1" applyFill="1" applyBorder="1" applyAlignment="1">
      <alignment horizontal="center" vertical="center"/>
    </xf>
    <xf numFmtId="9" fontId="3" fillId="0" borderId="2" xfId="4" applyNumberFormat="1" applyFont="1" applyFill="1" applyBorder="1" applyAlignment="1">
      <alignment horizontal="center" vertical="center"/>
    </xf>
    <xf numFmtId="1" fontId="3" fillId="0" borderId="2" xfId="4" applyNumberFormat="1" applyFont="1" applyFill="1" applyBorder="1" applyAlignment="1">
      <alignment horizontal="center" vertical="center"/>
    </xf>
    <xf numFmtId="9" fontId="3" fillId="0" borderId="2" xfId="3" applyFont="1" applyFill="1" applyBorder="1" applyAlignment="1">
      <alignment horizontal="center" vertical="center"/>
    </xf>
    <xf numFmtId="0" fontId="3" fillId="0" borderId="0" xfId="0" applyFont="1" applyAlignment="1">
      <alignment horizontal="justify" vertical="center"/>
    </xf>
    <xf numFmtId="9" fontId="3" fillId="0" borderId="2" xfId="3" applyFont="1" applyBorder="1" applyAlignment="1">
      <alignment horizontal="center" vertical="center"/>
    </xf>
    <xf numFmtId="1" fontId="4" fillId="0" borderId="2" xfId="4" applyNumberFormat="1" applyFont="1" applyFill="1" applyBorder="1" applyAlignment="1">
      <alignment horizontal="center" vertical="center"/>
    </xf>
    <xf numFmtId="9" fontId="4" fillId="0" borderId="2" xfId="3" applyFont="1" applyFill="1" applyBorder="1" applyAlignment="1">
      <alignment horizontal="center" vertical="center"/>
    </xf>
    <xf numFmtId="0" fontId="3" fillId="0" borderId="0" xfId="0" applyFont="1" applyAlignment="1"/>
    <xf numFmtId="166" fontId="4" fillId="2" borderId="6" xfId="5" applyNumberFormat="1" applyFont="1" applyFill="1" applyBorder="1" applyAlignment="1">
      <alignment vertical="center"/>
    </xf>
    <xf numFmtId="1" fontId="4" fillId="3" borderId="6" xfId="4" applyNumberFormat="1" applyFont="1" applyFill="1" applyBorder="1" applyAlignment="1">
      <alignment horizontal="center" vertical="center" wrapText="1"/>
    </xf>
    <xf numFmtId="10" fontId="4" fillId="3" borderId="6" xfId="3" applyNumberFormat="1" applyFont="1" applyFill="1" applyBorder="1" applyAlignment="1">
      <alignment horizontal="center" vertical="center" wrapText="1"/>
    </xf>
    <xf numFmtId="2" fontId="3" fillId="0" borderId="2" xfId="4" applyNumberFormat="1" applyFont="1" applyFill="1" applyBorder="1" applyAlignment="1">
      <alignment horizontal="center" vertical="center"/>
    </xf>
    <xf numFmtId="167" fontId="5" fillId="0" borderId="2" xfId="4" applyNumberFormat="1" applyFont="1" applyFill="1" applyBorder="1" applyAlignment="1">
      <alignment horizontal="center" vertical="center"/>
    </xf>
    <xf numFmtId="10" fontId="5" fillId="0" borderId="2" xfId="3" applyNumberFormat="1" applyFont="1" applyFill="1" applyBorder="1" applyAlignment="1">
      <alignment horizontal="center" vertical="center"/>
    </xf>
    <xf numFmtId="0" fontId="3" fillId="0" borderId="2" xfId="0" applyFont="1" applyFill="1" applyBorder="1" applyAlignment="1">
      <alignment horizontal="center" vertical="center"/>
    </xf>
    <xf numFmtId="42" fontId="3" fillId="0" borderId="2" xfId="2" applyFont="1" applyFill="1" applyBorder="1" applyAlignment="1">
      <alignment horizontal="center" vertical="center"/>
    </xf>
    <xf numFmtId="10" fontId="3" fillId="0" borderId="2" xfId="3" applyNumberFormat="1" applyFont="1" applyFill="1" applyBorder="1" applyAlignment="1">
      <alignment horizontal="center" vertical="center"/>
    </xf>
    <xf numFmtId="169" fontId="3" fillId="0" borderId="2" xfId="6" applyNumberFormat="1" applyFont="1" applyFill="1" applyBorder="1" applyAlignment="1">
      <alignment horizontal="center" vertical="center"/>
    </xf>
    <xf numFmtId="170" fontId="4" fillId="4" borderId="2" xfId="1" applyNumberFormat="1" applyFont="1" applyFill="1" applyBorder="1" applyAlignment="1">
      <alignment horizontal="center" vertical="center"/>
    </xf>
    <xf numFmtId="10" fontId="4" fillId="0" borderId="2" xfId="3" applyNumberFormat="1" applyFont="1" applyFill="1" applyBorder="1" applyAlignment="1">
      <alignment horizontal="center" vertical="center"/>
    </xf>
    <xf numFmtId="1" fontId="3" fillId="4" borderId="2" xfId="4" applyNumberFormat="1" applyFont="1" applyFill="1" applyBorder="1" applyAlignment="1">
      <alignment horizontal="center" vertical="center"/>
    </xf>
    <xf numFmtId="9" fontId="3" fillId="4" borderId="2" xfId="3" applyFont="1" applyFill="1" applyBorder="1" applyAlignment="1">
      <alignment horizontal="center" vertical="center"/>
    </xf>
    <xf numFmtId="3" fontId="3" fillId="0" borderId="2" xfId="4" applyNumberFormat="1" applyFont="1" applyFill="1" applyBorder="1" applyAlignment="1">
      <alignment horizontal="center" vertical="center" wrapText="1"/>
    </xf>
    <xf numFmtId="9" fontId="3" fillId="0" borderId="2" xfId="3" applyFont="1" applyFill="1" applyBorder="1" applyAlignment="1">
      <alignment horizontal="center" vertical="center" wrapText="1"/>
    </xf>
    <xf numFmtId="3" fontId="3" fillId="0" borderId="2" xfId="5" applyNumberFormat="1" applyFont="1" applyFill="1" applyBorder="1" applyAlignment="1">
      <alignment horizontal="center" vertical="center" wrapText="1"/>
    </xf>
    <xf numFmtId="0" fontId="4" fillId="5" borderId="7" xfId="0" applyFont="1" applyFill="1" applyBorder="1" applyAlignment="1">
      <alignment horizontal="center" vertical="center"/>
    </xf>
    <xf numFmtId="0" fontId="3" fillId="0" borderId="0" xfId="0" applyFont="1" applyAlignment="1">
      <alignment wrapText="1"/>
    </xf>
  </cellXfs>
  <cellStyles count="7">
    <cellStyle name="Moneda" xfId="1" builtinId="4"/>
    <cellStyle name="Moneda [0]" xfId="2" builtinId="7"/>
    <cellStyle name="Moneda 2" xfId="4" xr:uid="{3AC06013-9747-4287-9ECF-166BF69921D1}"/>
    <cellStyle name="Moneda 3" xfId="6" xr:uid="{061210E1-6C6C-44FE-9432-3F0319002EF6}"/>
    <cellStyle name="Normal" xfId="0" builtinId="0"/>
    <cellStyle name="Normal 2" xfId="5" xr:uid="{36716CC2-A251-40D8-90B3-BD1822F394CB}"/>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027F-5246-4853-BA42-0227E9B6EE34}">
  <dimension ref="A1:Q40"/>
  <sheetViews>
    <sheetView tabSelected="1" zoomScale="80" zoomScaleNormal="80" workbookViewId="0">
      <pane ySplit="1" topLeftCell="A25" activePane="bottomLeft" state="frozen"/>
      <selection pane="bottomLeft" activeCell="B2" sqref="B2:B39"/>
    </sheetView>
  </sheetViews>
  <sheetFormatPr baseColWidth="10" defaultColWidth="19.140625" defaultRowHeight="15" x14ac:dyDescent="0.25"/>
  <cols>
    <col min="1" max="1" width="19.140625" style="4"/>
    <col min="2" max="2" width="5.85546875" style="4" customWidth="1"/>
    <col min="3" max="3" width="10.28515625" style="4" customWidth="1"/>
    <col min="4" max="4" width="19.140625" style="41"/>
    <col min="5" max="5" width="23.28515625" style="4" customWidth="1"/>
    <col min="6" max="8" width="19.140625" style="4" customWidth="1"/>
    <col min="9" max="9" width="45.140625" style="4" customWidth="1"/>
    <col min="10" max="10" width="44.5703125" style="4" customWidth="1"/>
    <col min="11" max="11" width="58.85546875" style="4" customWidth="1"/>
    <col min="12" max="14" width="19.140625" style="4" customWidth="1"/>
    <col min="15" max="15" width="19.140625" style="4"/>
    <col min="16" max="16" width="35.140625" style="4" customWidth="1"/>
    <col min="17" max="16384" width="19.140625" style="4"/>
  </cols>
  <sheetData>
    <row r="1" spans="1:17" ht="43.5" customHeight="1" x14ac:dyDescent="0.25">
      <c r="A1" s="1" t="s">
        <v>0</v>
      </c>
      <c r="B1" s="1" t="s">
        <v>1</v>
      </c>
      <c r="C1" s="2" t="s">
        <v>2</v>
      </c>
      <c r="D1" s="2"/>
      <c r="E1" s="1" t="s">
        <v>3</v>
      </c>
      <c r="F1" s="1" t="s">
        <v>4</v>
      </c>
      <c r="G1" s="1" t="s">
        <v>5</v>
      </c>
      <c r="H1" s="1" t="s">
        <v>6</v>
      </c>
      <c r="I1" s="1" t="s">
        <v>7</v>
      </c>
      <c r="J1" s="1" t="s">
        <v>8</v>
      </c>
      <c r="K1" s="1" t="s">
        <v>9</v>
      </c>
      <c r="L1" s="1" t="s">
        <v>10</v>
      </c>
      <c r="M1" s="1" t="s">
        <v>11</v>
      </c>
      <c r="N1" s="1" t="s">
        <v>12</v>
      </c>
      <c r="O1" s="3" t="s">
        <v>13</v>
      </c>
      <c r="P1" s="3" t="s">
        <v>14</v>
      </c>
      <c r="Q1" s="3" t="s">
        <v>15</v>
      </c>
    </row>
    <row r="2" spans="1:17" s="11" customFormat="1" ht="90" x14ac:dyDescent="0.25">
      <c r="A2" s="5" t="s">
        <v>16</v>
      </c>
      <c r="B2" s="6">
        <v>1</v>
      </c>
      <c r="C2" s="6" t="s">
        <v>17</v>
      </c>
      <c r="D2" s="7" t="s">
        <v>18</v>
      </c>
      <c r="E2" s="5" t="s">
        <v>19</v>
      </c>
      <c r="F2" s="5" t="s">
        <v>20</v>
      </c>
      <c r="G2" s="5" t="s">
        <v>21</v>
      </c>
      <c r="H2" s="5" t="s">
        <v>22</v>
      </c>
      <c r="I2" s="5" t="s">
        <v>23</v>
      </c>
      <c r="J2" s="7" t="s">
        <v>24</v>
      </c>
      <c r="K2" s="5"/>
      <c r="L2" s="5" t="s">
        <v>25</v>
      </c>
      <c r="M2" s="5" t="s">
        <v>26</v>
      </c>
      <c r="N2" s="7" t="s">
        <v>27</v>
      </c>
      <c r="O2" s="8" t="s">
        <v>26</v>
      </c>
      <c r="P2" s="9"/>
      <c r="Q2" s="10"/>
    </row>
    <row r="3" spans="1:17" s="11" customFormat="1" ht="75" x14ac:dyDescent="0.25">
      <c r="A3" s="5" t="s">
        <v>16</v>
      </c>
      <c r="B3" s="6">
        <v>2</v>
      </c>
      <c r="C3" s="6" t="s">
        <v>17</v>
      </c>
      <c r="D3" s="7" t="s">
        <v>18</v>
      </c>
      <c r="E3" s="7" t="s">
        <v>28</v>
      </c>
      <c r="F3" s="5" t="s">
        <v>29</v>
      </c>
      <c r="G3" s="5" t="s">
        <v>29</v>
      </c>
      <c r="H3" s="5" t="s">
        <v>22</v>
      </c>
      <c r="I3" s="7" t="s">
        <v>30</v>
      </c>
      <c r="J3" s="7" t="s">
        <v>31</v>
      </c>
      <c r="K3" s="12" t="s">
        <v>32</v>
      </c>
      <c r="L3" s="7" t="s">
        <v>33</v>
      </c>
      <c r="M3" s="7" t="s">
        <v>34</v>
      </c>
      <c r="N3" s="7" t="s">
        <v>27</v>
      </c>
      <c r="O3" s="13">
        <v>0.92</v>
      </c>
      <c r="P3" s="14">
        <v>0.74199999999999999</v>
      </c>
      <c r="Q3" s="14">
        <f>AVERAGE(N3:P3)</f>
        <v>0.83099999999999996</v>
      </c>
    </row>
    <row r="4" spans="1:17" s="18" customFormat="1" ht="75" x14ac:dyDescent="0.25">
      <c r="A4" s="5" t="s">
        <v>16</v>
      </c>
      <c r="B4" s="6">
        <v>3</v>
      </c>
      <c r="C4" s="6" t="s">
        <v>17</v>
      </c>
      <c r="D4" s="7" t="s">
        <v>18</v>
      </c>
      <c r="E4" s="7" t="s">
        <v>35</v>
      </c>
      <c r="F4" s="7" t="s">
        <v>36</v>
      </c>
      <c r="G4" s="7" t="s">
        <v>37</v>
      </c>
      <c r="H4" s="7" t="s">
        <v>22</v>
      </c>
      <c r="I4" s="7" t="s">
        <v>38</v>
      </c>
      <c r="J4" s="7" t="s">
        <v>39</v>
      </c>
      <c r="K4" s="12" t="s">
        <v>32</v>
      </c>
      <c r="L4" s="7" t="s">
        <v>40</v>
      </c>
      <c r="M4" s="7" t="s">
        <v>34</v>
      </c>
      <c r="N4" s="7" t="s">
        <v>27</v>
      </c>
      <c r="O4" s="15">
        <v>17.917000000000002</v>
      </c>
      <c r="P4" s="16">
        <v>20</v>
      </c>
      <c r="Q4" s="17">
        <v>0.89585000000000004</v>
      </c>
    </row>
    <row r="5" spans="1:17" s="18" customFormat="1" ht="105" x14ac:dyDescent="0.25">
      <c r="A5" s="5" t="s">
        <v>16</v>
      </c>
      <c r="B5" s="6">
        <v>4</v>
      </c>
      <c r="C5" s="6" t="s">
        <v>41</v>
      </c>
      <c r="D5" s="7" t="s">
        <v>42</v>
      </c>
      <c r="E5" s="7" t="s">
        <v>43</v>
      </c>
      <c r="F5" s="7" t="s">
        <v>44</v>
      </c>
      <c r="G5" s="7" t="s">
        <v>45</v>
      </c>
      <c r="H5" s="7" t="s">
        <v>22</v>
      </c>
      <c r="I5" s="7" t="s">
        <v>46</v>
      </c>
      <c r="J5" s="7" t="s">
        <v>47</v>
      </c>
      <c r="K5" s="12" t="s">
        <v>48</v>
      </c>
      <c r="L5" s="7" t="s">
        <v>49</v>
      </c>
      <c r="M5" s="7" t="s">
        <v>50</v>
      </c>
      <c r="N5" s="7" t="s">
        <v>27</v>
      </c>
      <c r="O5" s="13">
        <v>0.43635501944444444</v>
      </c>
      <c r="P5" s="14">
        <v>0.44328772777777781</v>
      </c>
      <c r="Q5" s="17">
        <f>+O5/P5</f>
        <v>0.9843607032207109</v>
      </c>
    </row>
    <row r="6" spans="1:17" s="18" customFormat="1" ht="75" x14ac:dyDescent="0.25">
      <c r="A6" s="5" t="s">
        <v>16</v>
      </c>
      <c r="B6" s="6">
        <v>5</v>
      </c>
      <c r="C6" s="6" t="s">
        <v>41</v>
      </c>
      <c r="D6" s="7" t="s">
        <v>42</v>
      </c>
      <c r="E6" s="7" t="s">
        <v>51</v>
      </c>
      <c r="F6" s="7" t="s">
        <v>52</v>
      </c>
      <c r="G6" s="7" t="s">
        <v>53</v>
      </c>
      <c r="H6" s="7" t="s">
        <v>22</v>
      </c>
      <c r="I6" s="7" t="s">
        <v>54</v>
      </c>
      <c r="J6" s="7" t="s">
        <v>55</v>
      </c>
      <c r="K6" s="12" t="s">
        <v>56</v>
      </c>
      <c r="L6" s="7" t="s">
        <v>57</v>
      </c>
      <c r="M6" s="7" t="s">
        <v>50</v>
      </c>
      <c r="N6" s="7" t="s">
        <v>27</v>
      </c>
      <c r="O6" s="6"/>
      <c r="P6" s="6"/>
      <c r="Q6" s="19">
        <v>0.36867046666666575</v>
      </c>
    </row>
    <row r="7" spans="1:17" s="18" customFormat="1" ht="135" x14ac:dyDescent="0.25">
      <c r="A7" s="5" t="s">
        <v>16</v>
      </c>
      <c r="B7" s="6">
        <v>6</v>
      </c>
      <c r="C7" s="6" t="s">
        <v>58</v>
      </c>
      <c r="D7" s="7" t="s">
        <v>59</v>
      </c>
      <c r="E7" s="7" t="s">
        <v>60</v>
      </c>
      <c r="F7" s="7" t="s">
        <v>61</v>
      </c>
      <c r="G7" s="7" t="s">
        <v>62</v>
      </c>
      <c r="H7" s="7" t="s">
        <v>22</v>
      </c>
      <c r="I7" s="7" t="s">
        <v>63</v>
      </c>
      <c r="J7" s="7" t="s">
        <v>64</v>
      </c>
      <c r="K7" s="12" t="s">
        <v>65</v>
      </c>
      <c r="L7" s="7" t="s">
        <v>66</v>
      </c>
      <c r="M7" s="7" t="s">
        <v>50</v>
      </c>
      <c r="N7" s="7" t="s">
        <v>27</v>
      </c>
      <c r="O7" s="6">
        <v>8</v>
      </c>
      <c r="P7" s="20">
        <v>5</v>
      </c>
      <c r="Q7" s="19">
        <v>0.36867046666666575</v>
      </c>
    </row>
    <row r="8" spans="1:17" s="18" customFormat="1" ht="150" x14ac:dyDescent="0.25">
      <c r="A8" s="5" t="s">
        <v>16</v>
      </c>
      <c r="B8" s="6">
        <v>7</v>
      </c>
      <c r="C8" s="6" t="s">
        <v>58</v>
      </c>
      <c r="D8" s="7" t="s">
        <v>59</v>
      </c>
      <c r="E8" s="7" t="s">
        <v>67</v>
      </c>
      <c r="F8" s="7" t="s">
        <v>68</v>
      </c>
      <c r="G8" s="7" t="s">
        <v>69</v>
      </c>
      <c r="H8" s="7" t="s">
        <v>22</v>
      </c>
      <c r="I8" s="7" t="s">
        <v>70</v>
      </c>
      <c r="J8" s="7" t="s">
        <v>71</v>
      </c>
      <c r="K8" s="12" t="s">
        <v>72</v>
      </c>
      <c r="L8" s="7" t="s">
        <v>73</v>
      </c>
      <c r="M8" s="7" t="s">
        <v>74</v>
      </c>
      <c r="N8" s="7" t="s">
        <v>27</v>
      </c>
      <c r="O8" s="6">
        <v>102283</v>
      </c>
      <c r="P8" s="6">
        <v>82769</v>
      </c>
      <c r="Q8" s="19">
        <v>0.23576459785668558</v>
      </c>
    </row>
    <row r="9" spans="1:17" s="22" customFormat="1" ht="135" x14ac:dyDescent="0.25">
      <c r="A9" s="5" t="s">
        <v>16</v>
      </c>
      <c r="B9" s="6">
        <v>8</v>
      </c>
      <c r="C9" s="6" t="s">
        <v>58</v>
      </c>
      <c r="D9" s="7" t="s">
        <v>59</v>
      </c>
      <c r="E9" s="7" t="s">
        <v>75</v>
      </c>
      <c r="F9" s="7" t="s">
        <v>76</v>
      </c>
      <c r="G9" s="7" t="s">
        <v>37</v>
      </c>
      <c r="H9" s="7" t="s">
        <v>22</v>
      </c>
      <c r="I9" s="7" t="s">
        <v>77</v>
      </c>
      <c r="J9" s="7" t="s">
        <v>78</v>
      </c>
      <c r="K9" s="7" t="s">
        <v>79</v>
      </c>
      <c r="L9" s="7" t="s">
        <v>80</v>
      </c>
      <c r="M9" s="7" t="s">
        <v>50</v>
      </c>
      <c r="N9" s="7" t="s">
        <v>27</v>
      </c>
      <c r="O9" s="20">
        <v>15</v>
      </c>
      <c r="P9" s="20">
        <v>10</v>
      </c>
      <c r="Q9" s="21">
        <f t="shared" ref="Q9:Q10" si="0">+O9/P9</f>
        <v>1.5</v>
      </c>
    </row>
    <row r="10" spans="1:17" s="18" customFormat="1" ht="93" customHeight="1" x14ac:dyDescent="0.25">
      <c r="A10" s="5" t="s">
        <v>16</v>
      </c>
      <c r="B10" s="6">
        <v>9</v>
      </c>
      <c r="C10" s="6" t="s">
        <v>81</v>
      </c>
      <c r="D10" s="7" t="s">
        <v>82</v>
      </c>
      <c r="E10" s="7" t="s">
        <v>83</v>
      </c>
      <c r="F10" s="7" t="s">
        <v>84</v>
      </c>
      <c r="G10" s="7" t="s">
        <v>37</v>
      </c>
      <c r="H10" s="7" t="s">
        <v>22</v>
      </c>
      <c r="I10" s="7" t="s">
        <v>85</v>
      </c>
      <c r="J10" s="7" t="s">
        <v>86</v>
      </c>
      <c r="K10" s="7" t="s">
        <v>87</v>
      </c>
      <c r="L10" s="7" t="s">
        <v>88</v>
      </c>
      <c r="M10" s="7" t="s">
        <v>50</v>
      </c>
      <c r="N10" s="7" t="s">
        <v>27</v>
      </c>
      <c r="O10" s="6">
        <v>159.94999999999999</v>
      </c>
      <c r="P10" s="6">
        <v>300</v>
      </c>
      <c r="Q10" s="19">
        <f t="shared" si="0"/>
        <v>0.53316666666666668</v>
      </c>
    </row>
    <row r="11" spans="1:17" s="18" customFormat="1" ht="165" x14ac:dyDescent="0.25">
      <c r="A11" s="7" t="s">
        <v>89</v>
      </c>
      <c r="B11" s="6">
        <v>10</v>
      </c>
      <c r="C11" s="6" t="s">
        <v>81</v>
      </c>
      <c r="D11" s="7" t="s">
        <v>82</v>
      </c>
      <c r="E11" s="7" t="s">
        <v>90</v>
      </c>
      <c r="F11" s="7" t="s">
        <v>91</v>
      </c>
      <c r="G11" s="7" t="s">
        <v>92</v>
      </c>
      <c r="H11" s="7" t="s">
        <v>22</v>
      </c>
      <c r="I11" s="7" t="s">
        <v>93</v>
      </c>
      <c r="J11" s="7" t="s">
        <v>94</v>
      </c>
      <c r="K11" s="7" t="s">
        <v>95</v>
      </c>
      <c r="L11" s="7" t="s">
        <v>96</v>
      </c>
      <c r="M11" s="7" t="s">
        <v>50</v>
      </c>
      <c r="N11" s="7" t="s">
        <v>27</v>
      </c>
      <c r="O11" s="6">
        <v>41.81</v>
      </c>
      <c r="P11" s="6">
        <v>90</v>
      </c>
      <c r="Q11" s="19">
        <v>0.46455555555555555</v>
      </c>
    </row>
    <row r="12" spans="1:17" s="18" customFormat="1" ht="105" x14ac:dyDescent="0.25">
      <c r="A12" s="5" t="s">
        <v>16</v>
      </c>
      <c r="B12" s="6">
        <v>11</v>
      </c>
      <c r="C12" s="6" t="s">
        <v>81</v>
      </c>
      <c r="D12" s="7" t="s">
        <v>82</v>
      </c>
      <c r="E12" s="7" t="s">
        <v>97</v>
      </c>
      <c r="F12" s="7" t="s">
        <v>98</v>
      </c>
      <c r="G12" s="7" t="s">
        <v>92</v>
      </c>
      <c r="H12" s="7" t="s">
        <v>22</v>
      </c>
      <c r="I12" s="7" t="s">
        <v>99</v>
      </c>
      <c r="J12" s="7" t="s">
        <v>100</v>
      </c>
      <c r="K12" s="7" t="s">
        <v>101</v>
      </c>
      <c r="L12" s="7" t="s">
        <v>102</v>
      </c>
      <c r="M12" s="7" t="s">
        <v>50</v>
      </c>
      <c r="N12" s="7" t="s">
        <v>27</v>
      </c>
      <c r="O12" s="6">
        <v>664</v>
      </c>
      <c r="P12" s="6">
        <v>600</v>
      </c>
      <c r="Q12" s="19">
        <f>+O12/P12</f>
        <v>1.1066666666666667</v>
      </c>
    </row>
    <row r="13" spans="1:17" s="18" customFormat="1" ht="120" x14ac:dyDescent="0.25">
      <c r="A13" s="5" t="s">
        <v>16</v>
      </c>
      <c r="B13" s="6">
        <v>12</v>
      </c>
      <c r="C13" s="6" t="s">
        <v>103</v>
      </c>
      <c r="D13" s="7" t="s">
        <v>104</v>
      </c>
      <c r="E13" s="7" t="s">
        <v>105</v>
      </c>
      <c r="F13" s="7" t="s">
        <v>106</v>
      </c>
      <c r="G13" s="7" t="s">
        <v>107</v>
      </c>
      <c r="H13" s="7" t="s">
        <v>22</v>
      </c>
      <c r="I13" s="7" t="s">
        <v>108</v>
      </c>
      <c r="J13" s="7" t="s">
        <v>109</v>
      </c>
      <c r="K13" s="7" t="s">
        <v>110</v>
      </c>
      <c r="L13" s="7" t="s">
        <v>111</v>
      </c>
      <c r="M13" s="7" t="s">
        <v>50</v>
      </c>
      <c r="N13" s="7" t="s">
        <v>27</v>
      </c>
      <c r="O13" s="16">
        <v>5</v>
      </c>
      <c r="P13" s="16">
        <v>5</v>
      </c>
      <c r="Q13" s="19">
        <f>+O13/P13</f>
        <v>1</v>
      </c>
    </row>
    <row r="14" spans="1:17" s="18" customFormat="1" ht="135" x14ac:dyDescent="0.25">
      <c r="A14" s="7" t="s">
        <v>89</v>
      </c>
      <c r="B14" s="6">
        <v>13</v>
      </c>
      <c r="C14" s="6" t="s">
        <v>112</v>
      </c>
      <c r="D14" s="7" t="s">
        <v>113</v>
      </c>
      <c r="E14" s="7" t="s">
        <v>114</v>
      </c>
      <c r="F14" s="7" t="s">
        <v>115</v>
      </c>
      <c r="G14" s="7" t="s">
        <v>37</v>
      </c>
      <c r="H14" s="7" t="s">
        <v>22</v>
      </c>
      <c r="I14" s="7" t="s">
        <v>116</v>
      </c>
      <c r="J14" s="7" t="s">
        <v>117</v>
      </c>
      <c r="K14" s="7" t="s">
        <v>118</v>
      </c>
      <c r="L14" s="7" t="s">
        <v>119</v>
      </c>
      <c r="M14" s="7" t="s">
        <v>120</v>
      </c>
      <c r="N14" s="7" t="s">
        <v>121</v>
      </c>
      <c r="O14" s="6">
        <v>12191.110000000002</v>
      </c>
      <c r="P14" s="6">
        <v>12425.380000000003</v>
      </c>
      <c r="Q14" s="19">
        <f t="shared" ref="Q14" si="1">IFERROR(((O14/P14))," ")</f>
        <v>0.98114584825574747</v>
      </c>
    </row>
    <row r="15" spans="1:17" s="18" customFormat="1" ht="165" x14ac:dyDescent="0.25">
      <c r="A15" s="7" t="s">
        <v>89</v>
      </c>
      <c r="B15" s="6">
        <v>14</v>
      </c>
      <c r="C15" s="6" t="s">
        <v>112</v>
      </c>
      <c r="D15" s="7" t="s">
        <v>113</v>
      </c>
      <c r="E15" s="7" t="s">
        <v>122</v>
      </c>
      <c r="F15" s="7" t="s">
        <v>123</v>
      </c>
      <c r="G15" s="7" t="s">
        <v>37</v>
      </c>
      <c r="H15" s="7" t="s">
        <v>22</v>
      </c>
      <c r="I15" s="7" t="s">
        <v>124</v>
      </c>
      <c r="J15" s="7" t="s">
        <v>125</v>
      </c>
      <c r="K15" s="7" t="s">
        <v>126</v>
      </c>
      <c r="L15" s="7" t="s">
        <v>127</v>
      </c>
      <c r="M15" s="7" t="s">
        <v>120</v>
      </c>
      <c r="N15" s="7" t="s">
        <v>121</v>
      </c>
      <c r="O15" s="6">
        <v>180</v>
      </c>
      <c r="P15" s="6">
        <v>183</v>
      </c>
      <c r="Q15" s="19">
        <f>IFERROR(((O15/P15))," ")</f>
        <v>0.98360655737704916</v>
      </c>
    </row>
    <row r="16" spans="1:17" s="18" customFormat="1" ht="84.75" customHeight="1" thickBot="1" x14ac:dyDescent="0.3">
      <c r="A16" s="5" t="s">
        <v>16</v>
      </c>
      <c r="B16" s="6">
        <v>15</v>
      </c>
      <c r="C16" s="6" t="s">
        <v>112</v>
      </c>
      <c r="D16" s="7" t="s">
        <v>113</v>
      </c>
      <c r="E16" s="7" t="s">
        <v>128</v>
      </c>
      <c r="F16" s="7" t="s">
        <v>129</v>
      </c>
      <c r="G16" s="7" t="s">
        <v>37</v>
      </c>
      <c r="H16" s="7" t="s">
        <v>130</v>
      </c>
      <c r="I16" s="7" t="s">
        <v>131</v>
      </c>
      <c r="J16" s="7" t="s">
        <v>132</v>
      </c>
      <c r="K16" s="7" t="s">
        <v>133</v>
      </c>
      <c r="L16" s="7" t="s">
        <v>134</v>
      </c>
      <c r="M16" s="7" t="s">
        <v>120</v>
      </c>
      <c r="N16" s="7" t="s">
        <v>121</v>
      </c>
      <c r="O16" s="17">
        <v>4</v>
      </c>
      <c r="P16" s="16">
        <v>4</v>
      </c>
      <c r="Q16" s="19">
        <f>+O16/P16</f>
        <v>1</v>
      </c>
    </row>
    <row r="17" spans="1:17" s="18" customFormat="1" ht="84.75" customHeight="1" thickBot="1" x14ac:dyDescent="0.3">
      <c r="A17" s="7" t="s">
        <v>135</v>
      </c>
      <c r="B17" s="6">
        <v>16</v>
      </c>
      <c r="C17" s="6" t="s">
        <v>136</v>
      </c>
      <c r="D17" s="7" t="s">
        <v>137</v>
      </c>
      <c r="E17" s="7" t="s">
        <v>138</v>
      </c>
      <c r="F17" s="7" t="s">
        <v>139</v>
      </c>
      <c r="G17" s="7" t="s">
        <v>140</v>
      </c>
      <c r="H17" s="7" t="s">
        <v>22</v>
      </c>
      <c r="I17" s="7" t="s">
        <v>141</v>
      </c>
      <c r="J17" s="7" t="s">
        <v>142</v>
      </c>
      <c r="K17" s="7" t="s">
        <v>143</v>
      </c>
      <c r="L17" s="7" t="s">
        <v>144</v>
      </c>
      <c r="M17" s="7" t="s">
        <v>120</v>
      </c>
      <c r="N17" s="7" t="s">
        <v>121</v>
      </c>
      <c r="O17" s="23">
        <v>145.72</v>
      </c>
      <c r="P17" s="24">
        <v>300</v>
      </c>
      <c r="Q17" s="25">
        <f>+O17/P17</f>
        <v>0.48573333333333335</v>
      </c>
    </row>
    <row r="18" spans="1:17" s="18" customFormat="1" ht="84.75" customHeight="1" x14ac:dyDescent="0.25">
      <c r="A18" s="5" t="s">
        <v>16</v>
      </c>
      <c r="B18" s="6">
        <v>17</v>
      </c>
      <c r="C18" s="6" t="s">
        <v>136</v>
      </c>
      <c r="D18" s="7" t="s">
        <v>137</v>
      </c>
      <c r="E18" s="7" t="s">
        <v>145</v>
      </c>
      <c r="F18" s="7" t="s">
        <v>146</v>
      </c>
      <c r="G18" s="7" t="s">
        <v>107</v>
      </c>
      <c r="H18" s="7" t="s">
        <v>147</v>
      </c>
      <c r="I18" s="7" t="s">
        <v>148</v>
      </c>
      <c r="J18" s="7" t="s">
        <v>149</v>
      </c>
      <c r="K18" s="7" t="s">
        <v>150</v>
      </c>
      <c r="L18" s="7" t="s">
        <v>151</v>
      </c>
      <c r="M18" s="7" t="s">
        <v>120</v>
      </c>
      <c r="N18" s="7" t="s">
        <v>121</v>
      </c>
      <c r="O18" s="26">
        <v>1156606</v>
      </c>
      <c r="P18" s="16">
        <v>7878573</v>
      </c>
      <c r="Q18" s="19">
        <f t="shared" ref="Q18:Q19" si="2">+O18/P18</f>
        <v>0.14680399610437067</v>
      </c>
    </row>
    <row r="19" spans="1:17" s="18" customFormat="1" ht="84.75" customHeight="1" x14ac:dyDescent="0.25">
      <c r="A19" s="5" t="s">
        <v>16</v>
      </c>
      <c r="B19" s="6">
        <v>18</v>
      </c>
      <c r="C19" s="6" t="s">
        <v>136</v>
      </c>
      <c r="D19" s="7" t="s">
        <v>137</v>
      </c>
      <c r="E19" s="7" t="s">
        <v>152</v>
      </c>
      <c r="F19" s="7" t="s">
        <v>153</v>
      </c>
      <c r="G19" s="7" t="s">
        <v>37</v>
      </c>
      <c r="H19" s="7" t="s">
        <v>147</v>
      </c>
      <c r="I19" s="7" t="s">
        <v>154</v>
      </c>
      <c r="J19" s="7" t="s">
        <v>155</v>
      </c>
      <c r="K19" s="7" t="s">
        <v>156</v>
      </c>
      <c r="L19" s="7" t="s">
        <v>157</v>
      </c>
      <c r="M19" s="7" t="s">
        <v>120</v>
      </c>
      <c r="N19" s="7" t="s">
        <v>121</v>
      </c>
      <c r="O19" s="27">
        <v>8105298982</v>
      </c>
      <c r="P19" s="27">
        <v>100755481000</v>
      </c>
      <c r="Q19" s="28">
        <f t="shared" si="2"/>
        <v>8.0445241306525056E-2</v>
      </c>
    </row>
    <row r="20" spans="1:17" s="18" customFormat="1" ht="120" x14ac:dyDescent="0.25">
      <c r="A20" s="5" t="s">
        <v>16</v>
      </c>
      <c r="B20" s="6">
        <v>19</v>
      </c>
      <c r="C20" s="6" t="s">
        <v>158</v>
      </c>
      <c r="D20" s="7" t="s">
        <v>159</v>
      </c>
      <c r="E20" s="7" t="s">
        <v>160</v>
      </c>
      <c r="F20" s="7" t="s">
        <v>161</v>
      </c>
      <c r="G20" s="7" t="s">
        <v>45</v>
      </c>
      <c r="H20" s="7" t="s">
        <v>162</v>
      </c>
      <c r="I20" s="7" t="s">
        <v>163</v>
      </c>
      <c r="J20" s="7" t="s">
        <v>164</v>
      </c>
      <c r="K20" s="7" t="s">
        <v>165</v>
      </c>
      <c r="L20" s="7" t="s">
        <v>166</v>
      </c>
      <c r="M20" s="7" t="s">
        <v>167</v>
      </c>
      <c r="N20" s="7" t="s">
        <v>121</v>
      </c>
      <c r="O20" s="16">
        <v>20</v>
      </c>
      <c r="P20" s="16">
        <v>20</v>
      </c>
      <c r="Q20" s="17">
        <f>O20/P20</f>
        <v>1</v>
      </c>
    </row>
    <row r="21" spans="1:17" s="18" customFormat="1" ht="90" x14ac:dyDescent="0.25">
      <c r="A21" s="7" t="s">
        <v>168</v>
      </c>
      <c r="B21" s="6">
        <v>20</v>
      </c>
      <c r="C21" s="6" t="s">
        <v>169</v>
      </c>
      <c r="D21" s="7" t="s">
        <v>170</v>
      </c>
      <c r="E21" s="7" t="s">
        <v>171</v>
      </c>
      <c r="F21" s="7" t="s">
        <v>172</v>
      </c>
      <c r="G21" s="7" t="s">
        <v>45</v>
      </c>
      <c r="H21" s="7" t="s">
        <v>22</v>
      </c>
      <c r="I21" s="7" t="s">
        <v>173</v>
      </c>
      <c r="J21" s="7" t="s">
        <v>174</v>
      </c>
      <c r="K21" s="7" t="s">
        <v>175</v>
      </c>
      <c r="L21" s="7" t="s">
        <v>176</v>
      </c>
      <c r="M21" s="7" t="s">
        <v>167</v>
      </c>
      <c r="N21" s="7" t="s">
        <v>121</v>
      </c>
      <c r="O21" s="6">
        <v>1263</v>
      </c>
      <c r="P21" s="6">
        <v>1444</v>
      </c>
      <c r="Q21" s="19">
        <f>O21/P21</f>
        <v>0.8746537396121884</v>
      </c>
    </row>
    <row r="22" spans="1:17" s="18" customFormat="1" ht="90" x14ac:dyDescent="0.25">
      <c r="A22" s="5" t="s">
        <v>16</v>
      </c>
      <c r="B22" s="6">
        <v>21</v>
      </c>
      <c r="C22" s="6" t="s">
        <v>169</v>
      </c>
      <c r="D22" s="7" t="s">
        <v>170</v>
      </c>
      <c r="E22" s="7" t="s">
        <v>177</v>
      </c>
      <c r="F22" s="7" t="s">
        <v>178</v>
      </c>
      <c r="G22" s="7" t="s">
        <v>37</v>
      </c>
      <c r="H22" s="7" t="s">
        <v>22</v>
      </c>
      <c r="I22" s="7" t="s">
        <v>179</v>
      </c>
      <c r="J22" s="7" t="s">
        <v>180</v>
      </c>
      <c r="K22" s="7" t="s">
        <v>181</v>
      </c>
      <c r="L22" s="7" t="s">
        <v>182</v>
      </c>
      <c r="M22" s="7" t="s">
        <v>167</v>
      </c>
      <c r="N22" s="7" t="s">
        <v>121</v>
      </c>
      <c r="O22" s="6">
        <v>899</v>
      </c>
      <c r="P22" s="6">
        <v>902</v>
      </c>
      <c r="Q22" s="19">
        <f>O22/P22</f>
        <v>0.99667405764966743</v>
      </c>
    </row>
    <row r="23" spans="1:17" s="18" customFormat="1" ht="165" x14ac:dyDescent="0.25">
      <c r="A23" s="5" t="s">
        <v>16</v>
      </c>
      <c r="B23" s="6">
        <v>22</v>
      </c>
      <c r="C23" s="6" t="s">
        <v>183</v>
      </c>
      <c r="D23" s="7" t="s">
        <v>184</v>
      </c>
      <c r="E23" s="7" t="s">
        <v>185</v>
      </c>
      <c r="F23" s="7" t="s">
        <v>186</v>
      </c>
      <c r="G23" s="7" t="s">
        <v>69</v>
      </c>
      <c r="H23" s="7" t="s">
        <v>22</v>
      </c>
      <c r="I23" s="7" t="s">
        <v>187</v>
      </c>
      <c r="J23" s="7" t="s">
        <v>188</v>
      </c>
      <c r="K23" s="7" t="s">
        <v>189</v>
      </c>
      <c r="L23" s="7" t="s">
        <v>190</v>
      </c>
      <c r="M23" s="7" t="s">
        <v>120</v>
      </c>
      <c r="N23" s="7" t="s">
        <v>121</v>
      </c>
      <c r="O23" s="16">
        <v>46</v>
      </c>
      <c r="P23" s="16">
        <v>50</v>
      </c>
      <c r="Q23" s="19">
        <f t="shared" ref="Q23" si="3">O23/P23</f>
        <v>0.92</v>
      </c>
    </row>
    <row r="24" spans="1:17" s="18" customFormat="1" ht="135" x14ac:dyDescent="0.25">
      <c r="A24" s="5" t="s">
        <v>16</v>
      </c>
      <c r="B24" s="6">
        <v>23</v>
      </c>
      <c r="C24" s="6" t="s">
        <v>191</v>
      </c>
      <c r="D24" s="7" t="s">
        <v>192</v>
      </c>
      <c r="E24" s="7" t="s">
        <v>193</v>
      </c>
      <c r="F24" s="7" t="s">
        <v>194</v>
      </c>
      <c r="G24" s="7" t="s">
        <v>37</v>
      </c>
      <c r="H24" s="7" t="s">
        <v>22</v>
      </c>
      <c r="I24" s="7" t="s">
        <v>195</v>
      </c>
      <c r="J24" s="7" t="s">
        <v>196</v>
      </c>
      <c r="K24" s="7" t="s">
        <v>197</v>
      </c>
      <c r="L24" s="7" t="s">
        <v>198</v>
      </c>
      <c r="M24" s="7" t="s">
        <v>120</v>
      </c>
      <c r="N24" s="7" t="s">
        <v>121</v>
      </c>
      <c r="O24" s="6">
        <v>5</v>
      </c>
      <c r="P24" s="6">
        <v>5</v>
      </c>
      <c r="Q24" s="19">
        <f t="shared" ref="Q24" si="4">+O24/P24</f>
        <v>1</v>
      </c>
    </row>
    <row r="25" spans="1:17" s="18" customFormat="1" ht="80.25" customHeight="1" x14ac:dyDescent="0.25">
      <c r="A25" s="12" t="s">
        <v>135</v>
      </c>
      <c r="B25" s="6">
        <v>24</v>
      </c>
      <c r="C25" s="29" t="s">
        <v>199</v>
      </c>
      <c r="D25" s="12" t="s">
        <v>200</v>
      </c>
      <c r="E25" s="12" t="s">
        <v>201</v>
      </c>
      <c r="F25" s="12" t="s">
        <v>202</v>
      </c>
      <c r="G25" s="12" t="s">
        <v>62</v>
      </c>
      <c r="H25" s="12" t="s">
        <v>22</v>
      </c>
      <c r="I25" s="12" t="s">
        <v>203</v>
      </c>
      <c r="J25" s="12" t="s">
        <v>204</v>
      </c>
      <c r="K25" s="12" t="s">
        <v>205</v>
      </c>
      <c r="L25" s="12" t="s">
        <v>206</v>
      </c>
      <c r="M25" s="12" t="s">
        <v>120</v>
      </c>
      <c r="N25" s="12" t="s">
        <v>121</v>
      </c>
      <c r="O25" s="30">
        <v>61595488687</v>
      </c>
      <c r="P25" s="30">
        <v>331607854000</v>
      </c>
      <c r="Q25" s="31">
        <v>0.37144056274070919</v>
      </c>
    </row>
    <row r="26" spans="1:17" s="18" customFormat="1" ht="75" x14ac:dyDescent="0.25">
      <c r="A26" s="5" t="s">
        <v>16</v>
      </c>
      <c r="B26" s="6">
        <v>25</v>
      </c>
      <c r="C26" s="6" t="s">
        <v>199</v>
      </c>
      <c r="D26" s="7" t="s">
        <v>200</v>
      </c>
      <c r="E26" s="7" t="s">
        <v>207</v>
      </c>
      <c r="F26" s="7" t="s">
        <v>208</v>
      </c>
      <c r="G26" s="7" t="s">
        <v>107</v>
      </c>
      <c r="H26" s="7" t="s">
        <v>22</v>
      </c>
      <c r="I26" s="7" t="s">
        <v>209</v>
      </c>
      <c r="J26" s="7" t="s">
        <v>210</v>
      </c>
      <c r="K26" s="7" t="s">
        <v>211</v>
      </c>
      <c r="L26" s="7" t="s">
        <v>212</v>
      </c>
      <c r="M26" s="7" t="s">
        <v>120</v>
      </c>
      <c r="N26" s="7" t="s">
        <v>121</v>
      </c>
      <c r="O26" s="30">
        <v>32243282614.16</v>
      </c>
      <c r="P26" s="30">
        <v>34587939964.57</v>
      </c>
      <c r="Q26" s="31">
        <v>0.93221170868193537</v>
      </c>
    </row>
    <row r="27" spans="1:17" s="18" customFormat="1" ht="90" x14ac:dyDescent="0.25">
      <c r="A27" s="7" t="s">
        <v>168</v>
      </c>
      <c r="B27" s="6">
        <v>26</v>
      </c>
      <c r="C27" s="6" t="s">
        <v>199</v>
      </c>
      <c r="D27" s="7" t="s">
        <v>200</v>
      </c>
      <c r="E27" s="7" t="s">
        <v>213</v>
      </c>
      <c r="F27" s="7" t="s">
        <v>214</v>
      </c>
      <c r="G27" s="7" t="s">
        <v>37</v>
      </c>
      <c r="H27" s="7" t="s">
        <v>215</v>
      </c>
      <c r="I27" s="7" t="s">
        <v>216</v>
      </c>
      <c r="J27" s="7" t="s">
        <v>217</v>
      </c>
      <c r="K27" s="7" t="s">
        <v>218</v>
      </c>
      <c r="L27" s="7" t="s">
        <v>219</v>
      </c>
      <c r="M27" s="7" t="s">
        <v>120</v>
      </c>
      <c r="N27" s="7" t="s">
        <v>121</v>
      </c>
      <c r="O27" s="32">
        <v>901343894</v>
      </c>
      <c r="P27" s="32">
        <v>14196660595</v>
      </c>
      <c r="Q27" s="17">
        <v>6.3489852981161582E-2</v>
      </c>
    </row>
    <row r="28" spans="1:17" s="18" customFormat="1" ht="75" x14ac:dyDescent="0.25">
      <c r="A28" s="5" t="s">
        <v>16</v>
      </c>
      <c r="B28" s="6">
        <v>27</v>
      </c>
      <c r="C28" s="6" t="s">
        <v>199</v>
      </c>
      <c r="D28" s="7" t="s">
        <v>200</v>
      </c>
      <c r="E28" s="7" t="s">
        <v>220</v>
      </c>
      <c r="F28" s="7" t="s">
        <v>221</v>
      </c>
      <c r="G28" s="7" t="s">
        <v>37</v>
      </c>
      <c r="H28" s="7" t="s">
        <v>22</v>
      </c>
      <c r="I28" s="7" t="s">
        <v>222</v>
      </c>
      <c r="J28" s="7" t="s">
        <v>223</v>
      </c>
      <c r="K28" s="7" t="s">
        <v>224</v>
      </c>
      <c r="L28" s="7" t="s">
        <v>225</v>
      </c>
      <c r="M28" s="7" t="s">
        <v>120</v>
      </c>
      <c r="N28" s="7" t="s">
        <v>121</v>
      </c>
      <c r="O28" s="33">
        <v>18215333754</v>
      </c>
      <c r="P28" s="33">
        <v>53868070626</v>
      </c>
      <c r="Q28" s="34">
        <f t="shared" ref="Q28:Q30" si="5">+O28/P28</f>
        <v>0.33814713507129351</v>
      </c>
    </row>
    <row r="29" spans="1:17" s="18" customFormat="1" ht="150" x14ac:dyDescent="0.25">
      <c r="A29" s="5" t="s">
        <v>16</v>
      </c>
      <c r="B29" s="6">
        <v>28</v>
      </c>
      <c r="C29" s="6" t="s">
        <v>226</v>
      </c>
      <c r="D29" s="7" t="s">
        <v>227</v>
      </c>
      <c r="E29" s="7" t="s">
        <v>228</v>
      </c>
      <c r="F29" s="7" t="s">
        <v>229</v>
      </c>
      <c r="G29" s="7" t="s">
        <v>62</v>
      </c>
      <c r="H29" s="7" t="s">
        <v>22</v>
      </c>
      <c r="I29" s="7" t="s">
        <v>228</v>
      </c>
      <c r="J29" s="7" t="s">
        <v>230</v>
      </c>
      <c r="K29" s="7" t="s">
        <v>231</v>
      </c>
      <c r="L29" s="7" t="s">
        <v>232</v>
      </c>
      <c r="M29" s="7" t="s">
        <v>120</v>
      </c>
      <c r="N29" s="7" t="s">
        <v>121</v>
      </c>
      <c r="O29" s="35">
        <v>3</v>
      </c>
      <c r="P29" s="35">
        <v>4</v>
      </c>
      <c r="Q29" s="36">
        <f t="shared" si="5"/>
        <v>0.75</v>
      </c>
    </row>
    <row r="30" spans="1:17" s="18" customFormat="1" ht="90" x14ac:dyDescent="0.25">
      <c r="A30" s="5" t="s">
        <v>16</v>
      </c>
      <c r="B30" s="6">
        <v>29</v>
      </c>
      <c r="C30" s="6" t="s">
        <v>226</v>
      </c>
      <c r="D30" s="7" t="s">
        <v>227</v>
      </c>
      <c r="E30" s="7" t="s">
        <v>233</v>
      </c>
      <c r="F30" s="6" t="s">
        <v>234</v>
      </c>
      <c r="G30" s="6" t="s">
        <v>37</v>
      </c>
      <c r="H30" s="6" t="s">
        <v>22</v>
      </c>
      <c r="I30" s="7" t="s">
        <v>235</v>
      </c>
      <c r="J30" s="7" t="s">
        <v>236</v>
      </c>
      <c r="K30" s="7" t="s">
        <v>237</v>
      </c>
      <c r="L30" s="7" t="s">
        <v>238</v>
      </c>
      <c r="M30" s="7" t="s">
        <v>120</v>
      </c>
      <c r="N30" s="7" t="s">
        <v>121</v>
      </c>
      <c r="O30" s="6">
        <v>2</v>
      </c>
      <c r="P30" s="6">
        <v>2</v>
      </c>
      <c r="Q30" s="19">
        <f t="shared" si="5"/>
        <v>1</v>
      </c>
    </row>
    <row r="31" spans="1:17" s="18" customFormat="1" ht="90" x14ac:dyDescent="0.25">
      <c r="A31" s="5" t="s">
        <v>16</v>
      </c>
      <c r="B31" s="6">
        <v>30</v>
      </c>
      <c r="C31" s="6" t="s">
        <v>226</v>
      </c>
      <c r="D31" s="7" t="s">
        <v>227</v>
      </c>
      <c r="E31" s="7" t="s">
        <v>239</v>
      </c>
      <c r="F31" s="7" t="s">
        <v>240</v>
      </c>
      <c r="G31" s="7" t="s">
        <v>37</v>
      </c>
      <c r="H31" s="7" t="s">
        <v>22</v>
      </c>
      <c r="I31" s="7" t="s">
        <v>241</v>
      </c>
      <c r="J31" s="7" t="s">
        <v>242</v>
      </c>
      <c r="K31" s="7" t="s">
        <v>243</v>
      </c>
      <c r="L31" s="7" t="s">
        <v>244</v>
      </c>
      <c r="M31" s="7" t="s">
        <v>120</v>
      </c>
      <c r="N31" s="7" t="s">
        <v>121</v>
      </c>
      <c r="O31" s="6">
        <v>0</v>
      </c>
      <c r="P31" s="6">
        <v>0</v>
      </c>
      <c r="Q31" s="6">
        <v>0</v>
      </c>
    </row>
    <row r="32" spans="1:17" s="18" customFormat="1" ht="90" x14ac:dyDescent="0.25">
      <c r="A32" s="5" t="s">
        <v>16</v>
      </c>
      <c r="B32" s="6">
        <v>31</v>
      </c>
      <c r="C32" s="6" t="s">
        <v>226</v>
      </c>
      <c r="D32" s="7" t="s">
        <v>227</v>
      </c>
      <c r="E32" s="7" t="s">
        <v>245</v>
      </c>
      <c r="F32" s="7" t="s">
        <v>246</v>
      </c>
      <c r="G32" s="7" t="s">
        <v>37</v>
      </c>
      <c r="H32" s="7" t="s">
        <v>22</v>
      </c>
      <c r="I32" s="7" t="s">
        <v>247</v>
      </c>
      <c r="J32" s="7" t="s">
        <v>248</v>
      </c>
      <c r="K32" s="7" t="s">
        <v>249</v>
      </c>
      <c r="L32" s="7" t="s">
        <v>244</v>
      </c>
      <c r="M32" s="7" t="s">
        <v>120</v>
      </c>
      <c r="N32" s="7" t="s">
        <v>121</v>
      </c>
      <c r="O32" s="6">
        <v>6</v>
      </c>
      <c r="P32" s="6">
        <v>6</v>
      </c>
      <c r="Q32" s="6">
        <v>1</v>
      </c>
    </row>
    <row r="33" spans="1:17" s="18" customFormat="1" ht="90" x14ac:dyDescent="0.25">
      <c r="A33" s="5" t="s">
        <v>16</v>
      </c>
      <c r="B33" s="6">
        <v>32</v>
      </c>
      <c r="C33" s="6" t="s">
        <v>226</v>
      </c>
      <c r="D33" s="7" t="s">
        <v>227</v>
      </c>
      <c r="E33" s="7" t="s">
        <v>250</v>
      </c>
      <c r="F33" s="7" t="s">
        <v>251</v>
      </c>
      <c r="G33" s="7" t="s">
        <v>37</v>
      </c>
      <c r="H33" s="7" t="s">
        <v>22</v>
      </c>
      <c r="I33" s="7" t="s">
        <v>252</v>
      </c>
      <c r="J33" s="7" t="s">
        <v>253</v>
      </c>
      <c r="K33" s="7" t="s">
        <v>254</v>
      </c>
      <c r="L33" s="7" t="s">
        <v>255</v>
      </c>
      <c r="M33" s="7" t="s">
        <v>120</v>
      </c>
      <c r="N33" s="7" t="s">
        <v>121</v>
      </c>
      <c r="O33" s="6">
        <v>0</v>
      </c>
      <c r="P33" s="6">
        <v>0</v>
      </c>
      <c r="Q33" s="6">
        <v>0</v>
      </c>
    </row>
    <row r="34" spans="1:17" s="18" customFormat="1" ht="90" x14ac:dyDescent="0.25">
      <c r="A34" s="5" t="s">
        <v>16</v>
      </c>
      <c r="B34" s="6">
        <v>33</v>
      </c>
      <c r="C34" s="6" t="s">
        <v>256</v>
      </c>
      <c r="D34" s="7" t="s">
        <v>257</v>
      </c>
      <c r="E34" s="7" t="s">
        <v>258</v>
      </c>
      <c r="F34" s="7" t="s">
        <v>259</v>
      </c>
      <c r="G34" s="7" t="s">
        <v>107</v>
      </c>
      <c r="H34" s="7" t="s">
        <v>22</v>
      </c>
      <c r="I34" s="7" t="s">
        <v>260</v>
      </c>
      <c r="J34" s="7" t="s">
        <v>261</v>
      </c>
      <c r="K34" s="7" t="s">
        <v>262</v>
      </c>
      <c r="L34" s="7" t="s">
        <v>263</v>
      </c>
      <c r="M34" s="7" t="s">
        <v>34</v>
      </c>
      <c r="N34" s="7" t="s">
        <v>121</v>
      </c>
      <c r="O34" s="6">
        <v>33</v>
      </c>
      <c r="P34" s="6">
        <v>33</v>
      </c>
      <c r="Q34" s="19">
        <f t="shared" ref="Q34:Q35" si="6">+O34/P34</f>
        <v>1</v>
      </c>
    </row>
    <row r="35" spans="1:17" s="18" customFormat="1" ht="90" x14ac:dyDescent="0.25">
      <c r="A35" s="5" t="s">
        <v>16</v>
      </c>
      <c r="B35" s="6">
        <v>34</v>
      </c>
      <c r="C35" s="6" t="s">
        <v>264</v>
      </c>
      <c r="D35" s="7" t="s">
        <v>265</v>
      </c>
      <c r="E35" s="7" t="s">
        <v>266</v>
      </c>
      <c r="F35" s="7" t="s">
        <v>267</v>
      </c>
      <c r="G35" s="7" t="s">
        <v>268</v>
      </c>
      <c r="H35" s="7" t="s">
        <v>162</v>
      </c>
      <c r="I35" s="7" t="s">
        <v>269</v>
      </c>
      <c r="J35" s="7" t="s">
        <v>270</v>
      </c>
      <c r="K35" s="7" t="s">
        <v>271</v>
      </c>
      <c r="L35" s="7" t="s">
        <v>272</v>
      </c>
      <c r="M35" s="7" t="s">
        <v>120</v>
      </c>
      <c r="N35" s="7" t="s">
        <v>121</v>
      </c>
      <c r="O35" s="6">
        <v>80</v>
      </c>
      <c r="P35" s="6">
        <v>62</v>
      </c>
      <c r="Q35" s="19">
        <f t="shared" si="6"/>
        <v>1.2903225806451613</v>
      </c>
    </row>
    <row r="36" spans="1:17" s="18" customFormat="1" ht="150" x14ac:dyDescent="0.25">
      <c r="A36" s="5" t="s">
        <v>16</v>
      </c>
      <c r="B36" s="6">
        <v>35</v>
      </c>
      <c r="C36" s="6" t="s">
        <v>264</v>
      </c>
      <c r="D36" s="7" t="s">
        <v>265</v>
      </c>
      <c r="E36" s="7" t="s">
        <v>273</v>
      </c>
      <c r="F36" s="7" t="s">
        <v>274</v>
      </c>
      <c r="G36" s="7" t="s">
        <v>268</v>
      </c>
      <c r="H36" s="7" t="s">
        <v>162</v>
      </c>
      <c r="I36" s="7" t="s">
        <v>275</v>
      </c>
      <c r="J36" s="7" t="s">
        <v>276</v>
      </c>
      <c r="K36" s="7" t="s">
        <v>277</v>
      </c>
      <c r="L36" s="7" t="s">
        <v>278</v>
      </c>
      <c r="M36" s="7" t="s">
        <v>120</v>
      </c>
      <c r="N36" s="7" t="s">
        <v>121</v>
      </c>
      <c r="O36" s="37">
        <v>30</v>
      </c>
      <c r="P36" s="37">
        <v>39</v>
      </c>
      <c r="Q36" s="38">
        <v>0.69</v>
      </c>
    </row>
    <row r="37" spans="1:17" s="18" customFormat="1" ht="120" x14ac:dyDescent="0.25">
      <c r="A37" s="5" t="s">
        <v>16</v>
      </c>
      <c r="B37" s="6">
        <v>36</v>
      </c>
      <c r="C37" s="6" t="s">
        <v>264</v>
      </c>
      <c r="D37" s="7" t="s">
        <v>265</v>
      </c>
      <c r="E37" s="7" t="s">
        <v>279</v>
      </c>
      <c r="F37" s="7" t="s">
        <v>280</v>
      </c>
      <c r="G37" s="7" t="s">
        <v>268</v>
      </c>
      <c r="H37" s="7" t="s">
        <v>162</v>
      </c>
      <c r="I37" s="7" t="s">
        <v>281</v>
      </c>
      <c r="J37" s="7" t="s">
        <v>282</v>
      </c>
      <c r="K37" s="7" t="s">
        <v>283</v>
      </c>
      <c r="L37" s="7" t="s">
        <v>284</v>
      </c>
      <c r="M37" s="7" t="s">
        <v>120</v>
      </c>
      <c r="N37" s="7" t="s">
        <v>121</v>
      </c>
      <c r="O37" s="39">
        <v>21</v>
      </c>
      <c r="P37" s="39">
        <v>7</v>
      </c>
      <c r="Q37" s="38">
        <f>+O37/P37</f>
        <v>3</v>
      </c>
    </row>
    <row r="38" spans="1:17" s="18" customFormat="1" ht="120" x14ac:dyDescent="0.25">
      <c r="A38" s="7" t="s">
        <v>168</v>
      </c>
      <c r="B38" s="6">
        <v>37</v>
      </c>
      <c r="C38" s="6" t="s">
        <v>285</v>
      </c>
      <c r="D38" s="7" t="s">
        <v>286</v>
      </c>
      <c r="E38" s="7" t="s">
        <v>287</v>
      </c>
      <c r="F38" s="7" t="s">
        <v>288</v>
      </c>
      <c r="G38" s="7" t="s">
        <v>62</v>
      </c>
      <c r="H38" s="7" t="s">
        <v>289</v>
      </c>
      <c r="I38" s="7" t="s">
        <v>290</v>
      </c>
      <c r="J38" s="7" t="s">
        <v>291</v>
      </c>
      <c r="K38" s="7" t="s">
        <v>292</v>
      </c>
      <c r="L38" s="7" t="s">
        <v>293</v>
      </c>
      <c r="M38" s="7" t="s">
        <v>120</v>
      </c>
      <c r="N38" s="7" t="s">
        <v>121</v>
      </c>
      <c r="O38" s="6">
        <v>164</v>
      </c>
      <c r="P38" s="6">
        <v>208</v>
      </c>
      <c r="Q38" s="19">
        <f>+O38/P38</f>
        <v>0.78846153846153844</v>
      </c>
    </row>
    <row r="39" spans="1:17" s="18" customFormat="1" ht="60" x14ac:dyDescent="0.25">
      <c r="A39" s="5" t="s">
        <v>16</v>
      </c>
      <c r="B39" s="6">
        <v>38</v>
      </c>
      <c r="C39" s="6" t="s">
        <v>294</v>
      </c>
      <c r="D39" s="7" t="s">
        <v>295</v>
      </c>
      <c r="E39" s="7" t="s">
        <v>296</v>
      </c>
      <c r="F39" s="7" t="s">
        <v>297</v>
      </c>
      <c r="G39" s="7" t="s">
        <v>62</v>
      </c>
      <c r="H39" s="7" t="s">
        <v>22</v>
      </c>
      <c r="I39" s="7" t="s">
        <v>298</v>
      </c>
      <c r="J39" s="7" t="s">
        <v>299</v>
      </c>
      <c r="K39" s="7" t="s">
        <v>300</v>
      </c>
      <c r="L39" s="7" t="s">
        <v>301</v>
      </c>
      <c r="M39" s="7" t="s">
        <v>120</v>
      </c>
      <c r="N39" s="7" t="s">
        <v>121</v>
      </c>
      <c r="O39" s="20">
        <v>4</v>
      </c>
      <c r="P39" s="20">
        <v>4</v>
      </c>
      <c r="Q39" s="21">
        <f>+O39/P39</f>
        <v>1</v>
      </c>
    </row>
    <row r="40" spans="1:17" x14ac:dyDescent="0.25">
      <c r="A40" s="40"/>
    </row>
  </sheetData>
  <autoFilter ref="A1:Q39" xr:uid="{00000000-0009-0000-0000-000001000000}"/>
  <mergeCells count="2">
    <mergeCell ref="C1:D1"/>
    <mergeCell ref="O2:Q2"/>
  </mergeCells>
  <pageMargins left="0.7" right="0.7" top="0.75" bottom="0.75" header="0.3" footer="0.3"/>
  <pageSetup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2018-08-10T16:15:07Z</dcterms:created>
  <dcterms:modified xsi:type="dcterms:W3CDTF">2018-08-10T16:15:31Z</dcterms:modified>
</cp:coreProperties>
</file>