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diana.reyes\Documents\backup marcela\2019\AGOSTO\AUDITORÍA\fichas formulación\Versión 5\"/>
    </mc:Choice>
  </mc:AlternateContent>
  <xr:revisionPtr revIDLastSave="0" documentId="13_ncr:1_{0616EC3E-BDBB-4551-9F69-5C2AC432EF53}" xr6:coauthVersionLast="41" xr6:coauthVersionMax="41" xr10:uidLastSave="{00000000-0000-0000-0000-000000000000}"/>
  <bookViews>
    <workbookView xWindow="-120" yWindow="-120" windowWidth="20730" windowHeight="11160" tabRatio="978" activeTab="3" xr2:uid="{00000000-000D-0000-FFFF-FFFF00000000}"/>
  </bookViews>
  <sheets>
    <sheet name="Antecedentes" sheetId="1" r:id="rId1"/>
    <sheet name="Árbol de problemas" sheetId="26" r:id="rId2"/>
    <sheet name="Arbol de problemas" sheetId="25" state="hidden" r:id="rId3"/>
    <sheet name="Objetivos" sheetId="3" r:id="rId4"/>
    <sheet name="Beneficios" sheetId="4" r:id="rId5"/>
    <sheet name="Articulación" sheetId="5" r:id="rId6"/>
    <sheet name="Población" sheetId="15" r:id="rId7"/>
    <sheet name="Componentes" sheetId="16" r:id="rId8"/>
    <sheet name="Normatividad" sheetId="17" r:id="rId9"/>
    <sheet name="Presupuesto" sheetId="23" r:id="rId10"/>
    <sheet name="Plan de acción" sheetId="21" r:id="rId11"/>
    <sheet name="Responsable" sheetId="20"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9" hidden="1">Presupuesto!#REF!</definedName>
    <definedName name="AÑO" localSheetId="2">'[1]INFO GENERAL'!$A$468:$A$473</definedName>
    <definedName name="AÑO" localSheetId="1">'[2]INFO GENERAL'!$A$468:$A$473</definedName>
    <definedName name="AÑO" localSheetId="7">'[3]INFO GENERAL'!$A$468:$A$473</definedName>
    <definedName name="AÑO" localSheetId="8">'[3]INFO GENERAL'!$A$468:$A$473</definedName>
    <definedName name="AÑO" localSheetId="10">'[4]INFO GENERAL'!$A$468:$A$473</definedName>
    <definedName name="AÑO" localSheetId="6">'[3]INFO GENERAL'!$A$468:$A$473</definedName>
    <definedName name="AÑO" localSheetId="9">'[4]INFO GENERAL'!$A$468:$A$473</definedName>
    <definedName name="AÑO" localSheetId="11">'[3]INFO GENERAL'!$A$468:$A$473</definedName>
    <definedName name="AÑO">'[5]INFO GENERAL'!$A$468:$A$473</definedName>
    <definedName name="_xlnm.Print_Area" localSheetId="0">Antecedentes!$A$1:$AB$19</definedName>
    <definedName name="_xlnm.Print_Area" localSheetId="2">'Arbol de problemas'!$A$1:$P$18</definedName>
    <definedName name="_xlnm.Print_Area" localSheetId="5">Articulación!$A$1:$K$53</definedName>
    <definedName name="_xlnm.Print_Area" localSheetId="4">Beneficios!$A$1:$I$12</definedName>
    <definedName name="_xlnm.Print_Area" localSheetId="7">Componentes!$A$1:$K$19</definedName>
    <definedName name="_xlnm.Print_Area" localSheetId="8">Normatividad!$A$1:$J$74</definedName>
    <definedName name="_xlnm.Print_Area" localSheetId="3">Objetivos!$A$1:$K$16</definedName>
    <definedName name="_xlnm.Print_Area" localSheetId="10">'Plan de acción'!$A$1:$BK$121</definedName>
    <definedName name="_xlnm.Print_Area" localSheetId="6">Población!$A$1:$H$25</definedName>
    <definedName name="_xlnm.Print_Area" localSheetId="9">Presupuesto!$A$1:$O$23</definedName>
    <definedName name="_xlnm.Print_Area" localSheetId="11">Responsable!$A$1:$M$20</definedName>
    <definedName name="manejo_del_riesgo" localSheetId="2">'[1]INFO GENERAL'!$A$650:$A$655</definedName>
    <definedName name="manejo_del_riesgo" localSheetId="1">'[2]INFO GENERAL'!$A$650:$A$655</definedName>
    <definedName name="manejo_del_riesgo" localSheetId="7">'[3]INFO GENERAL'!$A$650:$A$655</definedName>
    <definedName name="manejo_del_riesgo" localSheetId="8">'[3]INFO GENERAL'!$A$650:$A$655</definedName>
    <definedName name="manejo_del_riesgo" localSheetId="10">'[4]INFO GENERAL'!$A$650:$A$655</definedName>
    <definedName name="manejo_del_riesgo" localSheetId="6">'[3]INFO GENERAL'!$A$650:$A$655</definedName>
    <definedName name="manejo_del_riesgo" localSheetId="9">'[4]INFO GENERAL'!$A$650:$A$655</definedName>
    <definedName name="manejo_del_riesgo" localSheetId="11">'[3]INFO GENERAL'!$A$650:$A$655</definedName>
    <definedName name="manejo_del_riesgo">'[5]INFO GENERAL'!$A$650:$A$655</definedName>
    <definedName name="MOTIVO" localSheetId="2">'[1]INFO GENERAL'!$A$476:$A$487</definedName>
    <definedName name="MOTIVO" localSheetId="1">'[2]INFO GENERAL'!$A$476:$A$487</definedName>
    <definedName name="MOTIVO" localSheetId="7">'[3]INFO GENERAL'!$A$476:$A$487</definedName>
    <definedName name="MOTIVO" localSheetId="8">'[3]INFO GENERAL'!$A$476:$A$487</definedName>
    <definedName name="MOTIVO" localSheetId="10">'[4]INFO GENERAL'!$A$476:$A$487</definedName>
    <definedName name="MOTIVO" localSheetId="6">'[3]INFO GENERAL'!$A$476:$A$487</definedName>
    <definedName name="MOTIVO" localSheetId="9">'[4]INFO GENERAL'!$A$476:$A$487</definedName>
    <definedName name="MOTIVO" localSheetId="11">'[3]INFO GENERAL'!$A$476:$A$487</definedName>
    <definedName name="MOTIVO">'[5]INFO GENERAL'!$A$476:$A$487</definedName>
    <definedName name="ocurrencia" localSheetId="2">'[1]INFO GENERAL'!$A$644:$A$647</definedName>
    <definedName name="ocurrencia" localSheetId="1">'[2]INFO GENERAL'!$A$644:$A$647</definedName>
    <definedName name="ocurrencia" localSheetId="7">'[3]INFO GENERAL'!$A$644:$A$647</definedName>
    <definedName name="ocurrencia" localSheetId="8">'[3]INFO GENERAL'!$A$644:$A$647</definedName>
    <definedName name="ocurrencia" localSheetId="10">'[4]INFO GENERAL'!$A$644:$A$647</definedName>
    <definedName name="ocurrencia" localSheetId="6">'[3]INFO GENERAL'!$A$644:$A$647</definedName>
    <definedName name="ocurrencia" localSheetId="9">'[4]INFO GENERAL'!$A$644:$A$647</definedName>
    <definedName name="ocurrencia" localSheetId="11">'[3]INFO GENERAL'!$A$644:$A$647</definedName>
    <definedName name="ocurrencia">'[5]INFO GENERAL'!$A$644:$A$647</definedName>
    <definedName name="PARTICIPACIÓN" localSheetId="2">'[1]INFO GENERAL'!$A$450:$A$455</definedName>
    <definedName name="PARTICIPACIÓN" localSheetId="1">'[2]INFO GENERAL'!$A$450:$A$455</definedName>
    <definedName name="PARTICIPACIÓN" localSheetId="7">'[3]INFO GENERAL'!$A$450:$A$455</definedName>
    <definedName name="PARTICIPACIÓN" localSheetId="8">'[3]INFO GENERAL'!$A$450:$A$455</definedName>
    <definedName name="PARTICIPACIÓN" localSheetId="10">'[4]INFO GENERAL'!$A$450:$A$455</definedName>
    <definedName name="PARTICIPACIÓN" localSheetId="6">'[3]INFO GENERAL'!$A$450:$A$455</definedName>
    <definedName name="PARTICIPACIÓN" localSheetId="9">'[4]INFO GENERAL'!$A$450:$A$455</definedName>
    <definedName name="PARTICIPACIÓN" localSheetId="11">'[3]INFO GENERAL'!$A$450:$A$455</definedName>
    <definedName name="PARTICIPACIÓN">'[5]INFO GENERAL'!$A$450:$A$455</definedName>
    <definedName name="Riesgos" localSheetId="2">'[1]INFO GENERAL'!$A$630:$A$641</definedName>
    <definedName name="Riesgos" localSheetId="1">'[2]INFO GENERAL'!$A$630:$A$641</definedName>
    <definedName name="Riesgos" localSheetId="7">'[3]INFO GENERAL'!$A$630:$A$641</definedName>
    <definedName name="Riesgos" localSheetId="8">'[3]INFO GENERAL'!$A$630:$A$641</definedName>
    <definedName name="Riesgos" localSheetId="10">'[4]INFO GENERAL'!$A$630:$A$641</definedName>
    <definedName name="Riesgos" localSheetId="6">'[3]INFO GENERAL'!$A$630:$A$641</definedName>
    <definedName name="Riesgos" localSheetId="9">'[4]INFO GENERAL'!$A$630:$A$641</definedName>
    <definedName name="Riesgos" localSheetId="11">'[3]INFO GENERAL'!$A$630:$A$641</definedName>
    <definedName name="Riesgos">'[5]INFO GENERAL'!$A$630:$A$641</definedName>
    <definedName name="_xlnm.Print_Titles" localSheetId="10">'Plan de acción'!$1:$10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0" i="23" l="1"/>
  <c r="L19" i="23"/>
  <c r="A1" i="26" l="1"/>
  <c r="AY102" i="21" l="1"/>
  <c r="AV102" i="21"/>
  <c r="AS102" i="21"/>
  <c r="AP102" i="21"/>
  <c r="AX101" i="21"/>
  <c r="AW101" i="21"/>
  <c r="AV101" i="21"/>
  <c r="AU101" i="21"/>
  <c r="AR101" i="21"/>
  <c r="C92" i="21" l="1"/>
  <c r="C93" i="21" s="1"/>
  <c r="AN58" i="21"/>
  <c r="Z58" i="21"/>
  <c r="L58" i="21"/>
  <c r="AN57" i="21"/>
  <c r="Z57" i="21"/>
  <c r="L57" i="21"/>
  <c r="AN56" i="21"/>
  <c r="Z56" i="21"/>
  <c r="L56" i="21"/>
  <c r="AN55" i="21"/>
  <c r="Z55" i="21"/>
  <c r="L55" i="21"/>
  <c r="C55" i="21"/>
  <c r="C56" i="21" s="1"/>
  <c r="C57" i="21" s="1"/>
  <c r="C58" i="21" s="1"/>
  <c r="N20" i="23" l="1"/>
  <c r="N19" i="23"/>
  <c r="C13" i="23"/>
  <c r="D19" i="15"/>
  <c r="E19" i="15" s="1"/>
  <c r="H19" i="15" s="1"/>
  <c r="H15" i="15"/>
  <c r="C77" i="21" l="1"/>
  <c r="C78" i="21" s="1"/>
  <c r="C79" i="21" s="1"/>
  <c r="C80" i="21" s="1"/>
  <c r="C81" i="21" s="1"/>
  <c r="C82" i="21" s="1"/>
  <c r="C83" i="21" s="1"/>
  <c r="C84" i="21" s="1"/>
  <c r="C85" i="21" s="1"/>
  <c r="C86" i="21" s="1"/>
  <c r="B77" i="21" l="1"/>
  <c r="B66" i="21"/>
  <c r="B55" i="21"/>
  <c r="B44" i="21"/>
  <c r="B33" i="21"/>
  <c r="B22" i="21"/>
  <c r="E6" i="20" l="1"/>
  <c r="AP7" i="21"/>
  <c r="F7" i="21"/>
  <c r="B110" i="21"/>
  <c r="B99" i="21"/>
  <c r="B88" i="21"/>
  <c r="BC120" i="21"/>
  <c r="M120" i="21"/>
  <c r="E120" i="21"/>
  <c r="BJ119" i="21"/>
  <c r="BB119" i="21"/>
  <c r="AN119" i="21"/>
  <c r="Z119" i="21"/>
  <c r="L119" i="21"/>
  <c r="BJ118" i="21"/>
  <c r="BB118" i="21"/>
  <c r="AN118" i="21"/>
  <c r="Z118" i="21"/>
  <c r="L118" i="21"/>
  <c r="BJ117" i="21"/>
  <c r="BB117" i="21"/>
  <c r="AN117" i="21"/>
  <c r="Z117" i="21"/>
  <c r="L117" i="21"/>
  <c r="BJ116" i="21"/>
  <c r="BB116" i="21"/>
  <c r="AN116" i="21"/>
  <c r="Z116" i="21"/>
  <c r="L116" i="21"/>
  <c r="BJ115" i="21"/>
  <c r="BB115" i="21"/>
  <c r="AN115" i="21"/>
  <c r="Z115" i="21"/>
  <c r="L115" i="21"/>
  <c r="BJ114" i="21"/>
  <c r="BB114" i="21"/>
  <c r="AN114" i="21"/>
  <c r="Z114" i="21"/>
  <c r="L114" i="21"/>
  <c r="BJ113" i="21"/>
  <c r="BB113" i="21"/>
  <c r="AN113" i="21"/>
  <c r="Z113" i="21"/>
  <c r="L113" i="21"/>
  <c r="BJ112" i="21"/>
  <c r="BB112" i="21"/>
  <c r="AN112" i="21"/>
  <c r="Z112" i="21"/>
  <c r="L112" i="21"/>
  <c r="BJ111" i="21"/>
  <c r="BB111" i="21"/>
  <c r="AN111" i="21"/>
  <c r="Z111" i="21"/>
  <c r="L111" i="21"/>
  <c r="BJ110" i="21"/>
  <c r="BB110" i="21"/>
  <c r="AN110" i="21"/>
  <c r="Z110" i="21"/>
  <c r="L110" i="21"/>
  <c r="BC109" i="21"/>
  <c r="M109" i="21"/>
  <c r="E109" i="21"/>
  <c r="BJ108" i="21"/>
  <c r="BB108" i="21"/>
  <c r="AN108" i="21"/>
  <c r="Z108" i="21"/>
  <c r="L108" i="21"/>
  <c r="BJ107" i="21"/>
  <c r="BB107" i="21"/>
  <c r="AN107" i="21"/>
  <c r="Z107" i="21"/>
  <c r="L107" i="21"/>
  <c r="BJ106" i="21"/>
  <c r="BB106" i="21"/>
  <c r="AN106" i="21"/>
  <c r="Z106" i="21"/>
  <c r="L106" i="21"/>
  <c r="BJ105" i="21"/>
  <c r="BB105" i="21"/>
  <c r="AN105" i="21"/>
  <c r="Z105" i="21"/>
  <c r="L105" i="21"/>
  <c r="BJ104" i="21"/>
  <c r="BB104" i="21"/>
  <c r="AN104" i="21"/>
  <c r="Z104" i="21"/>
  <c r="L104" i="21"/>
  <c r="BJ103" i="21"/>
  <c r="BB103" i="21"/>
  <c r="AN103" i="21"/>
  <c r="Z103" i="21"/>
  <c r="L103" i="21"/>
  <c r="BJ102" i="21"/>
  <c r="BB102" i="21"/>
  <c r="AN102" i="21"/>
  <c r="Z102" i="21"/>
  <c r="L102" i="21"/>
  <c r="BJ101" i="21"/>
  <c r="BB101" i="21"/>
  <c r="AN101" i="21"/>
  <c r="Z101" i="21"/>
  <c r="L101" i="21"/>
  <c r="BJ100" i="21"/>
  <c r="BB100" i="21"/>
  <c r="AN100" i="21"/>
  <c r="Z100" i="21"/>
  <c r="L100" i="21"/>
  <c r="BJ99" i="21"/>
  <c r="BB99" i="21"/>
  <c r="AN99" i="21"/>
  <c r="Z99" i="21"/>
  <c r="L99" i="21"/>
  <c r="BC98" i="21"/>
  <c r="M98" i="21"/>
  <c r="E98" i="21"/>
  <c r="BJ97" i="21"/>
  <c r="BB97" i="21"/>
  <c r="AN97" i="21"/>
  <c r="Z97" i="21"/>
  <c r="L97" i="21"/>
  <c r="BJ96" i="21"/>
  <c r="BB96" i="21"/>
  <c r="AN96" i="21"/>
  <c r="Z96" i="21"/>
  <c r="L96" i="21"/>
  <c r="BJ95" i="21"/>
  <c r="BB95" i="21"/>
  <c r="AN95" i="21"/>
  <c r="Z95" i="21"/>
  <c r="L95" i="21"/>
  <c r="BJ94" i="21"/>
  <c r="BB94" i="21"/>
  <c r="AN94" i="21"/>
  <c r="Z94" i="21"/>
  <c r="L94" i="21"/>
  <c r="BJ93" i="21"/>
  <c r="BB93" i="21"/>
  <c r="AN93" i="21"/>
  <c r="Z93" i="21"/>
  <c r="L93" i="21"/>
  <c r="BJ92" i="21"/>
  <c r="BB92" i="21"/>
  <c r="AN92" i="21"/>
  <c r="Z92" i="21"/>
  <c r="L92" i="21"/>
  <c r="BJ91" i="21"/>
  <c r="BB91" i="21"/>
  <c r="BJ90" i="21"/>
  <c r="BB90" i="21"/>
  <c r="BJ89" i="21"/>
  <c r="BB89" i="21"/>
  <c r="BJ88" i="21"/>
  <c r="BB88" i="21"/>
  <c r="BC87" i="21"/>
  <c r="M87" i="21"/>
  <c r="E87" i="21"/>
  <c r="BJ86" i="21"/>
  <c r="BB86" i="21"/>
  <c r="BJ85" i="21"/>
  <c r="BB85" i="21"/>
  <c r="BJ84" i="21"/>
  <c r="BB84" i="21"/>
  <c r="AN84" i="21"/>
  <c r="Z84" i="21"/>
  <c r="L84" i="21"/>
  <c r="BJ83" i="21"/>
  <c r="BB83" i="21"/>
  <c r="AN83" i="21"/>
  <c r="Z83" i="21"/>
  <c r="L83" i="21"/>
  <c r="BJ82" i="21"/>
  <c r="BB82" i="21"/>
  <c r="AN82" i="21"/>
  <c r="Z82" i="21"/>
  <c r="L82" i="21"/>
  <c r="BJ81" i="21"/>
  <c r="BB81" i="21"/>
  <c r="AN81" i="21"/>
  <c r="Z81" i="21"/>
  <c r="L81" i="21"/>
  <c r="BJ80" i="21"/>
  <c r="BB80" i="21"/>
  <c r="AN80" i="21"/>
  <c r="Z80" i="21"/>
  <c r="L80" i="21"/>
  <c r="BJ79" i="21"/>
  <c r="BB79" i="21"/>
  <c r="AN79" i="21"/>
  <c r="Z79" i="21"/>
  <c r="L79" i="21"/>
  <c r="BJ78" i="21"/>
  <c r="BB78" i="21"/>
  <c r="AN78" i="21"/>
  <c r="Z78" i="21"/>
  <c r="L78" i="21"/>
  <c r="BJ77" i="21"/>
  <c r="BB77" i="21"/>
  <c r="AN77" i="21"/>
  <c r="Z77" i="21"/>
  <c r="L77" i="21"/>
  <c r="BC76" i="21"/>
  <c r="M76" i="21"/>
  <c r="E76" i="21"/>
  <c r="BJ75" i="21"/>
  <c r="BB75" i="21"/>
  <c r="AN75" i="21"/>
  <c r="Z75" i="21"/>
  <c r="L75" i="21"/>
  <c r="BJ74" i="21"/>
  <c r="BB74" i="21"/>
  <c r="AN74" i="21"/>
  <c r="Z74" i="21"/>
  <c r="L74" i="21"/>
  <c r="BJ73" i="21"/>
  <c r="BB73" i="21"/>
  <c r="AN73" i="21"/>
  <c r="Z73" i="21"/>
  <c r="L73" i="21"/>
  <c r="BJ72" i="21"/>
  <c r="BB72" i="21"/>
  <c r="AN72" i="21"/>
  <c r="Z72" i="21"/>
  <c r="L72" i="21"/>
  <c r="BJ71" i="21"/>
  <c r="BB71" i="21"/>
  <c r="AN71" i="21"/>
  <c r="Z71" i="21"/>
  <c r="L71" i="21"/>
  <c r="BJ70" i="21"/>
  <c r="BB70" i="21"/>
  <c r="AN70" i="21"/>
  <c r="Z70" i="21"/>
  <c r="L70" i="21"/>
  <c r="BJ69" i="21"/>
  <c r="BB69" i="21"/>
  <c r="AN69" i="21"/>
  <c r="Z69" i="21"/>
  <c r="L69" i="21"/>
  <c r="BJ68" i="21"/>
  <c r="BB68" i="21"/>
  <c r="BJ67" i="21"/>
  <c r="BB67" i="21"/>
  <c r="BJ66" i="21"/>
  <c r="BB66" i="21"/>
  <c r="BC65" i="21"/>
  <c r="M65" i="21"/>
  <c r="E65" i="21"/>
  <c r="BJ64" i="21"/>
  <c r="BB64" i="21"/>
  <c r="AN64" i="21"/>
  <c r="Z64" i="21"/>
  <c r="L64" i="21"/>
  <c r="BJ63" i="21"/>
  <c r="BB63" i="21"/>
  <c r="AN63" i="21"/>
  <c r="Z63" i="21"/>
  <c r="L63" i="21"/>
  <c r="BJ62" i="21"/>
  <c r="BB62" i="21"/>
  <c r="AN62" i="21"/>
  <c r="Z62" i="21"/>
  <c r="L62" i="21"/>
  <c r="BJ61" i="21"/>
  <c r="BB61" i="21"/>
  <c r="AN61" i="21"/>
  <c r="Z61" i="21"/>
  <c r="L61" i="21"/>
  <c r="BJ60" i="21"/>
  <c r="BB60" i="21"/>
  <c r="AN60" i="21"/>
  <c r="Z60" i="21"/>
  <c r="L60" i="21"/>
  <c r="BJ59" i="21"/>
  <c r="BB59" i="21"/>
  <c r="AN59" i="21"/>
  <c r="Z59" i="21"/>
  <c r="L59" i="21"/>
  <c r="BJ58" i="21"/>
  <c r="BB58" i="21"/>
  <c r="BJ57" i="21"/>
  <c r="BB57" i="21"/>
  <c r="BJ56" i="21"/>
  <c r="BB56" i="21"/>
  <c r="BJ55" i="21"/>
  <c r="BB55" i="21"/>
  <c r="C59" i="21"/>
  <c r="BC54" i="21"/>
  <c r="M54" i="21"/>
  <c r="E54" i="21"/>
  <c r="BJ53" i="21"/>
  <c r="BB53" i="21"/>
  <c r="AN53" i="21"/>
  <c r="Z53" i="21"/>
  <c r="L53" i="21"/>
  <c r="BJ52" i="21"/>
  <c r="BB52" i="21"/>
  <c r="AN52" i="21"/>
  <c r="Z52" i="21"/>
  <c r="L52" i="21"/>
  <c r="BJ51" i="21"/>
  <c r="BB51" i="21"/>
  <c r="AN51" i="21"/>
  <c r="Z51" i="21"/>
  <c r="L51" i="21"/>
  <c r="BJ50" i="21"/>
  <c r="BB50" i="21"/>
  <c r="AN50" i="21"/>
  <c r="Z50" i="21"/>
  <c r="L50" i="21"/>
  <c r="BJ49" i="21"/>
  <c r="BB49" i="21"/>
  <c r="AN49" i="21"/>
  <c r="Z49" i="21"/>
  <c r="L49" i="21"/>
  <c r="BJ48" i="21"/>
  <c r="BB48" i="21"/>
  <c r="AN48" i="21"/>
  <c r="Z48" i="21"/>
  <c r="L48" i="21"/>
  <c r="BJ47" i="21"/>
  <c r="BB47" i="21"/>
  <c r="AN47" i="21"/>
  <c r="Z47" i="21"/>
  <c r="L47" i="21"/>
  <c r="BJ46" i="21"/>
  <c r="BB46" i="21"/>
  <c r="AN46" i="21"/>
  <c r="Z46" i="21"/>
  <c r="L46" i="21"/>
  <c r="BJ45" i="21"/>
  <c r="BB45" i="21"/>
  <c r="AN45" i="21"/>
  <c r="Z45" i="21"/>
  <c r="L45" i="21"/>
  <c r="BJ44" i="21"/>
  <c r="BB44" i="21"/>
  <c r="AN44" i="21"/>
  <c r="Z44" i="21"/>
  <c r="L44" i="21"/>
  <c r="C44" i="21"/>
  <c r="C45" i="21" s="1"/>
  <c r="C46" i="21" s="1"/>
  <c r="C47" i="21" s="1"/>
  <c r="C48" i="21" s="1"/>
  <c r="BC43" i="21"/>
  <c r="M43" i="21"/>
  <c r="E43" i="21"/>
  <c r="BJ42" i="21"/>
  <c r="BB42" i="21"/>
  <c r="AN42" i="21"/>
  <c r="Z42" i="21"/>
  <c r="L42" i="21"/>
  <c r="BJ41" i="21"/>
  <c r="BB41" i="21"/>
  <c r="AN41" i="21"/>
  <c r="Z41" i="21"/>
  <c r="L41" i="21"/>
  <c r="BJ40" i="21"/>
  <c r="BB40" i="21"/>
  <c r="AN40" i="21"/>
  <c r="Z40" i="21"/>
  <c r="L40" i="21"/>
  <c r="BJ39" i="21"/>
  <c r="BB39" i="21"/>
  <c r="AN39" i="21"/>
  <c r="Z39" i="21"/>
  <c r="L39" i="21"/>
  <c r="BJ38" i="21"/>
  <c r="BB38" i="21"/>
  <c r="AN38" i="21"/>
  <c r="Z38" i="21"/>
  <c r="L38" i="21"/>
  <c r="BJ37" i="21"/>
  <c r="BB37" i="21"/>
  <c r="AN37" i="21"/>
  <c r="Z37" i="21"/>
  <c r="L37" i="21"/>
  <c r="BJ36" i="21"/>
  <c r="BB36" i="21"/>
  <c r="AN36" i="21"/>
  <c r="Z36" i="21"/>
  <c r="L36" i="21"/>
  <c r="BJ35" i="21"/>
  <c r="BB35" i="21"/>
  <c r="AN35" i="21"/>
  <c r="Z35" i="21"/>
  <c r="L35" i="21"/>
  <c r="BJ34" i="21"/>
  <c r="BB34" i="21"/>
  <c r="AN34" i="21"/>
  <c r="Z34" i="21"/>
  <c r="L34" i="21"/>
  <c r="BJ33" i="21"/>
  <c r="BB33" i="21"/>
  <c r="AN33" i="21"/>
  <c r="Z33" i="21"/>
  <c r="L33" i="21"/>
  <c r="C33" i="21"/>
  <c r="C34" i="21" s="1"/>
  <c r="C35" i="21" s="1"/>
  <c r="C36" i="21" s="1"/>
  <c r="C37" i="21" s="1"/>
  <c r="BC32" i="21"/>
  <c r="M32" i="21"/>
  <c r="E32" i="21"/>
  <c r="BJ31" i="21"/>
  <c r="BB31" i="21"/>
  <c r="AN31" i="21"/>
  <c r="Z31" i="21"/>
  <c r="L31" i="21"/>
  <c r="BJ30" i="21"/>
  <c r="BB30" i="21"/>
  <c r="AN30" i="21"/>
  <c r="Z30" i="21"/>
  <c r="L30" i="21"/>
  <c r="BJ29" i="21"/>
  <c r="BB29" i="21"/>
  <c r="AN29" i="21"/>
  <c r="Z29" i="21"/>
  <c r="L29" i="21"/>
  <c r="BJ28" i="21"/>
  <c r="BB28" i="21"/>
  <c r="AN28" i="21"/>
  <c r="Z28" i="21"/>
  <c r="L28" i="21"/>
  <c r="BJ27" i="21"/>
  <c r="BB27" i="21"/>
  <c r="AN27" i="21"/>
  <c r="Z27" i="21"/>
  <c r="L27" i="21"/>
  <c r="BJ26" i="21"/>
  <c r="BB26" i="21"/>
  <c r="AN26" i="21"/>
  <c r="Z26" i="21"/>
  <c r="L26" i="21"/>
  <c r="BJ25" i="21"/>
  <c r="BB25" i="21"/>
  <c r="AN25" i="21"/>
  <c r="Z25" i="21"/>
  <c r="L25" i="21"/>
  <c r="BJ24" i="21"/>
  <c r="BB24" i="21"/>
  <c r="AN24" i="21"/>
  <c r="Z24" i="21"/>
  <c r="L24" i="21"/>
  <c r="BJ23" i="21"/>
  <c r="BB23" i="21"/>
  <c r="AN23" i="21"/>
  <c r="Z23" i="21"/>
  <c r="L23" i="21"/>
  <c r="BJ22" i="21"/>
  <c r="BB22" i="21"/>
  <c r="AN22" i="21"/>
  <c r="Z22" i="21"/>
  <c r="L22" i="21"/>
  <c r="C22" i="21"/>
  <c r="C23" i="21" s="1"/>
  <c r="C24" i="21" s="1"/>
  <c r="C25" i="21" s="1"/>
  <c r="C26" i="21" s="1"/>
  <c r="BJ12" i="21"/>
  <c r="BJ13" i="21"/>
  <c r="BJ14" i="21"/>
  <c r="BJ15" i="21"/>
  <c r="BJ16" i="21"/>
  <c r="BJ17" i="21"/>
  <c r="BJ18" i="21"/>
  <c r="BJ19" i="21"/>
  <c r="BJ20" i="21"/>
  <c r="BB12" i="21"/>
  <c r="BB13" i="21"/>
  <c r="BB14" i="21"/>
  <c r="BB15" i="21"/>
  <c r="BB16" i="21"/>
  <c r="BB17" i="21"/>
  <c r="BB18" i="21"/>
  <c r="BB19" i="21"/>
  <c r="BB20" i="21"/>
  <c r="AN12" i="21"/>
  <c r="AN13" i="21"/>
  <c r="AN14" i="21"/>
  <c r="AN15" i="21"/>
  <c r="AN16" i="21"/>
  <c r="AN17" i="21"/>
  <c r="AN18" i="21"/>
  <c r="AN19" i="21"/>
  <c r="AN20" i="21"/>
  <c r="Z12" i="21"/>
  <c r="Z13" i="21"/>
  <c r="Z14" i="21"/>
  <c r="Z15" i="21"/>
  <c r="Z16" i="21"/>
  <c r="Z17" i="21"/>
  <c r="Z18" i="21"/>
  <c r="Z19" i="21"/>
  <c r="Z20" i="21"/>
  <c r="L12" i="21"/>
  <c r="L13" i="21"/>
  <c r="L14" i="21"/>
  <c r="L15" i="21"/>
  <c r="L16" i="21"/>
  <c r="L17" i="21"/>
  <c r="L18" i="21"/>
  <c r="L19" i="21"/>
  <c r="L20" i="21"/>
  <c r="BJ11" i="21"/>
  <c r="BB11" i="21"/>
  <c r="Z11" i="21"/>
  <c r="C60" i="21" l="1"/>
  <c r="C62" i="21" s="1"/>
  <c r="C64" i="21" s="1"/>
  <c r="C61" i="21"/>
  <c r="C63" i="21" s="1"/>
  <c r="C49" i="21"/>
  <c r="C51" i="21" s="1"/>
  <c r="C53" i="21" s="1"/>
  <c r="C50" i="21"/>
  <c r="C52" i="21" s="1"/>
  <c r="C38" i="21"/>
  <c r="C40" i="21" s="1"/>
  <c r="C42" i="21" s="1"/>
  <c r="C39" i="21"/>
  <c r="C41" i="21" s="1"/>
  <c r="C27" i="21"/>
  <c r="C29" i="21" s="1"/>
  <c r="C31" i="21" s="1"/>
  <c r="C28" i="21"/>
  <c r="C30" i="21" s="1"/>
  <c r="F22" i="23" l="1"/>
  <c r="G20" i="23" s="1"/>
  <c r="H22" i="23"/>
  <c r="I20" i="23" s="1"/>
  <c r="J22" i="23"/>
  <c r="K15" i="23" s="1"/>
  <c r="L15" i="23" s="1"/>
  <c r="D22" i="23"/>
  <c r="E13" i="23" s="1"/>
  <c r="C12" i="23"/>
  <c r="F7" i="23"/>
  <c r="F6" i="17"/>
  <c r="K18" i="23" l="1"/>
  <c r="L18" i="23" s="1"/>
  <c r="I16" i="23"/>
  <c r="I19" i="23"/>
  <c r="I21" i="23"/>
  <c r="G13" i="23"/>
  <c r="G19" i="23"/>
  <c r="E15" i="23"/>
  <c r="I15" i="23"/>
  <c r="K14" i="23"/>
  <c r="L14" i="23" s="1"/>
  <c r="M14" i="23" s="1"/>
  <c r="G16" i="23"/>
  <c r="G18" i="23"/>
  <c r="G14" i="23"/>
  <c r="G21" i="23"/>
  <c r="G17" i="23"/>
  <c r="G15" i="23"/>
  <c r="E18" i="23"/>
  <c r="E12" i="23"/>
  <c r="E21" i="23"/>
  <c r="E16" i="23"/>
  <c r="K17" i="23"/>
  <c r="L17" i="23" s="1"/>
  <c r="M17" i="23" s="1"/>
  <c r="K13" i="23"/>
  <c r="L13" i="23" s="1"/>
  <c r="K16" i="23"/>
  <c r="L16" i="23" s="1"/>
  <c r="K21" i="23"/>
  <c r="L21" i="23" s="1"/>
  <c r="E17" i="23"/>
  <c r="I18" i="23"/>
  <c r="I14" i="23"/>
  <c r="M16" i="23"/>
  <c r="I17" i="23"/>
  <c r="I13" i="23"/>
  <c r="M21" i="23"/>
  <c r="M15" i="23"/>
  <c r="M13" i="23"/>
  <c r="M18" i="23"/>
  <c r="E14" i="23"/>
  <c r="F6" i="16"/>
  <c r="E6" i="15"/>
  <c r="E22" i="23" l="1"/>
  <c r="E6" i="4"/>
  <c r="E6" i="3"/>
  <c r="F6" i="25"/>
  <c r="I12" i="23" l="1"/>
  <c r="I22" i="23" s="1"/>
  <c r="N15" i="23" l="1"/>
  <c r="N16" i="23"/>
  <c r="N13" i="23"/>
  <c r="N14" i="23"/>
  <c r="N17" i="23"/>
  <c r="B11" i="21" l="1"/>
  <c r="G12" i="23" l="1"/>
  <c r="G22" i="23" s="1"/>
  <c r="K12" i="23" l="1"/>
  <c r="K22" i="23" l="1"/>
  <c r="L12" i="23"/>
  <c r="M12" i="23" s="1"/>
  <c r="M22" i="23" s="1"/>
  <c r="N18" i="23"/>
  <c r="N21" i="23"/>
  <c r="BC21" i="21"/>
  <c r="M21" i="21"/>
  <c r="E21" i="21"/>
  <c r="AN11" i="21"/>
  <c r="L11" i="21"/>
  <c r="C13" i="21" l="1"/>
  <c r="C14" i="21" s="1"/>
  <c r="C15" i="21" l="1"/>
  <c r="C17" i="21" l="1"/>
  <c r="C16" i="21"/>
  <c r="C18" i="21" s="1"/>
  <c r="C20" i="21" l="1"/>
  <c r="C19" i="21"/>
  <c r="N12" i="23" l="1"/>
  <c r="N2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D13" authorId="0" shapeId="0" xr:uid="{A95A00EE-3DC5-473A-9AFD-AF7B9B2ABA97}">
      <text>
        <r>
          <rPr>
            <b/>
            <sz val="9"/>
            <color indexed="81"/>
            <rFont val="Tahoma"/>
            <family val="2"/>
          </rPr>
          <t>La problemática debería ser "Procesos y procedimientos que no responden de manera oportuna a las nececidades de mejorar la gestión pública para hacerla más transparente....."</t>
        </r>
      </text>
    </comment>
    <comment ref="J15" authorId="0" shapeId="0" xr:uid="{55F3161F-654F-4D42-8C35-3FA4C9DB28B2}">
      <text>
        <r>
          <rPr>
            <b/>
            <sz val="9"/>
            <color indexed="81"/>
            <rFont val="Tahoma"/>
            <family val="2"/>
          </rPr>
          <t>Esta no es una causa. OJO.</t>
        </r>
      </text>
    </comment>
    <comment ref="H17" authorId="0" shapeId="0" xr:uid="{AC3E5724-F7BB-47DE-B6D7-44544BC0482F}">
      <text>
        <r>
          <rPr>
            <b/>
            <sz val="9"/>
            <color indexed="81"/>
            <rFont val="Tahoma"/>
            <family val="2"/>
          </rPr>
          <t>para sistemas de información. Parece causa del 1117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B46" authorId="0" shapeId="0" xr:uid="{AE3F301C-3407-4AB3-AC4F-8DBB805ABD8F}">
      <text>
        <r>
          <rPr>
            <b/>
            <sz val="9"/>
            <color indexed="81"/>
            <rFont val="Tahoma"/>
            <family val="2"/>
          </rPr>
          <t>Diana Marcela Del Pilar Reyes Toledo:</t>
        </r>
        <r>
          <rPr>
            <sz val="9"/>
            <color indexed="81"/>
            <rFont val="Tahoma"/>
            <family val="2"/>
          </rPr>
          <t xml:space="preserve">
</t>
        </r>
      </text>
    </comment>
    <comment ref="B47" authorId="0" shapeId="0" xr:uid="{040BB8C0-1110-47CB-AC3F-0D5F00C4A1BB}">
      <text>
        <r>
          <rPr>
            <b/>
            <sz val="9"/>
            <color indexed="81"/>
            <rFont val="Tahoma"/>
            <family val="2"/>
          </rPr>
          <t>Complementar con lo asociado a Gestión Documental y del tema ambienta y de partes interesadas, si es del caso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Marcela Del Pilar Reyes Toledo</author>
  </authors>
  <commentList>
    <comment ref="C61" authorId="0" shapeId="0" xr:uid="{320EFB57-E92B-4851-AE42-AFA1DAE159E6}">
      <text>
        <r>
          <rPr>
            <b/>
            <sz val="9"/>
            <color indexed="81"/>
            <rFont val="Tahoma"/>
            <family val="2"/>
          </rPr>
          <t xml:space="preserve">Faltan más como las normas de gestión documental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jespitia</author>
  </authors>
  <commentList>
    <comment ref="E10" authorId="0" shapeId="0" xr:uid="{00000000-0006-0000-0900-000001000000}">
      <text>
        <r>
          <rPr>
            <sz val="10"/>
            <color indexed="12"/>
            <rFont val="Tahoma"/>
            <family val="2"/>
          </rPr>
          <t>Cuando termine el registro de todas las actividades y tareas, filtre esta columna con las celdas "NO VACÍAS"</t>
        </r>
      </text>
    </comment>
    <comment ref="M10" authorId="0" shapeId="0" xr:uid="{00000000-0006-0000-0900-000002000000}">
      <text>
        <r>
          <rPr>
            <sz val="10"/>
            <color indexed="12"/>
            <rFont val="Tahoma"/>
            <family val="2"/>
          </rPr>
          <t>Cuando termine el registro de todas las actividades y tareas, filtre esta columna con las celdas "NO VACÍAS"</t>
        </r>
      </text>
    </comment>
    <comment ref="AA10" authorId="0" shapeId="0" xr:uid="{00000000-0006-0000-0900-000003000000}">
      <text>
        <r>
          <rPr>
            <sz val="10"/>
            <color indexed="12"/>
            <rFont val="Tahoma"/>
            <family val="2"/>
          </rPr>
          <t>Cuando termine el registro de todas las actividades y tareas, filtre esta columna con las celdas "NO VACÍAS"</t>
        </r>
      </text>
    </comment>
    <comment ref="AO10" authorId="0" shapeId="0" xr:uid="{00000000-0006-0000-0900-000004000000}">
      <text>
        <r>
          <rPr>
            <sz val="10"/>
            <color indexed="12"/>
            <rFont val="Tahoma"/>
            <family val="2"/>
          </rPr>
          <t>Cuando termine el registro de todas las actividades y tareas, filtre esta columna con las celdas "NO VACÍAS"</t>
        </r>
      </text>
    </comment>
    <comment ref="BC10" authorId="0" shapeId="0" xr:uid="{00000000-0006-0000-0900-000005000000}">
      <text>
        <r>
          <rPr>
            <sz val="10"/>
            <color indexed="12"/>
            <rFont val="Tahoma"/>
            <family val="2"/>
          </rPr>
          <t>Cuando termine el registro de todas las actividades y tareas, filtre esta columna con las celdas "NO VACÍAS"</t>
        </r>
      </text>
    </comment>
  </commentList>
</comments>
</file>

<file path=xl/sharedStrings.xml><?xml version="1.0" encoding="utf-8"?>
<sst xmlns="http://schemas.openxmlformats.org/spreadsheetml/2006/main" count="561" uniqueCount="394">
  <si>
    <t>EFECTO</t>
  </si>
  <si>
    <t>EFECTO INDIRECTO</t>
  </si>
  <si>
    <t>EFECTO DIRECTO</t>
  </si>
  <si>
    <t>CAUSAS DIRECTAS</t>
  </si>
  <si>
    <t>CAUSAS INDIRECTAS</t>
  </si>
  <si>
    <t>Programa</t>
  </si>
  <si>
    <t>Línea base</t>
  </si>
  <si>
    <t>Proyecto PS</t>
  </si>
  <si>
    <t>Indicador Asociado</t>
  </si>
  <si>
    <t>Meta Plan</t>
  </si>
  <si>
    <t>NOMBRE DEL ESTUDIO</t>
  </si>
  <si>
    <t>REALIZADO POR</t>
  </si>
  <si>
    <t>FECHA DE PUBLICACIÓN</t>
  </si>
  <si>
    <t>RIESGO</t>
  </si>
  <si>
    <t>CAUSAS</t>
  </si>
  <si>
    <t>EFECTOS</t>
  </si>
  <si>
    <t>POSIBILIDAD DE OCURRENCIA</t>
  </si>
  <si>
    <t>MEDIDA DE RESPUESTA AL RIESGO</t>
  </si>
  <si>
    <t>CONTROLES DEL RIESGO</t>
  </si>
  <si>
    <t>RESPONSABLE DEL CONTROL</t>
  </si>
  <si>
    <t>Criterios de Focalización</t>
  </si>
  <si>
    <t>Principales Características</t>
  </si>
  <si>
    <t xml:space="preserve">GRUPO ETARIO </t>
  </si>
  <si>
    <t>AÑO</t>
  </si>
  <si>
    <t>GRUPO DE EDAD</t>
  </si>
  <si>
    <t xml:space="preserve">STAKEHOLDERS </t>
  </si>
  <si>
    <t>HOMBRES</t>
  </si>
  <si>
    <t>MUJERES</t>
  </si>
  <si>
    <t>TOTAL</t>
  </si>
  <si>
    <t>GRUPOS VULNERABLES (NIÑOS, NIÑAS Y JOVENES)</t>
  </si>
  <si>
    <t>GRUPO POBLACIONAL</t>
  </si>
  <si>
    <t>RELACION DEL PROYECTO CON EL GRUPO POBLACIONAL</t>
  </si>
  <si>
    <t>No.</t>
  </si>
  <si>
    <t>COMPONENTE</t>
  </si>
  <si>
    <t>DESCRIPCIÓN DETALLADA</t>
  </si>
  <si>
    <t>(1) ANUALIZACIÓN DE METAS:</t>
  </si>
  <si>
    <t>Suma: la magnitud programada para cada año se suma y ese total debe ser igual a la definida para todo el período.</t>
  </si>
  <si>
    <t>Constante: La cantidad para cada año permanece y debe ser igual a la definida para todo el período, por lo tanto los años no se suman.</t>
  </si>
  <si>
    <t>Incremental: La cantidad programada para cada año va aumentando, es decir la magnitud programada para los años siguientes incluye la programada en el año anterior, es decir los años no se suman.</t>
  </si>
  <si>
    <t>Decremental: la cantidad programada para cada año va disminuyendo, es decir la magnitud programada para cada año debe ser menor o igual a la programada en el año inmediatamente anterior.</t>
  </si>
  <si>
    <t>NORMA, ESTANDARES O REGULACIONES</t>
  </si>
  <si>
    <t>TEMÁTICA</t>
  </si>
  <si>
    <t>Otras Especificaciones</t>
  </si>
  <si>
    <t>ÁREA ENCARGADA DE LA GERENCIA DEL PROYECTO</t>
  </si>
  <si>
    <t>PARTICIPACIÓN CIUDADANA</t>
  </si>
  <si>
    <t>ACTIVIDADES A REALIZAR O APORTES PREVISTOS</t>
  </si>
  <si>
    <t>PAPEL EN LA PLANEACIÓN</t>
  </si>
  <si>
    <t>PAPEL EN LA EJECUCIÓN</t>
  </si>
  <si>
    <t>PAPEL EN LA VEEDURÍA</t>
  </si>
  <si>
    <t>NORMA ó PARÁMETRO</t>
  </si>
  <si>
    <t>NOMBRE DEL PROYECTO</t>
  </si>
  <si>
    <t>TEMA A DESARROLLAR</t>
  </si>
  <si>
    <t>NOMBRE:</t>
  </si>
  <si>
    <t>DEPENDENCIA:</t>
  </si>
  <si>
    <t>ENTIDAD:</t>
  </si>
  <si>
    <t>DIRECCIÓN:</t>
  </si>
  <si>
    <t>TELÉFONO:</t>
  </si>
  <si>
    <t>FIRMA RESPONSABLE DEL PROYECTO:</t>
  </si>
  <si>
    <t>PROGRAMACION PORCENTAJE DE EJECUCIÓN PROYECTO</t>
  </si>
  <si>
    <t>No ACT.</t>
  </si>
  <si>
    <t>PESO DE LA ACTIVIDAD</t>
  </si>
  <si>
    <t>JUL.</t>
  </si>
  <si>
    <t>AGO</t>
  </si>
  <si>
    <t>SEP.</t>
  </si>
  <si>
    <t>OCT.</t>
  </si>
  <si>
    <t>NOV.</t>
  </si>
  <si>
    <t>DIC.</t>
  </si>
  <si>
    <t>ENE.</t>
  </si>
  <si>
    <t>FEB.</t>
  </si>
  <si>
    <t>MAR.</t>
  </si>
  <si>
    <t>ABR.</t>
  </si>
  <si>
    <t>MAY</t>
  </si>
  <si>
    <t>JUN.</t>
  </si>
  <si>
    <t>FORMATO FICHA TÉCNICA PARA LA FORMULACIÓN DE PROYECTOS DE INVERSIÓN</t>
  </si>
  <si>
    <t>VERSIÓN:</t>
  </si>
  <si>
    <t>VIGENCIA ACTUAL:</t>
  </si>
  <si>
    <t>MODULO I - INFORMACIÓN BÁSICA DEL PROYECTO DE INVERSIÓN (IB)</t>
  </si>
  <si>
    <t>IB - 2.  IDENTIFICACIÓN DEL PROYECTO DE INVERSIÓN:</t>
  </si>
  <si>
    <t>CÓDIGO Y NOMBRE DEL PROYECTO DE INVERSIÓN:</t>
  </si>
  <si>
    <t>IB - 3.  ANTECEDENTES Y DESCRIPCIÓN DE LA SITUACIÓN ACTUAL:</t>
  </si>
  <si>
    <t>IB - 4.  IDENTIFICACIÓN DEL PROBLEMA O NECESIDAD - ARBOL DE PROBLEMA:</t>
  </si>
  <si>
    <t>Efectos que generan las causas de la problemática</t>
  </si>
  <si>
    <t>Problemática que se debe atender con el proyecto de inversión</t>
  </si>
  <si>
    <t>Causas que generan la problemática</t>
  </si>
  <si>
    <r>
      <t>OBJETIVO GENERAL:</t>
    </r>
    <r>
      <rPr>
        <sz val="11"/>
        <rFont val="Arial"/>
        <family val="2"/>
      </rPr>
      <t/>
    </r>
  </si>
  <si>
    <t>OBJETIVOS ESPECÍFICOS:</t>
  </si>
  <si>
    <t>Alternativa(s) Seleccionada(s):</t>
  </si>
  <si>
    <t>IB - 7.  ESTUDIO DE ALTERNATIVAS PARA LOGRAR LOS OBJETIVOS:</t>
  </si>
  <si>
    <t>IB - 6.  ALCANCE DEL PROYECTO (Incluye supuestos y limitaciones para la ejecucion del proyecto):</t>
  </si>
  <si>
    <t>IB - 5.  OBJETIVOS DEL PROYECTO:</t>
  </si>
  <si>
    <t>IB - 8.  RELACION DEL PROYECTO CON EL OBJETO Y FUNCIONES DE LA ENTIDAD:</t>
  </si>
  <si>
    <t>IB - 9. BENEFICIOS ESPERADOS DEL PROYECTO:</t>
  </si>
  <si>
    <t xml:space="preserve">IB - 12.  ESTUDIOS QUE RESPALDAN EL PROYECTO </t>
  </si>
  <si>
    <t>Plan Distrital de Desarrollo:</t>
  </si>
  <si>
    <t>Pilar o eje:</t>
  </si>
  <si>
    <t>Programa:</t>
  </si>
  <si>
    <t>Código y nombre del proyecto de inversión:</t>
  </si>
  <si>
    <t>Proyecto prioritario:</t>
  </si>
  <si>
    <t>Meta de producto</t>
  </si>
  <si>
    <t>Indicador de producto</t>
  </si>
  <si>
    <t xml:space="preserve">Metas de resultado </t>
  </si>
  <si>
    <t>Indicadores resultado</t>
  </si>
  <si>
    <t>IB - 11.  POLÍTICAS QUE RESPALDA EL PROYECTO DE INVERSIÓN:</t>
  </si>
  <si>
    <t>Planes Sectoriales:</t>
  </si>
  <si>
    <t>IB - 13.  RIESGOS DEL PROYECTO</t>
  </si>
  <si>
    <t>IB - 14.  GEORREFERENCIACION</t>
  </si>
  <si>
    <t>IB - 15.  POBLACIÓN OBJETIVO (población directamente beneficiada)</t>
  </si>
  <si>
    <t>Metas del proyecto de inversión:</t>
  </si>
  <si>
    <t>Meta proyecto</t>
  </si>
  <si>
    <t>Proceso</t>
  </si>
  <si>
    <t>Conector</t>
  </si>
  <si>
    <t>Unidad de medida</t>
  </si>
  <si>
    <t>Complemento</t>
  </si>
  <si>
    <t>Tipo de anualización</t>
  </si>
  <si>
    <t>COMPONENTE DE INVERSIÓN</t>
  </si>
  <si>
    <t>CÓDIGO: PES-FM-008</t>
  </si>
  <si>
    <t>FECHA DE APLICACIÓN: AGOSTO 2018</t>
  </si>
  <si>
    <t>VERSIÓN: 1</t>
  </si>
  <si>
    <t>IB - 17.  ASPECTO TÉCNICO DEL PROYECTO</t>
  </si>
  <si>
    <t>IB - 18.  ASPECTO INSTITUCIONAL Y SOCIAL DEL PROYECTO</t>
  </si>
  <si>
    <t>IB - 19.  ASPECTO AMBIENTAL Y SOCIAL DEL PROYECTO</t>
  </si>
  <si>
    <t>IB - 20. PLANES, PROGRAMAS O PROYECTO INVOLUCRADOS DE MANERA TRANSVERSAL</t>
  </si>
  <si>
    <t>MODULO II PROGRAMACIÓN PROYECTO DE INVERSIÓN (PP)</t>
  </si>
  <si>
    <t>PP - 1.  PRESUPUESTO ASOCIADO A LOS COMPONENTES DE INVERSIÓN</t>
  </si>
  <si>
    <t>CUATRIENIO</t>
  </si>
  <si>
    <t>Porcentaje de participación</t>
  </si>
  <si>
    <t>Total programado vigencia</t>
  </si>
  <si>
    <t>PP - 2.  CRONOGRAMA PLAN ACCIÓN PROYECTO DE INVERSIÓN</t>
  </si>
  <si>
    <t>DATOS DEL(OS) RESPONSABLE(S) DEL PROYECTO DE INVERSIÓN</t>
  </si>
  <si>
    <t>IB - 1. PROCESO QUE SE ADELANTA</t>
  </si>
  <si>
    <t>VERSIÓN Y ESTADO EN BANCO DISTRITAL DE PROGRAMAS Y PROYECTOS BDPP</t>
  </si>
  <si>
    <t>IB - 10. DESCRIPCIÓN BREVE DE LA ACCIONES A DESARROLLAR EN EL PROYECTO:</t>
  </si>
  <si>
    <t>IB - 16.  DESCRIPCIÓN DETALLADA DE LOS COMPONENTES:</t>
  </si>
  <si>
    <t>ÁREAS RELACIONADAS CON LA EJECUCIÓN DEL PROYECTO</t>
  </si>
  <si>
    <t>DESCRIPCIÓN DE LA ACTIVIDAD</t>
  </si>
  <si>
    <t>FECHA DE APLICACIÓN: SEPTIEMBRE 2018</t>
  </si>
  <si>
    <t>Plan Institucional de Gestion Ambiental PIGA</t>
  </si>
  <si>
    <t xml:space="preserve">Resolucion 242 </t>
  </si>
  <si>
    <t>Plan Institucional de Gestion Ambiental</t>
  </si>
  <si>
    <t>Buenas parcaticas ambientales</t>
  </si>
  <si>
    <t>Plan de gestion de Residuos Peligrosos</t>
  </si>
  <si>
    <t>Desarrollo de programas de gestion mabiental que permitan reduccion de la contaminacion en sede concertadas con SDA</t>
  </si>
  <si>
    <t xml:space="preserve">Desarrollo de programas de gestion mabiental que permitan reduccion de la contaminacion </t>
  </si>
  <si>
    <t>Minimizacion y mitigacion de la contaminacion delsulo y agua por generacion de residuos peligrosos</t>
  </si>
  <si>
    <t>Prevencion de la contaminacion y cumplimiento de normatividad frente a la gestion de los residuos genrados en frentes de obra</t>
  </si>
  <si>
    <t>Sanciones por incumplimiento de normatividad ambiental</t>
  </si>
  <si>
    <t>1171   TRANSPARENCIA, GESTIÓN PÚBLICA Y ATENCIÓN A PARTES INTERESADAS EN LA UAERMV</t>
  </si>
  <si>
    <t>Plan Institucional de Gestion Ambiental  sede de Produccion</t>
  </si>
  <si>
    <t>Baja credibilidad en el quehacer y gestión Institucional.</t>
  </si>
  <si>
    <t>Generación de requerimientos e inconformidades de las partes interesadas a la Entidad.</t>
  </si>
  <si>
    <t xml:space="preserve">Reprocesos y fallas en la ejecución de actividades administrativas. </t>
  </si>
  <si>
    <t>Poco reconocimiento de la imagen y misión de la Entidad.</t>
  </si>
  <si>
    <t>Ineficiente gestión administrativa.</t>
  </si>
  <si>
    <t xml:space="preserve">Fallas en la identificación y ejecución de estrategias para el posicionamiento de la imagen institucional. </t>
  </si>
  <si>
    <t>Falta de apropiación e inadecuada articulación del Sistema Integrado de Gestión de la Entidad.</t>
  </si>
  <si>
    <t>Imprecisión de lineamientos y directrices para la formulación de estrategias de posicionamiento.</t>
  </si>
  <si>
    <t>Falta de apoyo en la ejecución de actividades por parte de todas las dependencias de la Unidad en el proceso de atención a partes interesadas.</t>
  </si>
  <si>
    <t>INADECUADA FORMULACIÓN, EJECUCIÓN Y CONTROL DE ACTIVIDADES PARA FORTALECER LA GESTIÓN PÚBLICA TRANSPARENTE Y CON CALIDAD DE CARA A LAS PARTES INTERESADAS DE LA ENTIDAD.</t>
  </si>
  <si>
    <t>15 Lineamiento Distrital de Responsabilidad Social</t>
  </si>
  <si>
    <t>Guía distrital en Responsabilidad Social</t>
  </si>
  <si>
    <t>ISO 26000</t>
  </si>
  <si>
    <t>Guía en Responsabilidad Social</t>
  </si>
  <si>
    <t>Global Reporting Initiative - Standards</t>
  </si>
  <si>
    <t>Guía para la elaboración de memorías bajo indicadores de Responsabilidad social y sostenibilidad.</t>
  </si>
  <si>
    <t>AA1000 ES</t>
  </si>
  <si>
    <t>Guía para el fortalecimiento y compromiso con los grupos de interés.</t>
  </si>
  <si>
    <t>Pacto Global de la ONU</t>
  </si>
  <si>
    <t>Iniciativa que fomenta la RS enfocado en cuatro tematicas : Derechos Humanos, Estándares Laborales, Medio Ambiente y Anticorrupción.</t>
  </si>
  <si>
    <t>GTC-180. Responsabilidad Social</t>
  </si>
  <si>
    <t>GUIDANCE ON SOCIAL RESPONSIBILITY</t>
  </si>
  <si>
    <t>ACTUALIZACIÓN</t>
  </si>
  <si>
    <t>07 Eje transversal Gobierno legítimo, fortalecimiento local y eficiencia</t>
  </si>
  <si>
    <t>05 Bogotá Mejor para Todos</t>
  </si>
  <si>
    <t>42 Transparencia, gestión pública y servicio a la ciudadanía</t>
  </si>
  <si>
    <t>3-3-1-15-07-42-1171-188 Transparencia, gestión pública y atención a partes interesadas en la UAERMV</t>
  </si>
  <si>
    <t>188 - Servicio a la ciudadanía para la movilidad</t>
  </si>
  <si>
    <t>Mantener el 80% de satisfacción de los ciudadanos y partes interesadas.</t>
  </si>
  <si>
    <t>407 - Porcentaje de satisfacción de los ciudadanos y partes interesadas</t>
  </si>
  <si>
    <t>Mantener el 80% de satisfacción de los ciudadanos y partes interesadas</t>
  </si>
  <si>
    <t xml:space="preserve">% de satisfacción de los ciudadanos y partes interesadas
</t>
  </si>
  <si>
    <t>Encuesta de satisfacción de percepción ciudadana</t>
  </si>
  <si>
    <t>Alteracion en la calidad del ambiente y en la calidad de vida de la poblacion del Distrito Capital</t>
  </si>
  <si>
    <t>Solicitud de cumplimiento de la Resolucion 242 de 2014 "Por la cual se trazan los lineamientos para la formulacion e implementacion del PIGA en las entidades distritales"</t>
  </si>
  <si>
    <t>Deterioro de la calidad ambiental en el Distrito Capital</t>
  </si>
  <si>
    <t>Desarticulación del proceso de atención a partes interesadas en la Entidad.
Debilidad en la articulación de los procesos y procedimientos para la mejora de la gestión institucional</t>
  </si>
  <si>
    <t>Partes interesadas tanto internas como externas insatisfechas.</t>
  </si>
  <si>
    <t xml:space="preserve">Falta de articulación de los procesos de la organización con los flujos de documentos 
Inadecuada disposición de los documentos en las oficinas 
Desinteres generalizado en los procesos de gestión documental y falta de controles en los sistemas de información </t>
  </si>
  <si>
    <t xml:space="preserve">Probabilidad de perdida o duplicidad de la informacion documental.
Inexistencia de inventarios documentales y el riesgo latente de la perdida de documentos  y evidencias. </t>
  </si>
  <si>
    <t xml:space="preserve">• Mejorar la gestión institucional de la Entidad a través de la implementación de acciones que promuevan la transparencia, el fortalecimiento del servicio al ciudadano y partes interesadas, así como la eficiencia de los procesos y procedimientos. </t>
  </si>
  <si>
    <t xml:space="preserve">• Fortalecer los Procesos y procedimientos estableciendo controles que garnticen la prestación de servicios a nivel interno y externo, de manera oportuna y adecuada.
• Mejorar la gestión, ejecución y control de actividades a través de la implementación de acciones que propendan a  fortalecer la gestión pública transparente y con calidad de cara a las Ciudadanos y partes interesadas de la entidad     
• Mejorar la gestión institucional de la Entidad a través de la implementación de acciones que promuevan la transparencia, el fortalecimiento del servicio al ciudadano y partes interesadas, así como la eficiencia de los procesos y procedimientos. </t>
  </si>
  <si>
    <t xml:space="preserve">LEY 594 </t>
  </si>
  <si>
    <t xml:space="preserve">Ley General de Archivos </t>
  </si>
  <si>
    <t>LEY 1712</t>
  </si>
  <si>
    <t xml:space="preserve">Ley de Transparencia y del Derecho al Acceso de la Información Pública </t>
  </si>
  <si>
    <t xml:space="preserve">DECRETO 1080 </t>
  </si>
  <si>
    <t>Directiva 005</t>
  </si>
  <si>
    <t>Lineamientos para continuar con la Implementación del Plan Anticorrupción y de Atención al Ciudadano.</t>
  </si>
  <si>
    <t>Directiva Presidencial 09</t>
  </si>
  <si>
    <t>Lineamientos para la implementación de la Política de Lucha Contra La Corrupción</t>
  </si>
  <si>
    <t>Decreto 019</t>
  </si>
  <si>
    <t>Por el cual se dictan normas para suprimir o reformar regulaciones, procedimientos y trámites innecesarios existentes en la Administración Pública</t>
  </si>
  <si>
    <t xml:space="preserve">Decreto 371 </t>
  </si>
  <si>
    <t>Por el cual se establecen lineamientos para preservar y fortalecer la transparencia y para la prevención de la corrupción en las Entidades y Organismos del Distrito Capital</t>
  </si>
  <si>
    <t xml:space="preserve">Ley 1474 </t>
  </si>
  <si>
    <t>Por la cual se dictan normas orientadas a fortalecer los mecanismos de prevención, investigación y sanción de actos de corrupción y la efectividad del control de la gestión pública.</t>
  </si>
  <si>
    <t>GUÍA TÉCNICA COLOMBIANA ISO/TR 10013</t>
  </si>
  <si>
    <t>Directrices para la Documentación del Sistema de Gestión de Calidad</t>
  </si>
  <si>
    <t>NORMA TÉCNICA COLOMBIANA  9000</t>
  </si>
  <si>
    <t>Sistemas de Gestión de la Calidad. Fundamentos y Vocabulario.</t>
  </si>
  <si>
    <t>NORMA TÉCNICA COLOMBIANA ISO 9001</t>
  </si>
  <si>
    <t>Sistema de Gestión de Calidad</t>
  </si>
  <si>
    <t>NORMA TÉCNICA COLOMBIANA ISO 14001</t>
  </si>
  <si>
    <t>Sistemas de Gestión Ambiental</t>
  </si>
  <si>
    <t>Decreto 1443</t>
  </si>
  <si>
    <t>Por el cual se dictan disposiciones para la implementación del Sistema de Gestión de la Seguridad y Salud en el Trabajo (SG-SST)</t>
  </si>
  <si>
    <t>NORMA TÉCNICA DISTRITAL 001</t>
  </si>
  <si>
    <t>Norma Técnica Distrital del Sistema Integrado de Gestión para las entidades y organismos distritales NTD-SIG 00:2011</t>
  </si>
  <si>
    <t>ACUERDO DIRECTIVO 011</t>
  </si>
  <si>
    <t>Acuerdo del Concejo Distrital 122</t>
  </si>
  <si>
    <t>Por el cual se adopta en Bogotá, D.C. el sistema de gestión de la calidad creado por la Ley 872 de 2003</t>
  </si>
  <si>
    <t>Por la cual se adoptan los lineamientos para la formulación, concertación, implementación, evaluación, control y seguimiento del Plan Institucional de Gestión Ambiental –PIGA”</t>
  </si>
  <si>
    <t>Decreto 197</t>
  </si>
  <si>
    <t>Por el cual se establece la estructura organizacional de la Unidad Administrativa Especial de Rehabilitación y Mantenimiento Vial, las funciones de sus dependencias y se dictan otras disposiciones</t>
  </si>
  <si>
    <t>Por medio del cual se adopta la Política Pública Distrital de Servicio a la Ciudadanía en la ciudad de Bogotá D.C.</t>
  </si>
  <si>
    <t>Decreto 2482</t>
  </si>
  <si>
    <t xml:space="preserve">Por el cual se establecen los lineamientos generales para la integración de la planeación y la gestión </t>
  </si>
  <si>
    <t>Por medio del cual se expide el Decreto Único Reglamentario del Sector Cultura. Art.  28.258 Instrumentos archivisticos para la Gestión documental de la Entidad</t>
  </si>
  <si>
    <t>Plan de gestion de residuos de construccion y demolicion</t>
  </si>
  <si>
    <t>Instrucción de buenas parcticas ambientales que permitan la prevencion de la contaminacion en frentes de obra y sedes</t>
  </si>
  <si>
    <t>UNIDAD ADMINISTRATIVA ESPECIAL DE REHABILITACIÓN Y MANTENIMIENTO VIAL</t>
  </si>
  <si>
    <t xml:space="preserve"> Avenida Calle 26 No. 57 – 41, torre 8, piso 7 y 8</t>
  </si>
  <si>
    <t>377 9555</t>
  </si>
  <si>
    <t>NA</t>
  </si>
  <si>
    <t>Oficina Asesora de Planeación, Oficina asesora de comunicaciones, Gerencia GASA</t>
  </si>
  <si>
    <t>Atención a grupos de valor</t>
  </si>
  <si>
    <t>Realizar dos (2) autoevaluaciones   al cumplimiento del PIGA y de la legislación  ambiental en  UMV de conformidad a las visitas anuales  realizadas por la SDA</t>
  </si>
  <si>
    <t>Realizar el seguimiento mensual a consumos de agua, energía, así como generación de residuos.</t>
  </si>
  <si>
    <t>Centralizar el registro de todas las peticiones de Partes Intersadas en Atención al Ciudadano y realizar registros en bases de datos</t>
  </si>
  <si>
    <t>ok</t>
  </si>
  <si>
    <t>falta comunicaciones</t>
  </si>
  <si>
    <t>pendiente</t>
  </si>
  <si>
    <t>Determinar la huella de carbono  de la entidad.</t>
  </si>
  <si>
    <t>Realizar 2 capacitaciones, una en prevención de la contaminación y otra en eco conducción</t>
  </si>
  <si>
    <t>Decreto 1499 DAFP</t>
  </si>
  <si>
    <t>Por medio del cual se modifica el Decreto 1083 de 2015, Decreto Único Reglamentario del Sector Función Pública, en lo relacionado con el Sistema de Gestión establecido en el artículo 133 de la Ley 1753 de 2015</t>
  </si>
  <si>
    <t>Decreto Distrital 591</t>
  </si>
  <si>
    <t>Que adopta el MIPG para el nivel distrital</t>
  </si>
  <si>
    <t>Secretaría General/Oficina Asesora de Planeación</t>
  </si>
  <si>
    <t>Ley 1712</t>
  </si>
  <si>
    <t>Ley de Transparencia y Acceso a la Información Pública “El objeto de la presente ley es regular el derecho de acceso a la información pública, los procedimientos para el ejercicio y garantía del derecho y las excepciones a la publicidad de información”</t>
  </si>
  <si>
    <t>Por el cual se reglamenta parcialmente la Ley 1712 de 2014 y se dictan otras disposiciones</t>
  </si>
  <si>
    <t>Decreto103 Reglamentario de Presidencia de la republica</t>
  </si>
  <si>
    <t xml:space="preserve">Componente MIPG - 2: Direccionamiento estratégico y planeación </t>
  </si>
  <si>
    <t>Componente MIPG - Dimensión 4: Evaluación de resultados</t>
  </si>
  <si>
    <t>Mantener</t>
  </si>
  <si>
    <t>el</t>
  </si>
  <si>
    <t>de satisfacción de los ciudadanos y partes interesadas.</t>
  </si>
  <si>
    <t>Constante</t>
  </si>
  <si>
    <t>Desconocimiento del quehacer de la Unidad por parte de la ciudadanía y de los medios de comunicación</t>
  </si>
  <si>
    <t>Colaboradores de la entidad desinformados o desactualizados acerca de la realidad institucional de la UMV</t>
  </si>
  <si>
    <t>Poca interacción con los medios de comunicación y líderes de opinión.
-Bajo posicionamiento de la marca de la entidad a nivel externo</t>
  </si>
  <si>
    <t xml:space="preserve"> Publicación de información errónea por parte de los medios.</t>
  </si>
  <si>
    <t xml:space="preserve"> Moderado</t>
  </si>
  <si>
    <t>Asumir el riesgo</t>
  </si>
  <si>
    <t>Difusión de la gestión realizada por la UMV en los diferentes canales dirigidos a la ciudadanía y a los medios de comunicación.</t>
  </si>
  <si>
    <t xml:space="preserve"> Jefe Oficina Asesora de Planeación</t>
  </si>
  <si>
    <t xml:space="preserve">Baja interacción informativa con las distintas áreas de la entidad.
- Subutilización y saturación de los canales de difusión de la información institucional.
-Dinámicas desarticuladas entre el usuario y las herramientas de comunicación existentes.
</t>
  </si>
  <si>
    <t xml:space="preserve">Desconocimiento por parte de los colaboradores de las actividades desarrolladas por los procesos de la entidad.
-Apatía y bajo sentido de pertenencia de los colaboradores frente a los temas liderados por la entidad.
-Desconocimiento y desinterés por el uso de las herramientas de comunicación dispuestas por la entidad.
</t>
  </si>
  <si>
    <t>Alto</t>
  </si>
  <si>
    <t>Evitar el riesgo</t>
  </si>
  <si>
    <t>Reorganización de la información y optimización de los canales de comunicación interna.</t>
  </si>
  <si>
    <t>Jefe Oficina Asesora de Planeación</t>
  </si>
  <si>
    <t xml:space="preserve">Inversión no Georeferenciable. </t>
  </si>
  <si>
    <t>Colaboradores de la entidad: Contratistas, Trabajadores oficiales, Servidores Públicos. 
Indirecta: Comunidad beneficiada con las intervenciones, conservación y mantenimiento vial realizados; así como ciudadanía en general (población de Bogotá D.C.).</t>
  </si>
  <si>
    <t>Manual de comunicaciones del Distrito Capital</t>
  </si>
  <si>
    <t>Directrices y lineamientos para la comunicación en el Distrito.</t>
  </si>
  <si>
    <t xml:space="preserve"> Guía de lenguaje claro para servidores públicos </t>
  </si>
  <si>
    <t>Comunicación Estado  - Ciudadano.</t>
  </si>
  <si>
    <t>Manual de imagen corporativa y visual</t>
  </si>
  <si>
    <t>Cumplimiento de los parámetros de  Imagen Corporativa y Visual de la Administración Distrital.</t>
  </si>
  <si>
    <t>Resolución 003</t>
  </si>
  <si>
    <t>Lineamientos para sitios web del Distrito.</t>
  </si>
  <si>
    <t>Acompañamiento y asesoría a las diferentes actividades y campañas de la Gerencia GASA, encargada del diálogo con la ciudadanía</t>
  </si>
  <si>
    <t>Asesoría en el diseño y la ejecución de las estrategias comunicativas que requiera el área</t>
  </si>
  <si>
    <t xml:space="preserve"> Acompañamiento</t>
  </si>
  <si>
    <t xml:space="preserve"> Manual de comunicaciones del Distrito Capital</t>
  </si>
  <si>
    <t>Gestion publica</t>
  </si>
  <si>
    <t>Transparencia y acceso a la información</t>
  </si>
  <si>
    <t>Atención a partes interesadas</t>
  </si>
  <si>
    <t>Gestión documental</t>
  </si>
  <si>
    <t>Sistema integrado de gestión</t>
  </si>
  <si>
    <t>Gestión de las comunicaciones</t>
  </si>
  <si>
    <t>Apoyo a los procesos de evaluación, gestión
jurídica, planeación estratégica y administrativos</t>
  </si>
  <si>
    <t>Componente MIPG - dimensiones</t>
  </si>
  <si>
    <t xml:space="preserve">
Para el cumplimiento de los objetivos y funciones de la Entidad, las dependencias y/o procesos involucradas en el proyecto son las encargadas de brindar soporte a los procesos misionales y demás procesos de apoyo con políticas orientadas al acompañamiento, gestión administrativa, seguimiento y control, que facilitan insumos necesarios para que la entidad pueda desarrollar eficientemente sus objetivos. En este sentido el proyecto se orienta al cumplimiento de directrices normativas, mejoramiento de la imagen de la entidad, además de ser un soporte para la efectiva ejecución de los procesos misionales de la UAERMV que permitan la toma de decisiones oportuna, en aras del mejoramiento y mantenimiento  de la malla vial local.
Al ser una entidad distrital que trabaja en pro de la ciudadanía, las acciones implementadas se encaminan a la satisfacción de las partes interesadas y la generación de valor social.
</t>
  </si>
  <si>
    <t xml:space="preserve">Como beneficios esperados se contempla que la Entidad sea reconocida a nivel distrital por los Ciudadanos y las partes interesadas por la prestación de un servicio eficaz, eficiente y transparente que aporta para la calidad de vida de los ciudadanos, por medio de la formulación, ejecución y control de actividades para el fortalecimiento de la gestión pública, así como el mejoramiento de los procesos y procedimientos de la entidad, el fortalecimiento de la imagen institucional y una gestión transparente y con calidad. Se requiere así, entregar servicios que cumplan con todos los estándares adoptados y generen valor a los grupos de interés para el mejoramiento de la imagen de la entidad.
En el mismo sentido, se busca el mejoramiento de la productividad institucional, la agilidad, flexibiliad y cumplimiento de resultados, con el fin de atender la misión y funciones encomendadas, en beneficio de la ciudadanía y demás partes interesadas.
Así mismo, se busca el mejoramiento de  la calidad de vida de los colaboradores y de los habitantes del área de influencia directa a las sedes en donde opera la Entidad y el Distrito, mediante la generación prácticas administrativas social y ambientalmente responsables, realizadas de manera transparente, contribuyendo a la satisfacción de las expectativas de los grupos de interés. Igualmente se espera una mayor participación de los colaboradores en la construcción y desarrollo de la comunicación de la entidad, identificándose con los objetivos misionales y aportando a su sentido de pertenencia.
Finalmente, se busca propiciar el reconocimiento de su accionar frente a la ciudadanía y demás partes interesadas, fortaleciendo su quehacer y gestión Institucional.    </t>
  </si>
  <si>
    <t>El PIGA es un instrumento de planeación, parte de un diagnóstico normativo y de la situación ambiental de las sedes (incluyendo la sede de producción) y procesos que desarrolla la Unidad Administrativa Especial de Rehabilitación y Mantenimiento Vial, a través de éste se establecen las directrices que orientan la gestión ambiental de la Entidad, ratificando el compromiso persistente en la prevención y mitigación de los impactos ambientales negativos que se pueden generar en el desarrollo de las actividades misionales de la Unidad.
Este componente permite la implementación de las acciones definidas en el PIGA a desarrollar en las sedes físicas en donde opere la Entidad de manera permanente, para lo cual la entidad deberá contar con recursos físicos, económicos (bienes y servicios) y tecnológicos para el cumplimiento de las metas establecidas en el mismo.
En razón de lo anterior, las acciones a desarrollar en este componente incluyen el diseño e implementación de campañas de socialización y mitigación de los impactos ambientales producidos, estudios de diagnóstico y seguimiento a los diferentes componentes ambientales y las afectaciones en recursos tales como agua, aire, suelos entre otros; adquisición de elementos que permitan realizar una adecuada y segura gestión de los residuos, y adquisición de tecnologías que permitan reducir los impactos ambientales asociados a la misionalidad de la Entidad.</t>
  </si>
  <si>
    <t>Está dimensión está enmarcada en consolidar el aprendizaje y gestionar procesos de generación de conocimeinto y transmisión del mismo, por lo que las acciones aqui descritas propenden por el intercambio y consolidación del conocimiento, así como la generación de nuevas estrategias para la implementación de acciones de merjoa continua, por lo que contempla acciones encaminadas a propiciar y compartir el conocimiento entre los servidores públicos, con el objetivo de garantizar su apropiación y
aprovechamiento. 
De esta manera, el componente requiere la suscripción de contratos de prestación de servicios y de apoyo a la gestión, con el fin de contar con recursos humano interdisciplinario orientado a garantizar la transmisión del conocimiento, su apropiación y aprovechamiento en procura de una mejor gestión institucional.</t>
  </si>
  <si>
    <t>Implementación de actividades de comunicaciones y apropiación del conocimiento</t>
  </si>
  <si>
    <t>Acompañamiento</t>
  </si>
  <si>
    <t>Realizar 4 capacitaciones internas en servicio a la ciudadanía</t>
  </si>
  <si>
    <t>Elaborar y presentar informes de gestión a Peticiones Ciudadanas</t>
  </si>
  <si>
    <t xml:space="preserve">Realizar la evaluación de la satisfacción ciudadana durante el primer y segundo semestre </t>
  </si>
  <si>
    <t>La dimensión interrelaciona los elementos que utiliza en la gestión diaria y el mejoramiento del desempeño institucional, con el fin de entregar servicios que cumplan con todos los estándares adoptados y generen valor a los grupos de interés, usando como base la gestión por procesos. Es así que la UAERMV busca el mejoramiento de la gestión interna, a partir del fortalecimiento de los procesos y procedimientos administrativos, en pro de una mejora continua, que propicie el aumento en los niveles de satisfacción de las partes interesadas.
En este sentido en está dimensión se enmarcan todas aquellas acciones encamindadas al mejoramiento de la gestión, los procesos, el aumento de la transparencia, y el logro de los resultados propuestos por lo que contempla aspectos referentes a la adecuada operación de la Entidad, y a lo relativo a la relación con el Ciudadano, tales como la gestión por procesos, gestión presupuestal y financiera, defensa jurídica, servicio al ciudadano, integridad y contratación transparente.
Así mismo, y en cumplimiento del Estatuto Anticorrupción, Ley 1474 de 2011, en aras de construir una estrategia integral contra la corrupción, la UMV está enfocada en desarrollar estrategias y medidas institucionales para la mejora de la gestión pública, en busca de una mayor eficiencia organizacional y gestión hacia la ciudadanía, mayor control social y una cultura de la integridad. 
De esta manera, el componente “Gestión con valores para resultados”, requiere la suscripción de contratos de prestación de servicios y de apoyo a la gestión, con el fin de contar con recursos humano interdisciplinario orientado a garantizar el mejoramiento en la gestión de los procesos de apoyo, estratégicos y de evaluación, y conducente a la definición de acciones que propendan por prestar servicios de calidad y aumentar los niveles de transparencia, eficiencia, eficacia, agilidad, flexibilidad, oportunidad y satisfacción de las partes interesadas.
Lo anterior se articula con el objetivo general del proyecto, asociado con la mejora de la gestión y que-hacer institucional de la Entidad a través de la implementación de acciones que promuevan la transparencia, el fortalecimiento del servicio al ciudadano y partes interesadas, la eficiencia de los procesos y procedimientos en procura de la satisfacción de las partes interesadas. Así mismo, le apunta al cumplimiento de la meta plan de desarrollo “Mantener el 80% de satisfacción de los ciudadanos y partes interesadas”.</t>
  </si>
  <si>
    <t xml:space="preserve">La finalidad de ésta dimensión es la definición de la ruta estratégica de la entidad, que guiará su gestión institucional, orientada a satisfacer las necesidades de la ciudadanía, así como fortalecer su confianza y legitimidad.
Es así que las actividades que se financian en esta dimensión están asociadas a impartir los lineamientos y disposiciones necesarias para la implementación de las políticas de gestión y desempeño institucional, asociadas entre otras, con la Planeación institucional y la Gestión presupuestal y eficiencia del gasto público, a través de actividades estratégicas como: socializaciones, mesas de trabajo, capacitaciones en proyectos y presupuesto de inversión a los colaboradores de la entidad, entre otras. El recurso requerido para éste fin es de tipo humano, el cuál propenderá por el cumplimiento del objetivo de MIPG “Agilizar, simplificar y flexibilizar la operación de las entidades para la generación de bienes y servicios que resuelvan efectivamente las necesidades de los ciudadanos”. </t>
  </si>
  <si>
    <t>La finalidad de ésta dimensión es generar en la entidad el seguimiento a la gestión y su desempeño, para tener un conocimiento periódico de los avances en la consecución de los resultados previstos en su marco estratégico.
Es así que las actividades que se financian en esta dimensión tienen en cuenta los lineamientos y la implementación de la política de Seguimiento y evaluación del desempeño institucional, a través de actividades estratégicas como: realización de mesas de trabajo y socializaciones a documentos de seguimiento y alertas a proyectos de inversión, publicación de piezas gráficas que informen la gestión y resultados de la entidad, generación de herramientas para la gestión de iniciativas de proyectos, entre otras. El recurso requerido para éste fin es de tipo humano, el cuál propenderá por el cumplimiento del objetivo de MIPG  “Desarrollar una cultura organizacional fundamentada en la información, el control y la evaluación, para la toma de decisiones y la mejora continua”.</t>
  </si>
  <si>
    <t xml:space="preserve">Esta dimensión del componente involucra la Transparencia y acceso a la información pública que se asocia a la divulgación clara, veraz y oportuna de la información, reglas, planes, procesos y acciones. Así como promover la participación ciudadana, la rendición de cuentas y permitir a terceros percibir fácilmente qué acciones se están llevando a cabo en la gestión institucional.
Involucra actividades como la implementación de planes de trabajo para aumentar el Índice de Transparencia, mantener actualizada la información mínima obligatoria de la ley de transparencia, mejorar el módulo de transparencia de la página web de la entidad, entre otras. El recurso requerido para soportar éstas actividades es de tipo humano, para fortalecer y aumentar el índice de transparencia, así como brindar un acceso a la información pública de calidad, oportuna y satisfactoria a los grupos de valor de la UAERMV.
Respecto a la Gestión de las comunicaciones, trata de la implementación de estrategias y acciones de comunicación interna y externa para el desarrollo de una adecuada comunicación con las partes interesadas, promoviendo la participación y posicionando la identidad e imagen institucional de la Unidad, utilizando los canales y formatos apropiados. Es así que para el desarrollo de esta dimensión se requiere y financia recurso de tipo humano para la contratación de periodistas, fotógrafos, diseñadores y realizadores audiovisuales; así como recurso físico para la adquisición de equipos asociados a la actividad descrita (cámaras fotográficas, cámaras de video, computadores con paquetes de diseño y edición).
Así mismo, dentro de esta dimensión se alienta a la entidad a fortalecer la gestión documental, la memoria institucional, a gestionar ideas innovadoras que mejoren los bienes y servicios de la entidad y a gestionar alianzas estratégicas o grupos de investigación para compartir conocimiento y mejorar los procesos y sus resultados. 
La ejecución de acciones necesarias para una adecuada Gestión Documental, de acuerdo con los lineamientos definidos en la Ley 594 de 2000, bajo principios de racionalización y economía, se orientan en la organización, mantenimiento y conservación documental de la UAERMV, así como en la mitigación del riesgo de pérdida de información y aumento de la transparencia en la gestión documental, con el fin de disponer de la información requerida para el ciudadano y para la gestión propia de la Entidad.
Las actividades a financiar son las planeadas para dar cumplimiento al Decreto 1080 de 2015 Art. 28.258 Instrumentos archivísticos para la Gestión documental de la Entidad.  Para tal fin se hace necesario contar con recursos físicos, tecnológicos y de infraestructura, dirigidos a la gestión eficiente de los archivos, su custodia y organización, razón por la cual se contemplan adquisiciones relacionadas con la intervención, organización, custodia, traslado, clasificación y transferencias del archivo histórico y de gestión de la Entidad, así como elementos físicos y tecnológicos necesarios para dar cumplimiento a los criterios definidos para una adecuada Gestión Documental. 
Así mismo, se tiene prevista la provisión del personal profesional y de apoyo requerido para el desarrollo de las actividades relacionadas con la organización, custodia, intervención y gestión documental, en el marco del proyecto de inversión 1171.     </t>
  </si>
  <si>
    <t>Componente MIPG - 1: Talento Humano</t>
  </si>
  <si>
    <t>Componente MIPG - 7: Control Interno</t>
  </si>
  <si>
    <t>Esta dimensión concibe el talento humano como el activo más importante de las Entidades, por lo que el componente incorpora todas aquellas actividades y personal relacionado con el fortalecimiento y gesitón del talento humano, en pro de la mejora continua, el desarrollo, crecimiento, fortalecimiento, evaluación y seguimiento a la gestión estratégica del Talento Humano, con el objetivo de propiciar el mejoramiento de la gestión interna de la entidad y la satisfacción de las partes interesadas internas de la misma.
En este sentido, el componente incorpora el desarrollo de acciones, procesos, estudios, consultorías y personal necesario para el fortalecimiento y gestión estrategica del talento humano en todos sus componentes, incluyendo acciones de seguridad y salud en el trabajo, así como el personal necesario para el desarrollo de las acciones descritas.</t>
  </si>
  <si>
    <t xml:space="preserve">El componente de Control Interno enmarcado en el Modelo Integrado de Planeación y Gestión, busca asegurar razonablemente que las demás dimensiones cumplan su propósito, al promover el diseño y aplicación de acciones, métodos y procedimientos de control y de gestión del riesgo, así como mecanismos para su prevención y evaluación.
Por ello, es importante que la entidad implemente el Modelo Estándar de Control Interno, que es el instrumento a través del cual se materializa esta dimensión; es importante señalar que se cuenta con una nueva estructura del MECI la cual se fundamenta en cinco componentes, a saber: (i) ambiente de control, (ii) administración del riesgo, (iii) actividades de control, (iv) información y comunicación y (v) actividades de monitoreo. Esta estructura está acompañada de un esquema de asignación de responsabilidades y roles para la gestión del riesgo y el control, el cual se distribuye en diversos servidores de la entidad.
En este sentido, el componente se enmarca en el desarrollo de acciones para el aseguramiento, gestión, control, monitoreo y supervisión en la implementación de los procesos de la Entidad, en procura de una mayor gestión y el mejoramiento continuo para el logro de los objetivos del proyecto, en razón de lo que se hace necesario contar con personal capacitado y con experiencia para el desarrollo de las acciones anteriormente descritas.
</t>
  </si>
  <si>
    <t>Realizar un documento diagnóstico del estado actual de la cultura organizacional de la Entidad</t>
  </si>
  <si>
    <t>Implementar actividades de intervención del clima organizacional en el marco del Plan de Bienestar e incentivos</t>
  </si>
  <si>
    <t>Unificar las actividades del SG-SST - Incorporando el Plan de Seguridad Vial y el Manual de SG SST.</t>
  </si>
  <si>
    <t>Componente MIPG - Dimensión 3: Gestión con valores para resultados</t>
  </si>
  <si>
    <t>Componente MIPG - Dimensión 5: Información y comunicación.</t>
  </si>
  <si>
    <t>Componente MIPG - Dimensión 6: Gestión del Conocimiento y la Innovación</t>
  </si>
  <si>
    <t>Elaborar cuatro (4) informes de seguimiento con los resultados de generación de alertas tempranas</t>
  </si>
  <si>
    <t>Realizar tres (3) seguimientos con los resultados de la evaluación de los controles del mapa de riesgos institucional.</t>
  </si>
  <si>
    <t>Realizar tres (3) informes de seguimiento al cumplimiento de las actividades previstas en el PAAC</t>
  </si>
  <si>
    <t>Elaborar informes finales de auditoría de gestión y/o calidad</t>
  </si>
  <si>
    <t>Elaborar Informe de seguimiento a la implementación del PGD</t>
  </si>
  <si>
    <t xml:space="preserve">Definir el Programa de Gestión de Documentos Electrónicos de Archivo - PGDEA </t>
  </si>
  <si>
    <t xml:space="preserve">Implementar el Sistema Integrado de Conservación </t>
  </si>
  <si>
    <t>Elaborar las Tablas de Valoración Documental (TVD) correspondientes al Fondo Documental de la Secretaría de Obras Públicas</t>
  </si>
  <si>
    <t>Por favor revisar bien estas causas</t>
  </si>
  <si>
    <r>
      <rPr>
        <sz val="10"/>
        <color rgb="FFFF0000"/>
        <rFont val="Arial"/>
        <family val="2"/>
      </rPr>
      <t xml:space="preserve">
1. Insuficiente asignación de recursos (histórica) para sistemas de información
</t>
    </r>
    <r>
      <rPr>
        <sz val="10"/>
        <rFont val="Arial"/>
        <family val="2"/>
      </rPr>
      <t xml:space="preserve">
2. Resistencia al cambio. Se percibe que los sistemas de gestión no agregan valor al cumplimiento de las funciones de la entidad.</t>
    </r>
  </si>
  <si>
    <r>
      <t xml:space="preserve">La entidad a través del Proyecto de Inversión “1171-Transparencia, Gestión Pública y Atención a Partes Interesadas en la UAERMV”, tiene como meta “Mantener el 80% de satisfacción de los ciudadanos y partes interesadas”, razón por la cual, la entidad realizará las acciones pertinentes para el cumplimiento del alcance del proyecto. 
En este sentido, se plantea como alcance del proyecto el fortalecimiento de los procesos y procedimientos de la Entidad para la prestación de servicios a nivel interno y externo de manera adecuada y oportuna, a través del mejoramiento de la gestión y que-hacer institucional, caracterizada por la transparencia en su accionar, satisfacción de sus partes interesadas y la eficiencia en el servicio al ciudadano. 
El proyecto se concibió en un principio con los siguientes componentes: Atención a partes interesadas, Transparencia y acceso a la información, Sistema Integrado de Gestión - SIG, Plan Institucional de Gestión Ambiental - PIGA, Gestión Documental, apoyo a los procesos de evaluación, gestión jurídica, planeación estratégica, gestión de comunicaciones y gestión administrativa.
En la actualidad el proyecto racionalizado contempla tres componentes de acción e inversión, a saber:
• Modelo Integrado de Planeación y Gestión - MIPG por dimensiones
• Plan Institucional de Gestión Ambiental - PIGA 
• Atención a grupos de valor 
A continuación se realiza una descripción de los componentes mencionados.
• Modelo Integrado de Planeación y Gestión - MIPG por dimensiones, “es un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 según dispone el Decreto1499 de 2017” .
Este componente contempla las siguientes dimensiones en el proyecto, a saber:
</t>
    </r>
    <r>
      <rPr>
        <u/>
        <sz val="11"/>
        <rFont val="Arial"/>
        <family val="2"/>
      </rPr>
      <t>Direccionamiento Estratégico.</t>
    </r>
    <r>
      <rPr>
        <sz val="11"/>
        <rFont val="Arial"/>
        <family val="2"/>
      </rPr>
      <t xml:space="preserve"> Define la ruta estratégica de la entidad, que guiará su gestión institucional, orientada a satisfacer las necesidades de la ciudadanía, así como fortalecer su confianza y legitimidad. Se tienen en cuenta los lineamientos y la implementación de las políticas de gestión y desempeño institucional, asociadas entre otras, con la Planeación institucional y la Gestión presupuestal y eficiencia del gasto público
</t>
    </r>
    <r>
      <rPr>
        <u/>
        <sz val="11"/>
        <rFont val="Arial"/>
        <family val="2"/>
      </rPr>
      <t>Gestión con Valores para Resultados</t>
    </r>
    <r>
      <rPr>
        <sz val="11"/>
        <rFont val="Arial"/>
        <family val="2"/>
      </rPr>
      <t xml:space="preserve">. Tiene como propósito la realización de actividades que lleven a la entidad a lograr los resultados propuestos y a materializar las decisiones plasmadas en su planeación institucional, en el marco de los valores del servicio público.  En el desarrollo de esta dimensión se tienen en cuenta los lineamientos y la implementación de las políticas de gestión y desempeño institucional, desde dos perspectivas, la primera, asociada a una adecuada operación de la organización “de la ventanilla hacia adentro”; y la segunda, concerniente a la relación Estado Ciudadano, “de la ventanilla hacia afuera”.
</t>
    </r>
    <r>
      <rPr>
        <u/>
        <sz val="11"/>
        <rFont val="Arial"/>
        <family val="2"/>
      </rPr>
      <t>Evaluación de Resultados</t>
    </r>
    <r>
      <rPr>
        <sz val="11"/>
        <rFont val="Arial"/>
        <family val="2"/>
      </rPr>
      <t xml:space="preserve">. Tiene como finalidad generar en la entidad el seguimiento a la gestión y su desempeño, para tener un conocimiento periódico de los avances en la consecución de los resultados previstos en su marco estratégico.  Se tienen en cuenta los lineamientos y la implementación de la política de Seguimiento y evaluación del desempeño institucional.
</t>
    </r>
    <r>
      <rPr>
        <u/>
        <sz val="11"/>
        <rFont val="Arial"/>
        <family val="2"/>
      </rPr>
      <t>Información y Comunicación</t>
    </r>
    <r>
      <rPr>
        <sz val="11"/>
        <rFont val="Arial"/>
        <family val="2"/>
      </rPr>
      <t xml:space="preserve">. La operación de la entidad demanda información y comunicación para interconectar todos sus elementos internamente y relacionarse con los ciudadanos y el ambiente externo, así como dar un adecuado manejo a los documentos que soportan la información. Por lo anterior, la entidad cuenta con los procesos de Gestión de las Comunicaciones y Gestión Documental para vincularse con su entorno y facilitar la ejecución de sus operaciones a través de todo el ciclo de gestión.
En el desarrollo de esta dimensión se tienen en cuenta los lineamientos y la implementación de las políticas de Gestión documental y Transparencia, acceso a la información pública y lucha contra la corrupción.
La UAERMV desde la gestión de las comunicaciones estratégicas aportará en el fortalecimiento del objetivo central contemplado en el Plan de Desarrollo, según el cual, “se recuperará la autoestima ciudadana y la ciudad se transformará en un escenario para incrementar el bienestar de sus habitantes y será reflejo de la confianza ciudadana en la capacidad de ser mejores y vivir mejor”. Es así que la gestión de las comunicaciones asumirá un rol importante con acciones efectivas, que permitan a la Entidad dar a conocer a la comunidad su gestión, y lograr que los diferentes públicos objetivos más las partes interesadas la identifiquen, valoren lo realizado en la malla vial de la ciudad y se mejore la percepción de lo ejecutado. Las actividades principales se asocian con: Producir contenidos impresos, audiovisuales y virtuales sobre los avances y resultados de la entidad para los públicos internos y externos; ejecutar actividades, planes de medios y free press para posicionar a la UAERMV en el ámbito distrital, atender las solicitudes de apoyo de comunicaciones realizadas por las diferentes dependencias de la entidad, y los requerimientos de información de los medios de comunicación y la ciudadanía en general, así como diseñar estrategias de comunicación interna y externa. 
Desde la Gestión Documental se busca fortalecer el cumplimiento de la Entidad en cuanto a la normatividad archivística, con el fin de prepararla para afrontar de manera adecuada las nuevas dinámicas,  retos planteados por la demanda de la ciudadanía y partes interesadas, la nueva administración distrital, la innovación tecnológica y el cumplimiento del Plan de Desarrollo Distrital. 
Gestión del conocimiento y la innovación. Busca fortalecer de forma transversal a las demás dimensiones en cuanto el conocimiento que se genera o produce en una entidad, clave para su aprendizaje y su evolución.
</t>
    </r>
    <r>
      <rPr>
        <u/>
        <sz val="11"/>
        <rFont val="Arial"/>
        <family val="2"/>
      </rPr>
      <t xml:space="preserve">Plan Institucional de Gestión Ambiental - PIGA </t>
    </r>
    <r>
      <rPr>
        <sz val="11"/>
        <rFont val="Arial"/>
        <family val="2"/>
      </rPr>
      <t xml:space="preserve">
Este componente permite la implementación de las acciones definidas en el PIGA a desarrollar en las sedes de la Entidad, a saber: diseño e implementación de campañas de socialización y mitigación de los impactos ambientales producidos, estudios de diagnóstico y seguimiento a los diferentes componentes ambientales y las afectaciones en recursos tales como agua, aire, suelos entre otros; adquisición de elementos que permitan realizar una adecuada y segura gestión de los residuos, y adquisición de tecnologías que permitan reducir los impactos ambientales asociados a la misionalidad de la Entidad.
</t>
    </r>
    <r>
      <rPr>
        <u/>
        <sz val="11"/>
        <rFont val="Arial"/>
        <family val="2"/>
      </rPr>
      <t>Atención a grupos de valor</t>
    </r>
    <r>
      <rPr>
        <sz val="11"/>
        <rFont val="Arial"/>
        <family val="2"/>
      </rPr>
      <t xml:space="preserve">
Respecto a las partes interesadas, la UAERMV, busca fortalecer el proceso de atención tanto a partes interesadas internas como externas, a fin de aportar al cumplimiento de la política de Responsabilidad Social de la Entidad, en un trabajo continuo, el cual se orienta a mejorar las condiciones de los clientes internos, que éstos se apropien de la misión, visión y políticas establecidas; por otra parte, a través de diferentes actividades se pretende enlazar a la ciudadanía y la Entidad con el fin de que ésta participe, se relacione y se sienta parte de las intervenciones, para el sostenimiento y cuidado de las mismas a largo plazo, en procura de una Mejor Bogotá Para Todos.
Bajo esta perspectiva, la necesidad del proyecto se refuerza ante el requerimiento de preparar a la Entidad para afrontar de manera adecuada las nuevas dinámicas y retos planteados por la demanda de la ciudadanía, la nueva administración distrital y el Plan de Desarrollo.
Sin embargo, la ejecución de este proyecto con todos sus componentes, y el cumplimiento de sus objetivos, dependen de la asignación de recursos en cada vigencia, así como de los lineamientos y políticas impartidos por las Entidades competentes.</t>
    </r>
  </si>
  <si>
    <t>MARCELA ROCÍO MÁRQUEZ ARENAS</t>
  </si>
  <si>
    <t>SECRETARÍA GENERAL</t>
  </si>
  <si>
    <t>Fortalecer la relación con los medios de comunicación para lograr que el 80% de boletines de prensa publicados por la entidad, sean replicados por estos.</t>
  </si>
  <si>
    <t>Fortalecer el manejo de la red social Twitter para aumentar en un 12% los seguidores con respecto al año anterior.</t>
  </si>
  <si>
    <t xml:space="preserve">Alcanzar 210 mil visitas en la página web de la entidad durante la vigencia. </t>
  </si>
  <si>
    <t>Revisar el estado de avance de las actividades del plan de gestión 2018-2019 para generar alertas</t>
  </si>
  <si>
    <t>Realizar socializaciones de: plataforma estratégica, el portafolio de servicios, los procesos de la entidad, SGC y MIPG</t>
  </si>
  <si>
    <t>Realizar auditoría interna de SGC</t>
  </si>
  <si>
    <t>Publicar la información minima obligatoria de la ley 1712 de 2014</t>
  </si>
  <si>
    <t xml:space="preserve">Mejorar y actualizar el modulo de transparencia activa de la entidad </t>
  </si>
  <si>
    <t>Decreto 591 de 2018</t>
  </si>
  <si>
    <t>Por medio del cual se adopta el Modelo Integrado de Planeación y Gestión Nacional y se dictan otras dispocisiones</t>
  </si>
  <si>
    <t>Norma Técnica Distrital NTD SIG001:2011</t>
  </si>
  <si>
    <t>Norma Técnica Distrital del Sistema Integrado de Gestión para las entidades y Organismos Distritales.</t>
  </si>
  <si>
    <t>Decreto 651 de 2011</t>
  </si>
  <si>
    <t>Por el cual se crean el Sistema de Gestión Distrital SIGD y la Comisión Intersectorial SIGD</t>
  </si>
  <si>
    <t xml:space="preserve">"La entidad busca fortalecer el proceso de atención a partes interesadas tanto internas como externas, a fin de aportar al cumplimiento de la política de Responsabilidad Social, en un trabajo continuo, el cual se orienta a mejorar las condiciones de los clientes internos y que éstos se apropien de la misión, visión y políticas establecidas; por otra parte, a través de diferentes actividades se busca articular a la ciudadanía y la Entidad con el fin de que ésta participe, se relacione y se sienta parte de las intervenciones, para el sostenimiento y cuidado de las mismas a largo plazo, en procura de una Mejor Bogotá Para Todos.
Mediante la atención a partes interesadas, se busca contribuir a la sostenibilidad de la UAERMV y a la política de Responsabilidad Social, trabajando por generar y fortalecer los lazos de confianza con las partes interesadas, quienes influyen directa e indirectamente en cada una de las operaciones de la Entidad, razón por la que se implementan actividades al interior de las sedes de la Unidad tales como: implementación de prácticas sostenibles, actividades lúdicas y pedagógicas, sensibilizaciones puesto a puesto, publicaciones, procesos de re-identificación de las partes interesadas en el marco del Plan Institucional de Participación Ciudadana, que a su vez, responde al cumplimiento del Plan Anticorrupción y de Atención al Ciudadano, como marco normativo de obligatorio cumplimiento, establecido en la Ley 1474 de 2011. Por lo anterior, la Unidad está en proceso de adhesión al Pacto Global, para contribuir al desarrollo sostenible no solo de la entidad, sino también de la ciudadanía. 
Adicionalmente, las acciones desarrolladas buscan propiciar espacios de diálogo, participación e interlocución que sirvan como fundamento para desarrollar acciones en procura de la mejora de los niveles de satisfacción de las partes interesadas y la generación de valor social como organismo público. 
Para tal fin se hace necesario contar con recursos físicos y humanos que conlleven al cumplimiento de la Política de Responsabilidad Social, por lo que los recursos definidos en este componente están orientados hacia la adquisición de elementos e insumos, el desarrollo de consultorías, estudios y diagnósticos para la definición, implementación, socialización, comunicación y divulgación de las acciones referidas a la Responsabilidad Social y Atención a Partes Interesadas".			</t>
  </si>
  <si>
    <t>Entrega de información no confiable, veráz y oportuna para la toma de decisiones de la alta direcciòn</t>
  </si>
  <si>
    <t xml:space="preserve">* La información entregada por los procesos no se caracteriza por ser: veraz, oportuna y adecuada.
* El personal designado para el reporte de la información tiene alta carga laboral.
* Desconocimientos del personal designado para el reporte de información del quehacer  de la entidad y de los instrumentos para la toma de decisiones  </t>
  </si>
  <si>
    <t>Incumplimiento de objetivos y metas institucionales.</t>
  </si>
  <si>
    <t>Rara vez</t>
  </si>
  <si>
    <t>Aceptar el riesgo</t>
  </si>
  <si>
    <t>*El profesional designado por la OAP remitirá al inicio de cada vigencia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</si>
  <si>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 xml:space="preserve">"ANTECEDENTES
El Plan de Desarrollo Distrital “Bogotá Mejor para Todos”, incluyó dentro de sus cuatro ejes transversales el de “Gobierno Legítimo y Eficiencia”, cuyo objetivo principal es restaurar la confianza institucional y el buen gobierno de la ciudad, a través de la definición de estrategias que aseguren la transparencia, la gestión pública eficiente y el mejoramiento del servicio al ciudadano en cumplimiento del programa “Transparencia, gestión pública y servicio al ciudadano”.
La Unidad Administrativa Especial de Rehabilitación y Mantenimiento Vial, UAERMV, en los últimos años ha adelantado acciones encaminadas a fortalecer los procesos estratégicos y de apoyo de la entidad; evidenciando que persiste la necesidad de continuar con el ejercicio de mejoramiento para robustecer el que-hacer institucional de la Entidad, en procura de garantizar la implementación de procesos y procedimientos eficientes permitiendo una mejor gestión administrativa y operativa, en beneficio de la transparencia en la gestión y la oportunidad en la atención a partes interesadas tanto internas como externas.
Es por esto que el proyecto se concibió en un principio con los siguientes componentes: Atención a partes interesadas, Transparencia y acceso a la información, Sistema Integrado de Gestión - SIG, Plan Institucional de Gestión Ambiental - PIGA, Gestión Documental, apoyo a los procesos de evaluación, gestión jurídica, planeación estratégica, gestión de comunicaciones y gestión administrativa.
No obstante, se resalta que el artículo 133 de la Ley 1753 de 2015, ordenó la integración del Sistema de Desarrollo Administrativo y el Sistema de Gestión de la Calidad en un solo Sistema de Gestión, articulado con el Sistema de Control Interno, razón por la cual se crea el Modelo Integrado de Planeación y Gestión, adoptado en 2012 mediante el Decreto 2482, como un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 Lo anterior, implica la definición de acciones de mejora continua para la gestión de los procesos y procedimientos que desarrolla la Unidad, en procura de una mayor productividad, agilidad, flexibilidad, transparencia, integridad y generación de beneficios sociales.
Así mismo, en cumplimiento de la Ley 1712 de 2014, por medio de la cual se crea la Ley de Transparencia y el Derecho de Acceso a la Información, el Decreto Reglamentario 103 de 2015 y la Resolución 3544 de 2016, la entidad ha venido implementado acciones en pro de la transparencia, que han permitido lograr importantes avances; es así, que en visita del seguimiento a la implementación de esta normatividad, realizada por la Procuraduría, la Entidad asumió compromisos que han obtenido el 80% de cumplimiento. Para la vigencia 2018, la medición ascendió a un 86% de cumplimiento.
Por otro lado, la Unidad, en el marco de la implementación del Sistema Integrado de Gestión, SIG, logró ejecutar el 90.5% en su interior, quedando pendiente la aplicación de doce (12) productos de los cuarenta y cinco (45) establecidos por la Dirección Distrital de Desarrollo Institucional de la Secretaría General de la Alcaldía Mayor de Bogotá.  
En cuanto al proceso comunicaciones, mediante la Circular No. 001 de 28-01-2015 con la cual se socializó la “Modificación del Mapa de Procesos UAERMV 2015”, fue reubicado en la Oficina Asesora de Planeación como un proceso estratégico, debido a que éste se desarrollaba dentro de un proceso misional a través de dos (2) procedimientos: Comunicaciones Internas y Comunicaciones Externas, fundamentándose en la Norma Técnica de Calidad de la Gestión Pública (NTCGP 1000:2009  en: “numeral 3.43 - Nota 4: Procesos estratégicos: incluyen procesos relativos al establecimiento de políticas y estrategias, fijación de objetivos, provisión de comunicación, aseguramiento de la disponibilidad de recursos necesarios y revisiones por la dirección”) y del Modelo Estándar de Control Interno MECI:2014 como: Un eje transversal enfocado a la información y comunicación.
Así mismo, según el MANUAL TÉCNICO DEL MODELO ESTÁNDAR DE CONTROL INTERNO PARA EL ESTADO COLOMBIANO - MECI: 2014, los Objetivos de Control de Información y Comunicación, son los siguientes:
“Velar porque la entidad cuente con procedimientos necesarios para la generación de información y comunicación veraz y oportuna con el fin de: 
• Establecer los procedimientos que permitan la generación de la información y comunicación que, por mandato legal, le corresponde suministrar a la organización a los órganos de control. 
• Garantizar la publicidad de la información que se genere al interior de la organización, y que se cuente con los medios de comunicación para su adecuada difusión.
• Garantizar el suministro de información veraz y oportuna para el proceso de rendición de cuentas públicas, y que esta sea comunicada de manera efectiva a través de los canales correspondientes. 
• Establecer los procedimientos que garanticen la generación y registro de información oportuna y confiable, necesaria para la toma de decisiones, el cumplimiento de la misión y la rendición de cuentas a la comunidad; y los mecanismos apropiados para su adecuada comunicación.                                       
• Diseñar los procedimientos que permitan llevar a cabo una efectiva comunicación interna y externa, a fin de dar a conocer la información que genera la organización pública de manera transparente, oportuna y veraz, garantizando que su operación se ejecute adecuada y convenientemente.
Respecto a la Gestión Documental, es necesario destacar que la Dirección Distrital de Archivo de Bogotá, ha detectado que no existen prácticas homologadas de gestión documental para las entidades distritales, esta situación que afecta también a la UAERMV, ocasiona desorden, riesgo de pérdida de información, falta de transparencia en la gestión, dificultad para la recuperación y puesta al servicio de los documentos de la administración para el ciudadano y para la misma entidad.  Esta debilidad sumada a la obligación normativa que sobre el particular debe cumplir la entidad, hacen que el proyecto de gestión documental tenga una relevancia especial para la administración.
SITUACIÓN ACTUAL
El proyecto de Inversión 1171, contempla tres componentes de acción e inversión, a saber:
• Modelo Integrado de Planeación y Gestión - MIPG por dimensiones
• Plan Institucional de Gestión Ambiental - PIGA 
• Atención a grupos de valor 
1. Modelo Integrado de Planeación y Gestión - MIPG por dimensiones
Con el Decreto 1499 de 2017 del Departamento Administrativo de la Función Pública, se hace necesario adoptar para el Distrito Capital y sus entidades el Modelo Integrado de Planeación y Gestión - MIPG, como marco de referencia para el diseño e implementación del Sistema Integrado de Gestión (adoptado previamente bajo el Decreto distrital 652 de 2011) para las entidades y organismos distritales. Obligación que se hace explícita en el Decreto Distrital 591 de 2018 que adopta el MIPG para el nivel distrital y establece en su artículo 12 un plazo de siete meses a partir de la publicación de la Guía de ajuste del Sistema Integrado de Gestión Distrital, por parte de la Secretaría General, para la introducción del modelo.
En 2018, la UAERMV ha adelantado el proceso de alistamiento para implementar el Modelo Integrado de Planeación y Gestión, acciones encaminadas a fortalecer el talento humano, el direccionamiento estratégico, y la gestión de los procesos con el ejercicio de mejoramiento para robustecer el desempeño institucional de la Entidad.
El MIPG, es en esencia un Sistema de Gestión que presenta un mayor grado de robustez, y que se encuentra conformado por las 7 dimensiones que se presentan a continuación, que a su vez se integran a las 17 políticas de gestión y desempeño institucional: 
a) Dimensión MIPG: Direccionamiento Estratégico 
La finalidad de esta dimensión es la definición de la ruta estratégica de la entidad, que guiará su gestión institucional, orientada a satisfacer las necesidades de la ciudadanía, así como fortalecer su confianza y legitimidad.
En el desarrollo de esta dimensión se tienen en cuenta los lineamientos y la implementación de las políticas de gestión y desempeño institucional, asociadas entre otras, con la Planeación institucional y la Gestión presupuestal y eficiencia del gasto público; para el cumplimiento del objetivo de MIPG “Agilizar, simplificar y flexibilizar la operación de las entidades para la generación de bienes y servicios que resuelvan efectivamente las necesidades de los ciudadanos”.
b) Dimensión 3: Gestión con Valores para Resultados 
La finalidad de esta dimensión es la realización de las actividades que lleven a la entidad a lograr los resultados propuestos y a materializar las decisiones plasmadas en su planeación institucional, en el marco de los valores del servicio público. En este sentido, involucra los aspectos más predominantes que debe atender la entidad para cumplir con las funciones y competencias que tiene asignadas.
En el desarrollo de esta dimensión se tienen en cuenta los lineamientos y la implementación de las políticas de gestión y desempeño institucional, desde dos perspectivas, la primera, asociada a una adecuada operación de la organización “de la ventanilla hacia adentro”; y la segunda, concerniente a la relación Estado Ciudadano, “de la ventanilla hacia afuera”.  Lo anterior se establece para el cumplimiento de los objetivos de MIPG “Agilizar, simplificar y flexibilizar la operación de las entidades para la generación de bienes y servicios que resuelvan efectivamente las necesidades de los ciudadanos” y “Facilitar y promover la efectiva participación ciudadana en la planeación, gestión y evaluación de las entidades públicas”.
Según lo establecido en el Decreto Distrital 215 de 2017, la Dirección Distrital de Desarrollo Institucional como coordinador del Sistema Integrado de Gestión - SIG, consolidará y analizará la información sobre el estado del Modelo Integrado de Planeación y Gestión en el aplicativo FURAG del Departamento Administrativo de la Función  Pública - DAFP el cual contiene las características de los productos del SIG.
c) Dimensión 4: Evaluación de Resultados
La finalidad de esta dimensión es generar en la entidad el seguimiento a la gestión y su desempeño, para tener un conocimiento periódico de los avances en la consecución de los resultados previstos en su marco estratégico.
En el desarrollo de esta dimensión se tienen en cuenta los lineamientos y la implementación de la política de Seguimiento y evaluación del desempeño institucional; para el cumplimiento del objetivo de MIPG “Desarrollar una cultura organizacional fundamentada en la información, el control y la evaluación, para la toma de decisiones y la mejora continua”.
d) Dimensión 5: Información y Comunicación
La operación de la entidad demanda información y comunicación para interconectar todos sus elementos internamente y relacionarse con los ciudadanos y el ambiente externo, así como dar un adecuado manejo a los documentos que soportan la información. Por lo anterior, la entidad cuenta con los procesos de Gestión de las Comunicaciones y Gestión Documental para vincularse con su entorno y facilitar la ejecución de sus operaciones a través de todo el ciclo de gestión.
En el desarrollo de esta dimensión se tienen en cuenta los lineamientos y la implementación de las políticas de Gestión documental y Transparencia, acceso a la información pública y lucha contra la corrupción, para el cumplimiento del objetivo de MIPG “Desarrollar una cultura organizacional fundamentada en la información, el control y la evaluación, para la toma de decisiones y la mejora continua”.
Para el Plan de Desarrollo “Bogotá Mejor para Todos” es una prioridad de las comunicaciones generar confianza ciudadana a través de estrategias que muestren los avances en el desarrollo de las políticas públicas implementadas por la administración distrital, para contribuir a la mejora de la calidad de vida de los habitantes de la capital del país.
En este sentido, el Proceso de Comunicaciones debe asumir un rol importante con acciones efectivas que permitan dar a conocer a la entidad y su gestión, para así lograr que las diferentes partes interesadas la identifiquen y reconozcan su quehacer en el distrito y mejorar su posicionamiento.
También es importante destacar la relevancia del fortalecimiento de la comunicación interna que permita generar interacción y fluidez en la información corporativa para lograr procesos de pertenencia, identidad y dinamismo en la actividad diaria de los colaboradores de la entidad, además de facilitar los procesos laborales y de atención a las partes interesadas.
De esta forma, las comunicaciones estratégicas aportan al objetivo central contemplado en el Plan de Desarrollo, según el cual, “se recuperará la autoestima ciudadana y la ciudad se transformará en un escenario para incrementar el bienestar de sus habitantes y será reflejo de la confianza ciudadana en la capacidad de ser mejores y vivir mejor”.
Respecto al programa de Gestión Documental, la Alcaldía Mayor de Bogotá ha generado la estrategia IGA+10, la cual se desarrolla por etapas y contribuye para fortalecer los mecanismos, métodos y procedimientos de gestión y control al interior de los organismos y entidades del Distrito Capital y adecuar la institucionalidad del sistema y de las instancias correspondientes con el Modelo Integrado de Planeación y Gestión MIPG.
2. Plan Institucional de Gestión Ambiental - PIGA 
El Decreto 456 de 2008 “Por el cual se reformó el Plan de Gestión Ambiental del Distrito Capital”, estableció que las entidades que integran el Sistema Ambiental del Distrito Capital -SIAC- son ejecutoras principales del Plan de Gestión Ambiental, conforme a sus atribuciones y funciones misionales. Adicionalmente, que las demás entidades distritales, organizadas por sectores, son ejecutoras complementarias del Plan de Gestión Ambiental, conforme a sus atribuciones y funciones misionales, en la medida en que contribuyan al cumplimiento de los objetivos y estrategias de este, desde su Plan Institucional de Gestión Ambiental - PIGA. Es así como en el  Artículo 8º del Decreto 456 de 2008 se presenta  como objetivo general de la gestión ambiental del Distrito Capital propender por el uso racional de los recursos y un ambiente saludable, seguro, propicio, diverso, incluyente y participativo en su territorio para las generaciones presentes y futuras, actuando responsablemente con la región y el planeta, es decir las partes interesadas, y  así mismo, estableció los objetivos específicos de calidad ambiental, de ecoeficiencia y de armonía socioambiental.
Mediante el Acuerdo 333 de 2008, por el cual se desarrolla la política de reducción de costos ambientales en las entidades del Distrito Capital y se crea la figura de gestor ambiental, el cual fue reglamentado por el Decreto 243 de 2009, se definieron las funciones de los gestores ambientales, entre ellas la coordinación de la elaboración del Plan de Acción Cuatrienal Ambiental -PACA- y del Plan Institucional de Gestión Ambiental - PIGA-. Que en el Artículo 8º del Decreto 509 de 2009, “Por el cual se adopta el Plan de Acción Cuatrienal Ambiental -PACA- y se dictan otras disposiciones”, se presentan los lineamientos generales de los Planes Institucionales de Gestión Ambiental -PIGA-, y el Artículo 9° del mismo establece que la Secretaría Distrital de Ambiente prestará a las entidades distritales la asesoría, capacitación y acompañamiento en la formulación, ejecución y seguimiento de los instrumentos de planeación ambiental.
Por último, la Resolución 242 de 2014 dicta los lineamientos para la formulación e implementación del PIGA en las entidades del Distrito Capital y ha sido través del cumplimiento de la anterior legislación que la entidad en las últimas vigencias  ha logrado en las visitas de seguimiento y control de la Secretaría Distrital de Ambiente un aumento en la evaluación, así: en la vigencia 2016 calificación 76.9,  en la vigencia 2017 calificación 82.5, y en la vigencia 2018 calificación  82.25, logrando así, mejorar la gestión ambiental institucional y el cumplimiento de la meta propuesta, el 80%  de las partes interesadas en este caso la autoridad ambiental del Distrito Capital ( Secretaría Distrital de Ambiente).
En concordancia con lo anterior, se ha logrado un posicionamiento de la gestión ambiental al interior de la entidad, llegando a los colaboradores, usuarios beneficiarios de la misionalidad de la entidad, proveedores de bienes y servicios y autoridades de seguimiento, evaluación y control.
3. Atención a grupos de valor
La Resolución 007 del 11 de enero de 2017 ""Por la cual se adopta el Sistema Integrado de Gestión de la Entidad"", define la Política de Responsabilidad Social de la UAERMV como ""Contribuir al desarrollo sostenible a través de la generación de valor a nuestras partes interesadas atendiendo los impactos ambientales y sociales en la ejecución de las actividades de la Entidad"".
La UAERMV, busca fortalecer el proceso de atención a partes interesadas tanto internas como externas, a fin de aportar al cumplimiento de la política de Responsabilidad Social de la Entidad en un trabajo continuo, el cual se orienta a mejorar las condiciones de los clientes internos y que éstos se apropien de la misión, visión y políticas establecidas; por otra parte, a través de diferentes actividades se busca articular a la ciudadanía y la Entidad con el fin de que ésta participe, se relacione y se sienta parte de las intervenciones, para el sostenimiento y cuidado de las mismas a largo plazo, en procura de una Mejor Bogotá Para Todos.
Mediante la atención a partes interesadas, se busca contribuir a la sostenibilidad de la UAERMV y a la política de Responsabilidad Social, trabajando por generar y fortalecer los lazos de confianza con las partes interesadas, quienes influyen directa e indirectamente en cada una de las operaciones de la Entidad.
Adicionalmente, las acciones desarrolladas buscan propiciar espacios de diálogo, participación e interlocución que sirvan como fundamento para desarrollar acciones en procura de la mejora de los niveles de satisfacción de las partes interesadas y la generación de valor social como organismo público. 
IDENTIFICACIÓN DEL PROBLEMA
Como problema principal se identificó que los procesos y procedimientos de la UAERMV son débiles para la prestación de servicios a nivel interno y externo de manera adecuada y oportuna. Lo anterior se evidencia, en una inadecuada formulación, ejecución y control de actividades para fortalecer la gestión pública de manera transparente y con calidad, en procura de la satisfacción de las partes interesadas que tiene la entidad.
Como causas principales de esta problemática se tienen: 
Fallas en la identificación y ejecución de estrategias para el posicionamiento de la imagen institucional, en razón a lineamientos y directrices imprecisas para la formulación de estrategias de posicionamiento. 
Desarticulación del proceso de atención a partes interesadas en la Entidad, por encontrarse debilidades en las estrategias, lineamientos y directrices para la atención a las partes interesadas.
Duplicidad de funciones y falta de sistemas de información. En primer lugar, se identifica un insuficiente análisis integral de las necesidades de sistemas de información de la Entidad. Por otro lado, se ha identificado una insuficiente asignación de recursos a nivel histórico, para sistemas de información en la entidad.
Falta de apropiación e inadecuada articulación del Sistema Integrado de Gestión de la Entidad, situación generada, principalmente por una resistencia al cambio. De esta manera, hay una percepción general, respecto a que los sistemas de gestión no agregan valor al cumplimiento de las funciones de la entidad".						
						</t>
  </si>
  <si>
    <t xml:space="preserve">Se plantea como alcance del proyecto el fortalecimiento de los procesos y procedimientos de la Entidad para la prestación de servicios a nivel interno y externo de manera adecuada y oportuna, a través del mejoramiento de la gestión de los riesgos y que-hacer institucional, caracterizada por la transparencia en su accionar, satisfacción de sus partes interesadas, gestión ambiental y la eficiencia en el servicio al ciudadano. 
La necesidad del proyecto se refuerza ante el requerimiento de preparar a la Entidad para afrontar de manera adecuada las nuevas dinámicas y retos planteados por la demanda de la ciudadanía, la nueva administración distrital,  el Plan de Desarrollo, y el cumplimiento de las directrices impartidas por las diferentes entidades del D.C.
El proyecto se concibió en un principio con los siguientes componentes: Atención a partes interesadas, Transparencia y acceso a la información, Sistema Integrado de Gestión - SIG, Plan Institucional de Gestión Ambiental - PIGA, Gestión Documental, apoyo a los procesos de evaluación, gestión jurídica, planeación estratégica, gestión de comunicaciones y gestión administrativa.
En la actualidad el proyecto racionalizado contempla tres componentes de acción e inversión, a saber:
• Modelo Integrado de Planeación y Gestión - MIPG por dimensiones
• Plan Institucional de Gestión Ambiental - PIGA 
• Atención a grupos de valor 
A continuación, se realiza una descripción de los componentes mencionados.
•	Modelo Integrado de Planeación y Gestión - MIPG por dimensiones 
“Es un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 según dispone el Decreto1499 de 2017”.
Este componente contempla las siguientes dimensiones en el proyecto, a saber:
Direccionamiento Estratégico. Define la ruta estratégica de la entidad, que guiará su gestión institucional, orientada a satisfacer las necesidades de la ciudadanía, así como fortalecer su confianza y legitimidad. 
Gestión con Valores para Resultados. Tiene como propósito la realización de actividades que lleven a la entidad a lograr los resultados propuestos y a materializar las decisiones plasmadas en su planeación institucional, en el marco de los valores del servicio público.  
Evaluación de Resultados. Tiene como finalidad generar en la entidad el seguimiento a la gestión y su desempeño, para tener un conocimiento periódico de los avances en la consecución de los resultados previstos en su marco estratégico.  
Información y Comunicación. La operación de la entidad demanda información y comunicación para interconectar todos sus elementos internamente y relacionarse con los ciudadanos y el ambiente externo, así como dar un adecuado manejo a los documentos que soportan la información. Por lo anterior, la entidad cuenta con los procesos de Gestión de las Comunicaciones y Gestión Documental para vincularse con su entorno y facilitar la ejecución de sus operaciones a través de todo el ciclo de gestión.
Desde la Gestión Documental se busca fortalecer el cumplimiento de la Entidad en cuanto a la normatividad archivística, con el fin de prepararla para afrontar de manera adecuada las nuevas dinámicas, retos planteados por la demanda de la ciudadanía y partes interesadas, la nueva administración distrital, la innovación tecnológica y el cumplimiento del Plan de Desarrollo Distrital. 
Gestión del conocimiento y la innovación. Busca fortalecer de forma transversal a las demás dimensiones en cuanto el conocimiento que se genera o produce en una entidad, clave para su aprendizaje y su evolución.
•	Plan Institucional de Gestión Ambiental - PIGA 
Este componente permite la implementación de las acciones definidas en el PIGA a desarrollar en las sedes de la Entidad, a saber: diseño e implementación de campañas de socialización y mitigación de los impactos ambientales producidos, estudios de diagnóstico y seguimiento a los diferentes componentes ambientales y las afectaciones en recursos tales como agua, aire, suelos entre otros; adquisición de elementos que permitan realizar una adecuada y segura gestión de los residuos, y adquisición de tecnologías que permitan reducir los impactos ambientales asociados a la misionalidad de la Entidad.
•	Atención a grupos de valor
Respecto a las partes interesadas, la UAERMV, busca fortalecer el proceso de atención tanto a partes interesadas internas como externas, a fin de aportar al cumplimiento de la política de Responsabilidad Social de la Entidad, en un trabajo continuo, el cual se orienta a mejorar las condiciones de los clientes internos, que éstos se apropien de la misión, visión y políticas establecidas; por otra parte, a través de diferentes actividades se pretende enlazar a la ciudadanía y la Entidad con el fin de que ésta participe, se relacione y se sienta parte de las intervenciones, para el sostenimiento y cuidado de las mismas a largo plazo, en procura de una Mejor Bogotá Para Todos.
Las actividades enmarcadas bajo este proyecto son transversales a la entidad; por esta razón, se requiere de una adecuada apropiación de los temas sociales enfocados en la atención a las partes interesadas.
Bajo esta perspectiva, la necesidad del proyecto se refuerza ante el requerimiento de preparar a la Entidad para afrontar de manera adecuada las nuevas dinámicas y retos planteados por la demanda de la ciudadanía, la nueva administración distrital y el Plan de Desarrollo.
Sin embargo, la ejecución de este proyecto con todos sus componentes, y el cumplimiento de sus objetivos, dependen de la asignación de recursos en cada vigencia, así como de los lineamientos y políticas impartidos por las Entidades competentes."										</t>
  </si>
  <si>
    <t>IB - 4.  IDENTIFICACIÓN DEL PROBLEMA O NECESIDAD - ÁRBOL DE PROBLEMA</t>
  </si>
  <si>
    <t>Partes interesadas insatisfechas.</t>
  </si>
  <si>
    <t>Problemática que se debe atender con el proyecto</t>
  </si>
  <si>
    <t>Causas que generan la problemática social</t>
  </si>
  <si>
    <t>Desarticulación del proceso de atención a partes interesadas en la Entidad.</t>
  </si>
  <si>
    <t>Debilidad en las estrategias, lineamientos y directrices para la atención a las partes interesadas.</t>
  </si>
  <si>
    <t>1.1 Insuficiente analisís integral de las necesidades de sistemas de información de la Entidad.
1.2. Insuficiente asignación de recursos (histórica) para sistemas de información
2. Resistencia al cambio. Se percibe que los sistemas de gestión no agregan valor al cumplimiento de las funciones de la entidad.</t>
  </si>
  <si>
    <t>1. Duplicidad de funciones e inadecuados sistemas de información.
2. Falta de apropiación e inadecuada articulación del Sistema Integrado de Gestión de la Entidad.</t>
  </si>
  <si>
    <t>Realizar dos actividades asociadas a la Gestión del Conocimiento y la apropiación de Buenas Prácticas en la Entidad.</t>
  </si>
  <si>
    <t>Elaborar una encuesta sobre los temas de gestión del conocimiento y la innovación entre los colaboradores de la unidad y presentar informe de los resultados.</t>
  </si>
  <si>
    <t>Realizar un procedimiento de Innovación Estratégica</t>
  </si>
  <si>
    <t>Realizar un Curso sobre Innovación Pública</t>
  </si>
  <si>
    <t>Elaborar, socializar y publicar los formatos asociados a la planeación, seguimiento y cierre para la gestión de iniciativas de proyectos de la UAERMV.</t>
  </si>
  <si>
    <t>Realizar las actividades asociadas al seguimiento, control y evaluación de los proyectos de inversión de la entidad, contempladas en el Plan de Acción por procesos de la UAERMV.</t>
  </si>
  <si>
    <t xml:space="preserve">Perdida de documentación y de archivos electrónicos </t>
  </si>
  <si>
    <t xml:space="preserve">*Fallas en el proceso de copias de seguridad del aplicativo de Gestión Documental
*Incumplimiento o no aplicación del procedimiento establecido para el trámite de las comunicaciones en la Entidad </t>
  </si>
  <si>
    <t xml:space="preserve">Perdida de la información digital al no contar con los repositorios necesarios </t>
  </si>
  <si>
    <t>Posible</t>
  </si>
  <si>
    <t>Compartir el riesgo</t>
  </si>
  <si>
    <t>* La Secretaria General a través de los procesos de Infraestructura Tecnológica y Gestión documental se encargará de verificar trimestralmente que se estén generando las copias de seguridad del aplicativo ORFEO y donde se encuentran ubicadas. En caso de identificar inconsistencias en el proceso se debe establecer un plan de contingencia para los repositorios.
* El profesional designado por el proceso de GD se encargará de socializar el procedimiento para el trámite de Comunicaciones Oficiales una vez se publique en el SISGESTIÓN, para su implementación. En caso de identificar inconsistencias en el proceso, la Secretaria General a través del proceso de GD emitira los lineamientos y acciones necesarias para el cumplimiento del procedimiento.</t>
  </si>
  <si>
    <t>Secretaría General</t>
  </si>
  <si>
    <t>Desatención de las solicitudes (PQRSFD) o atención fuera de los términos establecidos por la normativa en la materia.</t>
  </si>
  <si>
    <t>* Inadecuada centralización de las peticiones en el proceso para su adecuado asignación y tramite
* Deficiencia de los controles establecidos para el seguimiento oportuno a las respuestas a los requerimientos</t>
  </si>
  <si>
    <t>* Disminución de percepción positiva de la entidad
* Desconocimiento del derecho fundamental de petición de la ciudadanía.
* Acciones disciplinarias frente a los responsables de la atención y seguimiento a requerimientos</t>
  </si>
  <si>
    <t>Casi Seguro</t>
  </si>
  <si>
    <t>Reducir el riesgo</t>
  </si>
  <si>
    <t>* El proceso de gestión documental remite diariamente la totalidad de requerimientos allegados a la Entidad al proceso de Atención a partes interesadas y comunicaciones, con el fin que el colaborador de atencón a la ciudadanía proceda a realizar el registro, adecuado reparto y seguimiento a las peticiones.
* El colaborador encargado de atención a la ciudadanía, consolida una base de datos de seguimiento con alertas de tiempos de vencimiento, la cual diligencia de forma diaria acorde con los requerimientos ingresados a la Entidad, con el fin de realizar el seguimiento al trámite de las peticiones. En caso de evidenciar alertas de vencimiento de términos de respuesta, procede a remitir correo electronico y/o memorando al colaborador encargado de emitir la respuesta correspondiente, indicando el plazo máximo conforme a lo establecido por la Ley.</t>
  </si>
  <si>
    <t>Implementar las actividades propuestas en pro de los DDHH en el marco del Modelo de Sostenibilidad.</t>
  </si>
  <si>
    <t>Implementar las actividades propuestas en pro de los Estándares Laborales en el marco del Modelo de Sostenibilidad.</t>
  </si>
  <si>
    <t>Implementar las actividades propuestas en pro del Medio Ambiente en el marco del Modelo de Sostenibilidad.</t>
  </si>
  <si>
    <t>Implementar las actividades propuestas en pro de la Lucha Contra la Corrupción en el marco del Modelo de Sostenibilidad.</t>
  </si>
  <si>
    <t>Análizar la información y elaborar el informe de cumplimiento del plan de acción del Modelo de Sostenibilidad vigencia 2019.</t>
  </si>
  <si>
    <t>Implementar las actividades definidas en el plan de SG - SST para la vigencia 2019.</t>
  </si>
  <si>
    <t>Realizar seguimiento a la ejecución del contrato de intervención de Historias Laborales.</t>
  </si>
  <si>
    <t>Plan institucional de Archivos - PINAR</t>
  </si>
  <si>
    <t>Lineamientos para la gestión documental siguiendo lo  establecido  en  el  sistema  integrado  de  gestión.</t>
  </si>
  <si>
    <t>Programa de Gestión Documental</t>
  </si>
  <si>
    <t>Definición de  los  recursos  que  permitan  la  administración,  actualización  y  modernización  de  la gestión  documental  al  interior  de  la  entidad</t>
  </si>
  <si>
    <t>INSCRITO el 14-Junio-2016, REGISTRADO el 14-Junio-2016</t>
  </si>
  <si>
    <t>Mejorar la gestión y que-hacer institucional de la Entidad a través de la implementación de acciones que promuevan la transparencia, el fortalecimiento del servicio al ciudadano y partes interesadas, así como la eficiencia de los procesos y procedimientos.</t>
  </si>
  <si>
    <t>1. Lograr la optimización de los procesos y procedimientos de la Entidad para continuar con el fortalecimiento del
Sistema Integrado de Gestión - SIG - y del que-hacer institucional.
2. Posicionar la imagen institucional, a través de la divulgación y socialización de la gestión misional y de
acciones que mantegan niveles altos de satisfacción de los servicios que presta la Entidad a la ciudadanía y
partes interesadas.
3. Consolidar una gestión pública transparente, moral, eficaz y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</si>
</sst>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d\ &quot;de&quot;\ mmmm\ &quot;de&quot;\ yyyy"/>
    <numFmt numFmtId="168" formatCode="_-* #,##0\ _€_-;\-* #,##0\ _€_-;_-* &quot;-&quot;??\ _€_-;_-@_-"/>
    <numFmt numFmtId="169" formatCode="00"/>
    <numFmt numFmtId="170" formatCode="0&quot;%&quot;"/>
    <numFmt numFmtId="171" formatCode="_(* #,##0_);_(* \(#,##0\);_(* &quot;-&quot;??_);_(@_)"/>
  </numFmts>
  <fonts count="35" x14ac:knownFonts="1">
    <font>
      <sz val="11"/>
      <color theme="1"/>
      <name val="Calibri"/>
      <family val="2"/>
      <scheme val="minor"/>
    </font>
    <font>
      <sz val="10"/>
      <name val="Arial"/>
      <family val="2"/>
    </font>
    <font>
      <b/>
      <sz val="14"/>
      <name val="Arial"/>
      <family val="2"/>
    </font>
    <font>
      <b/>
      <sz val="11"/>
      <name val="Arial"/>
      <family val="2"/>
    </font>
    <font>
      <b/>
      <sz val="12"/>
      <name val="Arial"/>
      <family val="2"/>
    </font>
    <font>
      <b/>
      <sz val="8"/>
      <name val="Arial"/>
      <family val="2"/>
    </font>
    <font>
      <b/>
      <sz val="10"/>
      <name val="Arial"/>
      <family val="2"/>
    </font>
    <font>
      <b/>
      <i/>
      <sz val="10"/>
      <name val="Arial"/>
      <family val="2"/>
    </font>
    <font>
      <sz val="11"/>
      <name val="Arial"/>
      <family val="2"/>
    </font>
    <font>
      <u/>
      <sz val="11"/>
      <name val="Arial"/>
      <family val="2"/>
    </font>
    <font>
      <b/>
      <u/>
      <sz val="10"/>
      <name val="Arial"/>
      <family val="2"/>
    </font>
    <font>
      <sz val="9"/>
      <name val="Arial"/>
      <family val="2"/>
    </font>
    <font>
      <sz val="8"/>
      <name val="Arial"/>
      <family val="2"/>
    </font>
    <font>
      <sz val="10"/>
      <color indexed="9"/>
      <name val="Arial"/>
      <family val="2"/>
    </font>
    <font>
      <sz val="10"/>
      <color indexed="12"/>
      <name val="Tahoma"/>
      <family val="2"/>
    </font>
    <font>
      <b/>
      <sz val="7"/>
      <name val="Arial"/>
      <family val="2"/>
    </font>
    <font>
      <b/>
      <sz val="8"/>
      <color indexed="10"/>
      <name val="Arial"/>
      <family val="2"/>
    </font>
    <font>
      <b/>
      <sz val="11"/>
      <color indexed="10"/>
      <name val="Arial"/>
      <family val="2"/>
    </font>
    <font>
      <sz val="11"/>
      <color theme="1"/>
      <name val="Calibri"/>
      <family val="2"/>
      <scheme val="minor"/>
    </font>
    <font>
      <sz val="9"/>
      <color theme="1"/>
      <name val="Arial"/>
      <family val="2"/>
    </font>
    <font>
      <sz val="14"/>
      <name val="Arial"/>
      <family val="2"/>
    </font>
    <font>
      <b/>
      <sz val="11"/>
      <color rgb="FF0070C0"/>
      <name val="Arial"/>
      <family val="2"/>
    </font>
    <font>
      <b/>
      <sz val="8"/>
      <color rgb="FF0070C0"/>
      <name val="Arial"/>
      <family val="2"/>
    </font>
    <font>
      <b/>
      <sz val="10"/>
      <color theme="1"/>
      <name val="Arial"/>
      <family val="2"/>
    </font>
    <font>
      <b/>
      <sz val="16"/>
      <name val="Arial"/>
      <family val="2"/>
    </font>
    <font>
      <sz val="12"/>
      <name val="Arial"/>
      <family val="2"/>
    </font>
    <font>
      <sz val="11"/>
      <color theme="1"/>
      <name val="Arial"/>
      <family val="2"/>
    </font>
    <font>
      <sz val="9"/>
      <color indexed="81"/>
      <name val="Tahoma"/>
      <family val="2"/>
    </font>
    <font>
      <b/>
      <sz val="9"/>
      <color indexed="81"/>
      <name val="Tahoma"/>
      <family val="2"/>
    </font>
    <font>
      <sz val="11"/>
      <color rgb="FFFF0000"/>
      <name val="Calibri"/>
      <family val="2"/>
      <scheme val="minor"/>
    </font>
    <font>
      <b/>
      <sz val="14"/>
      <color rgb="FFFF0000"/>
      <name val="Arial"/>
      <family val="2"/>
    </font>
    <font>
      <sz val="10"/>
      <color rgb="FFFF0000"/>
      <name val="Arial"/>
      <family val="2"/>
    </font>
    <font>
      <sz val="8"/>
      <color rgb="FF0070C0"/>
      <name val="Arial"/>
      <family val="2"/>
    </font>
    <font>
      <b/>
      <sz val="8"/>
      <color rgb="FFFF0000"/>
      <name val="Arial"/>
      <family val="2"/>
    </font>
    <font>
      <sz val="11"/>
      <color theme="1"/>
      <name val="Calibri"/>
      <family val="2"/>
    </font>
  </fonts>
  <fills count="13">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2F2F2"/>
        <bgColor rgb="FF000000"/>
      </patternFill>
    </fill>
    <fill>
      <patternFill patternType="solid">
        <fgColor theme="8" tint="0.39997558519241921"/>
        <bgColor indexed="64"/>
      </patternFill>
    </fill>
    <fill>
      <patternFill patternType="solid">
        <fgColor theme="8" tint="0.59999389629810485"/>
        <bgColor indexed="64"/>
      </patternFill>
    </fill>
    <fill>
      <gradientFill type="path" left="1" right="1">
        <stop position="0">
          <color theme="0"/>
        </stop>
        <stop position="1">
          <color theme="4" tint="0.59999389629810485"/>
        </stop>
      </gradientFill>
    </fill>
    <fill>
      <gradientFill type="path">
        <stop position="0">
          <color theme="0"/>
        </stop>
        <stop position="1">
          <color theme="4" tint="0.59999389629810485"/>
        </stop>
      </gradient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ck">
        <color theme="4"/>
      </diagonal>
    </border>
    <border diagonalDown="1">
      <left/>
      <right style="thin">
        <color indexed="64"/>
      </right>
      <top style="thin">
        <color indexed="64"/>
      </top>
      <bottom style="thin">
        <color indexed="64"/>
      </bottom>
      <diagonal style="thick">
        <color theme="4"/>
      </diagonal>
    </border>
    <border diagonalDown="1">
      <left/>
      <right style="medium">
        <color indexed="64"/>
      </right>
      <top style="thin">
        <color indexed="64"/>
      </top>
      <bottom style="thin">
        <color indexed="64"/>
      </bottom>
      <diagonal style="thick">
        <color theme="4"/>
      </diagonal>
    </border>
    <border diagonalUp="1">
      <left style="thin">
        <color indexed="64"/>
      </left>
      <right/>
      <top style="medium">
        <color indexed="64"/>
      </top>
      <bottom style="thin">
        <color indexed="64"/>
      </bottom>
      <diagonal style="thick">
        <color theme="4"/>
      </diagonal>
    </border>
    <border diagonalDown="1">
      <left/>
      <right style="thin">
        <color indexed="64"/>
      </right>
      <top style="medium">
        <color indexed="64"/>
      </top>
      <bottom style="thin">
        <color indexed="64"/>
      </bottom>
      <diagonal style="thick">
        <color theme="4"/>
      </diagonal>
    </border>
    <border diagonalDown="1">
      <left/>
      <right style="medium">
        <color indexed="64"/>
      </right>
      <top style="medium">
        <color indexed="64"/>
      </top>
      <bottom style="thin">
        <color indexed="64"/>
      </bottom>
      <diagonal style="thick">
        <color theme="4"/>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theme="4"/>
      </right>
      <top style="medium">
        <color indexed="64"/>
      </top>
      <bottom style="medium">
        <color indexed="64"/>
      </bottom>
      <diagonal/>
    </border>
    <border>
      <left style="thin">
        <color theme="4"/>
      </left>
      <right style="thin">
        <color theme="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theme="4"/>
      </left>
      <right style="thin">
        <color theme="4"/>
      </right>
      <top style="thin">
        <color theme="4"/>
      </top>
      <bottom style="thin">
        <color theme="4"/>
      </bottom>
      <diagonal/>
    </border>
    <border diagonalUp="1">
      <left/>
      <right/>
      <top style="thin">
        <color theme="4"/>
      </top>
      <bottom style="thin">
        <color theme="4"/>
      </bottom>
      <diagonal style="thin">
        <color theme="4"/>
      </diagonal>
    </border>
    <border diagonalDown="1">
      <left/>
      <right/>
      <top style="thin">
        <color theme="4"/>
      </top>
      <bottom style="thin">
        <color theme="4"/>
      </bottom>
      <diagonal style="thin">
        <color theme="4"/>
      </diagonal>
    </border>
    <border diagonalDown="1">
      <left/>
      <right style="thin">
        <color theme="4"/>
      </right>
      <top style="thin">
        <color theme="4"/>
      </top>
      <bottom style="thin">
        <color theme="4"/>
      </bottom>
      <diagonal style="thin">
        <color theme="4"/>
      </diagonal>
    </border>
    <border>
      <left style="thin">
        <color theme="4"/>
      </left>
      <right/>
      <top style="thin">
        <color theme="4"/>
      </top>
      <bottom/>
      <diagonal/>
    </border>
    <border>
      <left/>
      <right style="thin">
        <color theme="4"/>
      </right>
      <top style="thin">
        <color theme="4"/>
      </top>
      <bottom/>
      <diagonal/>
    </border>
    <border>
      <left/>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8">
    <xf numFmtId="0" fontId="0" fillId="0" borderId="0"/>
    <xf numFmtId="166"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571">
    <xf numFmtId="0" fontId="0" fillId="0" borderId="0" xfId="0"/>
    <xf numFmtId="0" fontId="1" fillId="0" borderId="0" xfId="0" applyFont="1" applyFill="1" applyAlignment="1" applyProtection="1">
      <alignment vertical="center"/>
      <protection hidden="1"/>
    </xf>
    <xf numFmtId="0" fontId="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0" fontId="1" fillId="0" borderId="0" xfId="0" applyFont="1" applyFill="1" applyAlignment="1" applyProtection="1">
      <alignment vertical="center" wrapText="1"/>
      <protection hidden="1"/>
    </xf>
    <xf numFmtId="0" fontId="1" fillId="0" borderId="0" xfId="0" applyFont="1" applyBorder="1" applyAlignment="1" applyProtection="1">
      <alignment vertical="center"/>
      <protection hidden="1"/>
    </xf>
    <xf numFmtId="0" fontId="1" fillId="0" borderId="0" xfId="0" applyFont="1" applyFill="1" applyBorder="1" applyAlignment="1" applyProtection="1">
      <alignment horizontal="left" vertical="center" wrapText="1"/>
      <protection hidden="1"/>
    </xf>
    <xf numFmtId="0" fontId="8" fillId="0" borderId="0" xfId="0" applyFont="1" applyAlignment="1" applyProtection="1">
      <alignment vertical="center"/>
      <protection hidden="1"/>
    </xf>
    <xf numFmtId="0" fontId="1" fillId="0" borderId="0" xfId="0" applyFont="1" applyAlignment="1">
      <alignment vertical="center"/>
    </xf>
    <xf numFmtId="0" fontId="11" fillId="0" borderId="0" xfId="0" applyFont="1" applyAlignment="1">
      <alignment vertical="center"/>
    </xf>
    <xf numFmtId="0" fontId="13" fillId="0" borderId="0"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6" fillId="3" borderId="9"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locked="0"/>
    </xf>
    <xf numFmtId="0" fontId="6" fillId="3" borderId="38" xfId="0" applyFont="1" applyFill="1" applyBorder="1" applyAlignment="1" applyProtection="1">
      <alignment vertical="center" wrapText="1"/>
      <protection locked="0"/>
    </xf>
    <xf numFmtId="0" fontId="6" fillId="3" borderId="39"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hidden="1"/>
    </xf>
    <xf numFmtId="0" fontId="6" fillId="0" borderId="50" xfId="0" applyFont="1" applyFill="1" applyBorder="1" applyAlignment="1" applyProtection="1">
      <alignment vertical="center" wrapText="1"/>
      <protection hidden="1"/>
    </xf>
    <xf numFmtId="0" fontId="1" fillId="0" borderId="51" xfId="0" applyFont="1" applyFill="1" applyBorder="1" applyAlignment="1" applyProtection="1">
      <alignment vertical="center"/>
      <protection hidden="1"/>
    </xf>
    <xf numFmtId="0" fontId="6" fillId="0" borderId="51" xfId="0" applyFont="1" applyFill="1" applyBorder="1" applyAlignment="1" applyProtection="1">
      <alignment vertical="center"/>
      <protection locked="0"/>
    </xf>
    <xf numFmtId="0" fontId="6" fillId="0" borderId="49" xfId="0" applyFont="1" applyFill="1" applyBorder="1" applyAlignment="1" applyProtection="1">
      <alignment vertical="center"/>
      <protection locked="0"/>
    </xf>
    <xf numFmtId="0" fontId="1" fillId="0" borderId="1" xfId="0" applyFont="1" applyFill="1" applyBorder="1" applyAlignment="1" applyProtection="1">
      <alignment vertical="center" wrapText="1"/>
      <protection hidden="1"/>
    </xf>
    <xf numFmtId="9" fontId="1" fillId="0" borderId="1" xfId="0" applyNumberFormat="1" applyFont="1" applyFill="1" applyBorder="1" applyAlignment="1" applyProtection="1">
      <alignment vertical="center" wrapText="1"/>
      <protection hidden="1"/>
    </xf>
    <xf numFmtId="0" fontId="1" fillId="0" borderId="11" xfId="0" applyFont="1" applyFill="1" applyBorder="1" applyAlignment="1" applyProtection="1">
      <alignment vertical="center" wrapText="1"/>
      <protection hidden="1"/>
    </xf>
    <xf numFmtId="0" fontId="1" fillId="0" borderId="6" xfId="0" applyFont="1" applyFill="1" applyBorder="1" applyAlignment="1" applyProtection="1">
      <alignment vertical="center" wrapText="1"/>
      <protection hidden="1"/>
    </xf>
    <xf numFmtId="9" fontId="1" fillId="0" borderId="6" xfId="0" applyNumberFormat="1" applyFont="1" applyFill="1" applyBorder="1" applyAlignment="1" applyProtection="1">
      <alignment vertical="center" wrapText="1"/>
      <protection hidden="1"/>
    </xf>
    <xf numFmtId="0" fontId="1" fillId="0" borderId="7" xfId="0" applyFont="1" applyFill="1" applyBorder="1" applyAlignment="1" applyProtection="1">
      <alignment vertical="center" wrapText="1"/>
      <protection hidden="1"/>
    </xf>
    <xf numFmtId="0" fontId="8" fillId="0" borderId="0" xfId="0" applyFont="1" applyFill="1" applyBorder="1" applyAlignment="1" applyProtection="1">
      <alignment horizontal="left" vertical="center" wrapText="1"/>
      <protection hidden="1"/>
    </xf>
    <xf numFmtId="3"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3" fontId="1" fillId="0" borderId="1" xfId="0" applyNumberFormat="1" applyFont="1" applyFill="1" applyBorder="1" applyAlignment="1" applyProtection="1">
      <alignment vertical="center"/>
      <protection locked="0"/>
    </xf>
    <xf numFmtId="0" fontId="1" fillId="0" borderId="1" xfId="0" applyFont="1" applyFill="1" applyBorder="1" applyAlignment="1" applyProtection="1">
      <alignment vertical="center"/>
      <protection locked="0"/>
    </xf>
    <xf numFmtId="0" fontId="1" fillId="0" borderId="25" xfId="0" applyFont="1" applyFill="1" applyBorder="1" applyAlignment="1" applyProtection="1">
      <alignment vertical="center"/>
      <protection hidden="1"/>
    </xf>
    <xf numFmtId="0" fontId="1" fillId="0" borderId="50" xfId="0" applyFont="1" applyFill="1" applyBorder="1" applyAlignment="1" applyProtection="1">
      <alignment horizontal="left" vertical="center" wrapText="1"/>
      <protection hidden="1"/>
    </xf>
    <xf numFmtId="3" fontId="1" fillId="0" borderId="11" xfId="0" applyNumberFormat="1" applyFont="1" applyFill="1" applyBorder="1" applyAlignment="1" applyProtection="1">
      <alignment horizontal="center" vertical="center" wrapText="1"/>
      <protection locked="0"/>
    </xf>
    <xf numFmtId="3" fontId="1" fillId="0" borderId="11" xfId="0" applyNumberFormat="1" applyFont="1" applyFill="1" applyBorder="1" applyAlignment="1" applyProtection="1">
      <alignment horizontal="right" vertical="center" wrapText="1"/>
      <protection locked="0"/>
    </xf>
    <xf numFmtId="0" fontId="1" fillId="0" borderId="53" xfId="0" applyFont="1" applyFill="1" applyBorder="1" applyAlignment="1" applyProtection="1">
      <alignment vertical="center"/>
      <protection hidden="1"/>
    </xf>
    <xf numFmtId="0" fontId="1" fillId="0" borderId="51" xfId="0" applyFont="1" applyFill="1" applyBorder="1" applyAlignment="1" applyProtection="1">
      <alignment horizontal="left" vertical="center" wrapText="1"/>
      <protection hidden="1"/>
    </xf>
    <xf numFmtId="0" fontId="1" fillId="0" borderId="49" xfId="0" applyFont="1" applyFill="1" applyBorder="1" applyAlignment="1" applyProtection="1">
      <alignment horizontal="left" vertical="center" wrapText="1"/>
      <protection hidden="1"/>
    </xf>
    <xf numFmtId="0" fontId="19" fillId="0" borderId="1"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0" fontId="19" fillId="0" borderId="1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3" fontId="1" fillId="0" borderId="11" xfId="0" applyNumberFormat="1" applyFont="1" applyFill="1" applyBorder="1" applyAlignment="1" applyProtection="1">
      <alignment horizontal="center" vertical="center"/>
      <protection locked="0"/>
    </xf>
    <xf numFmtId="3" fontId="1" fillId="0" borderId="7" xfId="0" applyNumberFormat="1" applyFont="1" applyFill="1" applyBorder="1" applyAlignment="1" applyProtection="1">
      <alignment horizontal="center" vertical="center"/>
      <protection locked="0"/>
    </xf>
    <xf numFmtId="0"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8" fillId="0" borderId="0"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20" fillId="0" borderId="0" xfId="0" applyFont="1" applyBorder="1" applyAlignment="1" applyProtection="1">
      <alignment vertical="center" wrapText="1"/>
      <protection hidden="1"/>
    </xf>
    <xf numFmtId="168" fontId="8" fillId="0" borderId="0" xfId="1" applyNumberFormat="1" applyFont="1" applyAlignment="1" applyProtection="1">
      <alignment vertical="center" wrapText="1"/>
      <protection hidden="1"/>
    </xf>
    <xf numFmtId="171" fontId="8" fillId="0" borderId="1" xfId="3" applyNumberFormat="1" applyFont="1" applyFill="1" applyBorder="1" applyAlignment="1" applyProtection="1">
      <alignment vertical="center" wrapText="1"/>
      <protection hidden="1"/>
    </xf>
    <xf numFmtId="9" fontId="8" fillId="0" borderId="1" xfId="4" applyFont="1" applyFill="1" applyBorder="1" applyAlignment="1" applyProtection="1">
      <alignment vertical="center" wrapText="1"/>
      <protection locked="0"/>
    </xf>
    <xf numFmtId="0" fontId="0" fillId="0" borderId="3" xfId="0" applyFont="1" applyFill="1" applyBorder="1" applyAlignment="1">
      <alignment horizontal="left" vertical="center" wrapText="1"/>
    </xf>
    <xf numFmtId="171" fontId="8" fillId="0" borderId="3" xfId="3" applyNumberFormat="1" applyFont="1" applyFill="1" applyBorder="1" applyAlignment="1" applyProtection="1">
      <alignment vertical="center" wrapText="1"/>
      <protection hidden="1"/>
    </xf>
    <xf numFmtId="9" fontId="8" fillId="0" borderId="3" xfId="4" applyFont="1" applyFill="1" applyBorder="1" applyAlignment="1" applyProtection="1">
      <alignment vertical="center" wrapText="1"/>
      <protection locked="0"/>
    </xf>
    <xf numFmtId="0" fontId="0" fillId="0" borderId="0" xfId="0" applyFill="1" applyAlignment="1">
      <alignment vertical="center" wrapText="1"/>
    </xf>
    <xf numFmtId="0" fontId="0" fillId="0" borderId="0" xfId="0" applyAlignment="1">
      <alignment vertical="center" wrapText="1"/>
    </xf>
    <xf numFmtId="9" fontId="18" fillId="0" borderId="0" xfId="4" applyNumberFormat="1" applyFont="1" applyAlignment="1">
      <alignment vertical="center" wrapText="1"/>
    </xf>
    <xf numFmtId="0" fontId="1" fillId="0" borderId="0" xfId="0" applyFont="1" applyAlignment="1">
      <alignment vertical="center" wrapText="1"/>
    </xf>
    <xf numFmtId="0" fontId="0" fillId="4" borderId="0" xfId="0" applyFill="1" applyAlignment="1">
      <alignment vertical="center" wrapText="1"/>
    </xf>
    <xf numFmtId="171" fontId="18" fillId="0" borderId="0" xfId="3" applyNumberFormat="1" applyAlignment="1">
      <alignment vertical="center" wrapText="1"/>
    </xf>
    <xf numFmtId="0" fontId="0" fillId="0" borderId="0" xfId="0" applyFill="1" applyBorder="1" applyAlignment="1">
      <alignment vertical="center" wrapText="1"/>
    </xf>
    <xf numFmtId="0" fontId="4" fillId="0" borderId="0" xfId="0" applyFont="1" applyBorder="1" applyAlignment="1" applyProtection="1">
      <alignment horizontal="left" vertical="center" wrapText="1"/>
      <protection hidden="1"/>
    </xf>
    <xf numFmtId="0" fontId="0" fillId="0" borderId="0" xfId="0" applyBorder="1" applyAlignment="1">
      <alignment vertical="center" wrapText="1"/>
    </xf>
    <xf numFmtId="9" fontId="18" fillId="0" borderId="0" xfId="4" applyNumberFormat="1" applyFont="1" applyBorder="1" applyAlignment="1">
      <alignment vertical="center" wrapText="1"/>
    </xf>
    <xf numFmtId="0" fontId="1" fillId="0" borderId="0" xfId="0" applyFont="1" applyBorder="1" applyAlignment="1">
      <alignment vertical="center" wrapText="1"/>
    </xf>
    <xf numFmtId="0" fontId="0" fillId="4" borderId="0" xfId="0" applyFill="1" applyBorder="1" applyAlignment="1">
      <alignment vertical="center" wrapText="1"/>
    </xf>
    <xf numFmtId="0" fontId="22" fillId="0" borderId="1" xfId="0" applyNumberFormat="1" applyFont="1" applyFill="1" applyBorder="1" applyAlignment="1" applyProtection="1">
      <alignment horizontal="left" vertical="center" wrapText="1"/>
      <protection locked="0"/>
    </xf>
    <xf numFmtId="169" fontId="12" fillId="0" borderId="1" xfId="0" applyNumberFormat="1" applyFont="1" applyFill="1" applyBorder="1" applyAlignment="1" applyProtection="1">
      <alignment horizontal="center" vertical="center" wrapText="1"/>
      <protection locked="0"/>
    </xf>
    <xf numFmtId="170" fontId="12" fillId="2" borderId="1" xfId="4" applyNumberFormat="1" applyFont="1" applyFill="1" applyBorder="1" applyAlignment="1" applyProtection="1">
      <alignment horizontal="center" vertical="center" wrapText="1"/>
      <protection locked="0"/>
    </xf>
    <xf numFmtId="170" fontId="12" fillId="0" borderId="1" xfId="0" applyNumberFormat="1" applyFont="1" applyFill="1" applyBorder="1" applyAlignment="1" applyProtection="1">
      <alignment vertical="center" wrapText="1"/>
      <protection locked="0"/>
    </xf>
    <xf numFmtId="170" fontId="16" fillId="2" borderId="1" xfId="0" applyNumberFormat="1" applyFont="1" applyFill="1" applyBorder="1" applyAlignment="1">
      <alignment vertical="center" wrapText="1"/>
    </xf>
    <xf numFmtId="0" fontId="0" fillId="0" borderId="1" xfId="0" applyBorder="1" applyAlignment="1">
      <alignment vertical="center" wrapText="1"/>
    </xf>
    <xf numFmtId="0" fontId="4" fillId="0" borderId="6" xfId="0" applyFont="1" applyBorder="1" applyAlignment="1">
      <alignment vertical="center" wrapText="1"/>
    </xf>
    <xf numFmtId="169" fontId="4" fillId="0" borderId="6" xfId="0" applyNumberFormat="1" applyFont="1" applyBorder="1" applyAlignment="1">
      <alignment horizontal="center" vertical="center" wrapText="1"/>
    </xf>
    <xf numFmtId="170" fontId="17" fillId="0" borderId="6" xfId="4" applyNumberFormat="1" applyFont="1" applyBorder="1" applyAlignment="1">
      <alignment horizontal="left" vertical="center" wrapText="1"/>
    </xf>
    <xf numFmtId="170" fontId="1" fillId="0" borderId="6" xfId="0" applyNumberFormat="1" applyFont="1" applyBorder="1" applyAlignment="1">
      <alignment vertical="center" wrapText="1"/>
    </xf>
    <xf numFmtId="170" fontId="0" fillId="0" borderId="6" xfId="0" applyNumberFormat="1" applyBorder="1" applyAlignment="1">
      <alignment horizontal="center" vertical="center" wrapText="1"/>
    </xf>
    <xf numFmtId="170" fontId="1" fillId="0" borderId="7" xfId="0" applyNumberFormat="1" applyFont="1" applyBorder="1" applyAlignment="1">
      <alignment vertical="center" wrapText="1"/>
    </xf>
    <xf numFmtId="0" fontId="22" fillId="0" borderId="3" xfId="0" applyNumberFormat="1" applyFont="1" applyFill="1" applyBorder="1" applyAlignment="1" applyProtection="1">
      <alignment horizontal="left" vertical="center" wrapText="1"/>
      <protection locked="0"/>
    </xf>
    <xf numFmtId="169" fontId="12" fillId="0" borderId="3" xfId="0" applyNumberFormat="1" applyFont="1" applyFill="1" applyBorder="1" applyAlignment="1" applyProtection="1">
      <alignment horizontal="center" vertical="center" wrapText="1"/>
      <protection locked="0"/>
    </xf>
    <xf numFmtId="170" fontId="12" fillId="0" borderId="3" xfId="0" applyNumberFormat="1" applyFont="1" applyFill="1" applyBorder="1" applyAlignment="1" applyProtection="1">
      <alignment vertical="center" wrapText="1"/>
      <protection locked="0"/>
    </xf>
    <xf numFmtId="0" fontId="0" fillId="0" borderId="3"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9" fontId="18" fillId="0" borderId="48" xfId="4" applyNumberFormat="1" applyFont="1" applyBorder="1" applyAlignment="1">
      <alignment vertical="center" wrapText="1"/>
    </xf>
    <xf numFmtId="0" fontId="1" fillId="0" borderId="48" xfId="0" applyFont="1" applyBorder="1" applyAlignment="1">
      <alignment vertical="center" wrapText="1"/>
    </xf>
    <xf numFmtId="0" fontId="1" fillId="0" borderId="52" xfId="0" applyFont="1" applyBorder="1" applyAlignment="1">
      <alignment vertical="center" wrapText="1"/>
    </xf>
    <xf numFmtId="0" fontId="1" fillId="0" borderId="0" xfId="0" applyFont="1" applyBorder="1" applyAlignment="1" applyProtection="1">
      <alignment vertical="center" wrapText="1"/>
      <protection hidden="1"/>
    </xf>
    <xf numFmtId="0" fontId="1" fillId="0" borderId="0" xfId="0" applyFont="1" applyAlignment="1" applyProtection="1">
      <alignment horizontal="left" vertical="center" wrapText="1"/>
      <protection hidden="1"/>
    </xf>
    <xf numFmtId="0" fontId="1" fillId="0" borderId="0" xfId="0" applyFont="1" applyBorder="1" applyAlignment="1" applyProtection="1">
      <alignment horizontal="center" vertical="center" wrapText="1"/>
      <protection hidden="1"/>
    </xf>
    <xf numFmtId="0" fontId="1" fillId="0" borderId="47" xfId="0" applyFont="1" applyBorder="1" applyAlignment="1" applyProtection="1">
      <alignment vertical="center" wrapText="1"/>
      <protection hidden="1"/>
    </xf>
    <xf numFmtId="0" fontId="1" fillId="0" borderId="48" xfId="0" applyFont="1" applyBorder="1" applyAlignment="1" applyProtection="1">
      <alignment vertical="center" wrapText="1"/>
      <protection hidden="1"/>
    </xf>
    <xf numFmtId="0" fontId="1" fillId="0" borderId="52" xfId="0" applyFont="1" applyBorder="1" applyAlignment="1" applyProtection="1">
      <alignment vertical="center" wrapText="1"/>
      <protection hidden="1"/>
    </xf>
    <xf numFmtId="0" fontId="6" fillId="0" borderId="25" xfId="0" applyFont="1" applyBorder="1" applyAlignment="1" applyProtection="1">
      <alignment horizontal="left" vertical="center" wrapText="1"/>
      <protection hidden="1"/>
    </xf>
    <xf numFmtId="0" fontId="1" fillId="0" borderId="53" xfId="0" applyFont="1" applyBorder="1" applyAlignment="1" applyProtection="1">
      <alignment vertical="center" wrapText="1"/>
      <protection hidden="1"/>
    </xf>
    <xf numFmtId="0" fontId="1" fillId="0" borderId="51" xfId="0" applyFont="1" applyBorder="1" applyAlignment="1" applyProtection="1">
      <alignment vertical="center" wrapText="1"/>
      <protection hidden="1"/>
    </xf>
    <xf numFmtId="0" fontId="1" fillId="0" borderId="49" xfId="0" applyFont="1" applyBorder="1" applyAlignment="1" applyProtection="1">
      <alignment vertical="center" wrapText="1"/>
      <protection hidden="1"/>
    </xf>
    <xf numFmtId="0" fontId="1" fillId="0" borderId="50" xfId="0" applyFont="1" applyFill="1" applyBorder="1" applyAlignment="1" applyProtection="1">
      <alignment vertical="center" wrapText="1"/>
      <protection locked="0"/>
    </xf>
    <xf numFmtId="0" fontId="6" fillId="0" borderId="1" xfId="0" applyFont="1" applyBorder="1" applyAlignment="1" applyProtection="1">
      <alignment horizontal="left" vertical="center" wrapText="1"/>
      <protection hidden="1"/>
    </xf>
    <xf numFmtId="0" fontId="1" fillId="0" borderId="1" xfId="0" applyFont="1" applyFill="1" applyBorder="1" applyAlignment="1" applyProtection="1">
      <alignment horizontal="center" vertical="center" wrapText="1"/>
      <protection hidden="1"/>
    </xf>
    <xf numFmtId="0" fontId="1" fillId="0" borderId="0" xfId="0" applyFont="1" applyFill="1" applyAlignment="1">
      <alignment vertical="center"/>
    </xf>
    <xf numFmtId="0" fontId="1" fillId="0" borderId="0" xfId="0" applyFont="1" applyFill="1" applyAlignment="1">
      <alignment vertical="center" wrapText="1"/>
    </xf>
    <xf numFmtId="0" fontId="22" fillId="0" borderId="69" xfId="0" applyNumberFormat="1" applyFont="1" applyBorder="1" applyAlignment="1" applyProtection="1">
      <alignment horizontal="center" vertical="center" wrapText="1"/>
      <protection hidden="1"/>
    </xf>
    <xf numFmtId="0" fontId="22" fillId="0" borderId="37" xfId="0" applyNumberFormat="1" applyFont="1" applyBorder="1" applyAlignment="1" applyProtection="1">
      <alignment horizontal="center" vertical="center" wrapText="1"/>
      <protection hidden="1"/>
    </xf>
    <xf numFmtId="0" fontId="22" fillId="0" borderId="71" xfId="0" applyNumberFormat="1" applyFont="1" applyBorder="1" applyAlignment="1" applyProtection="1">
      <alignment horizontal="center" vertical="center" wrapText="1"/>
      <protection hidden="1"/>
    </xf>
    <xf numFmtId="0" fontId="6" fillId="5" borderId="8" xfId="0" applyFont="1" applyFill="1" applyBorder="1" applyAlignment="1" applyProtection="1">
      <alignment horizontal="center" vertical="center" wrapText="1"/>
      <protection hidden="1"/>
    </xf>
    <xf numFmtId="0" fontId="6" fillId="5" borderId="8" xfId="0" applyFont="1" applyFill="1" applyBorder="1" applyAlignment="1" applyProtection="1">
      <alignment horizontal="center" vertical="center"/>
      <protection hidden="1"/>
    </xf>
    <xf numFmtId="0" fontId="1" fillId="5" borderId="41" xfId="0" applyFont="1" applyFill="1" applyBorder="1" applyAlignment="1" applyProtection="1">
      <alignment vertical="center"/>
      <protection hidden="1"/>
    </xf>
    <xf numFmtId="0" fontId="2" fillId="5" borderId="42" xfId="0" applyFont="1" applyFill="1" applyBorder="1" applyAlignment="1" applyProtection="1">
      <alignment vertical="center"/>
      <protection hidden="1"/>
    </xf>
    <xf numFmtId="0" fontId="2" fillId="5" borderId="43" xfId="0" applyFont="1" applyFill="1" applyBorder="1" applyAlignment="1" applyProtection="1">
      <alignment vertical="center"/>
      <protection hidden="1"/>
    </xf>
    <xf numFmtId="0" fontId="1" fillId="5" borderId="44" xfId="0" applyFont="1" applyFill="1" applyBorder="1" applyAlignment="1" applyProtection="1">
      <alignment vertical="center"/>
      <protection hidden="1"/>
    </xf>
    <xf numFmtId="0" fontId="2" fillId="5" borderId="45" xfId="0" applyFont="1" applyFill="1" applyBorder="1" applyAlignment="1" applyProtection="1">
      <alignment vertical="center"/>
      <protection hidden="1"/>
    </xf>
    <xf numFmtId="0" fontId="2" fillId="5" borderId="46" xfId="0" applyFont="1" applyFill="1" applyBorder="1" applyAlignment="1" applyProtection="1">
      <alignment vertical="center"/>
      <protection hidden="1"/>
    </xf>
    <xf numFmtId="0" fontId="6" fillId="5" borderId="3" xfId="0" applyFont="1" applyFill="1" applyBorder="1" applyAlignment="1" applyProtection="1">
      <alignment horizontal="center" vertical="center" wrapText="1"/>
      <protection hidden="1"/>
    </xf>
    <xf numFmtId="0" fontId="6" fillId="5" borderId="4" xfId="0" applyFont="1" applyFill="1" applyBorder="1" applyAlignment="1" applyProtection="1">
      <alignment vertical="center" wrapText="1"/>
      <protection hidden="1"/>
    </xf>
    <xf numFmtId="0" fontId="3" fillId="5" borderId="10" xfId="0" applyFont="1" applyFill="1" applyBorder="1" applyAlignment="1" applyProtection="1">
      <alignment horizontal="left" vertical="center" wrapText="1"/>
      <protection hidden="1"/>
    </xf>
    <xf numFmtId="0" fontId="3" fillId="5" borderId="1" xfId="0" applyFont="1" applyFill="1" applyBorder="1" applyAlignment="1" applyProtection="1">
      <alignment horizontal="left" vertical="center" wrapText="1"/>
      <protection hidden="1"/>
    </xf>
    <xf numFmtId="0" fontId="10" fillId="5" borderId="1" xfId="0" applyFont="1" applyFill="1" applyBorder="1" applyAlignment="1" applyProtection="1">
      <alignment horizontal="center" vertical="center" wrapText="1"/>
      <protection hidden="1"/>
    </xf>
    <xf numFmtId="0" fontId="10" fillId="5" borderId="1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6" fillId="5" borderId="10" xfId="0" applyFont="1" applyFill="1" applyBorder="1" applyAlignment="1" applyProtection="1">
      <alignment horizontal="center" vertical="center" wrapText="1"/>
      <protection hidden="1"/>
    </xf>
    <xf numFmtId="0" fontId="25" fillId="0" borderId="10" xfId="0" applyFont="1" applyBorder="1" applyAlignment="1" applyProtection="1">
      <alignment horizontal="center" vertical="center"/>
      <protection hidden="1"/>
    </xf>
    <xf numFmtId="0" fontId="25" fillId="0" borderId="5" xfId="0" applyFont="1" applyBorder="1" applyAlignment="1" applyProtection="1">
      <alignment horizontal="center" vertical="center"/>
      <protection hidden="1"/>
    </xf>
    <xf numFmtId="0" fontId="5" fillId="5" borderId="1" xfId="0" applyFont="1" applyFill="1" applyBorder="1" applyAlignment="1" applyProtection="1">
      <alignment horizontal="center" vertical="center" wrapText="1"/>
      <protection hidden="1"/>
    </xf>
    <xf numFmtId="0" fontId="5" fillId="5" borderId="11"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3" fontId="2" fillId="5" borderId="27" xfId="2" applyNumberFormat="1" applyFont="1" applyFill="1" applyBorder="1" applyAlignment="1" applyProtection="1">
      <alignment vertical="center" wrapText="1"/>
      <protection hidden="1"/>
    </xf>
    <xf numFmtId="9" fontId="2" fillId="5" borderId="27" xfId="4" applyFont="1" applyFill="1" applyBorder="1" applyAlignment="1" applyProtection="1">
      <alignment vertical="center" wrapText="1"/>
      <protection hidden="1"/>
    </xf>
    <xf numFmtId="3" fontId="2" fillId="5" borderId="28" xfId="2" applyNumberFormat="1" applyFont="1" applyFill="1" applyBorder="1" applyAlignment="1" applyProtection="1">
      <alignment vertical="center" wrapText="1"/>
      <protection hidden="1"/>
    </xf>
    <xf numFmtId="171" fontId="8" fillId="5" borderId="4" xfId="3" applyNumberFormat="1" applyFont="1" applyFill="1" applyBorder="1" applyAlignment="1" applyProtection="1">
      <alignment vertical="center" wrapText="1"/>
      <protection hidden="1"/>
    </xf>
    <xf numFmtId="171" fontId="8" fillId="5" borderId="11" xfId="3" applyNumberFormat="1" applyFont="1" applyFill="1" applyBorder="1" applyAlignment="1" applyProtection="1">
      <alignment vertical="center" wrapText="1"/>
      <protection hidden="1"/>
    </xf>
    <xf numFmtId="0" fontId="8" fillId="0" borderId="2"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6" fillId="5" borderId="1" xfId="0" applyFont="1" applyFill="1" applyBorder="1" applyAlignment="1">
      <alignment horizontal="center" vertical="center" wrapText="1"/>
    </xf>
    <xf numFmtId="0" fontId="15" fillId="5" borderId="5" xfId="0" applyFont="1" applyFill="1" applyBorder="1" applyAlignment="1" applyProtection="1">
      <alignment horizontal="center" vertical="center" wrapText="1"/>
      <protection hidden="1"/>
    </xf>
    <xf numFmtId="169" fontId="15" fillId="5" borderId="6" xfId="0" applyNumberFormat="1" applyFont="1" applyFill="1" applyBorder="1" applyAlignment="1" applyProtection="1">
      <alignment horizontal="center" vertical="center" wrapText="1"/>
      <protection hidden="1"/>
    </xf>
    <xf numFmtId="0" fontId="5" fillId="5" borderId="6" xfId="0" applyFont="1" applyFill="1" applyBorder="1" applyAlignment="1" applyProtection="1">
      <alignment horizontal="center" vertical="center" wrapText="1"/>
    </xf>
    <xf numFmtId="170" fontId="15" fillId="5" borderId="6" xfId="4" applyNumberFormat="1" applyFont="1" applyFill="1" applyBorder="1" applyAlignment="1" applyProtection="1">
      <alignment horizontal="center" vertical="center" wrapText="1"/>
    </xf>
    <xf numFmtId="170" fontId="12" fillId="5" borderId="6" xfId="0" applyNumberFormat="1" applyFont="1" applyFill="1" applyBorder="1" applyAlignment="1" applyProtection="1">
      <alignment horizontal="center" vertical="center" wrapText="1"/>
    </xf>
    <xf numFmtId="170" fontId="6" fillId="5" borderId="6" xfId="0" applyNumberFormat="1" applyFont="1" applyFill="1" applyBorder="1" applyAlignment="1" applyProtection="1">
      <alignment horizontal="center" vertical="center" wrapText="1"/>
    </xf>
    <xf numFmtId="170" fontId="6" fillId="5" borderId="7" xfId="0" applyNumberFormat="1" applyFont="1" applyFill="1" applyBorder="1" applyAlignment="1" applyProtection="1">
      <alignment horizontal="center" vertical="center" wrapText="1"/>
    </xf>
    <xf numFmtId="170" fontId="12" fillId="5" borderId="3" xfId="4" applyNumberFormat="1" applyFont="1" applyFill="1" applyBorder="1" applyAlignment="1" applyProtection="1">
      <alignment horizontal="center" vertical="center" wrapText="1"/>
      <protection locked="0"/>
    </xf>
    <xf numFmtId="170" fontId="12" fillId="5" borderId="1" xfId="4" applyNumberFormat="1" applyFont="1" applyFill="1" applyBorder="1" applyAlignment="1" applyProtection="1">
      <alignment horizontal="center" vertical="center" wrapText="1"/>
      <protection locked="0"/>
    </xf>
    <xf numFmtId="170" fontId="16" fillId="5" borderId="3" xfId="0" applyNumberFormat="1" applyFont="1" applyFill="1" applyBorder="1" applyAlignment="1" applyProtection="1">
      <alignment vertical="center" wrapText="1"/>
      <protection hidden="1"/>
    </xf>
    <xf numFmtId="170" fontId="16" fillId="5" borderId="1" xfId="0" applyNumberFormat="1" applyFont="1" applyFill="1" applyBorder="1" applyAlignment="1" applyProtection="1">
      <alignment vertical="center" wrapText="1"/>
      <protection hidden="1"/>
    </xf>
    <xf numFmtId="170" fontId="16" fillId="5" borderId="3" xfId="0" applyNumberFormat="1" applyFont="1" applyFill="1" applyBorder="1" applyAlignment="1">
      <alignment vertical="center" wrapText="1"/>
    </xf>
    <xf numFmtId="170" fontId="16" fillId="5" borderId="1" xfId="0" applyNumberFormat="1" applyFont="1" applyFill="1" applyBorder="1" applyAlignment="1">
      <alignment vertical="center" wrapText="1"/>
    </xf>
    <xf numFmtId="170" fontId="16" fillId="5" borderId="4" xfId="0" applyNumberFormat="1" applyFont="1" applyFill="1" applyBorder="1" applyAlignment="1">
      <alignment vertical="center" wrapText="1"/>
    </xf>
    <xf numFmtId="170" fontId="16" fillId="5" borderId="11" xfId="0" applyNumberFormat="1" applyFont="1" applyFill="1" applyBorder="1" applyAlignment="1">
      <alignment vertical="center" wrapText="1"/>
    </xf>
    <xf numFmtId="0" fontId="1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hidden="1"/>
    </xf>
    <xf numFmtId="0" fontId="1" fillId="0" borderId="11" xfId="0" applyFont="1" applyFill="1" applyBorder="1" applyAlignment="1" applyProtection="1">
      <alignment horizontal="center" vertical="center" wrapText="1"/>
      <protection hidden="1"/>
    </xf>
    <xf numFmtId="0" fontId="1" fillId="5" borderId="29" xfId="0" applyFont="1" applyFill="1" applyBorder="1" applyAlignment="1" applyProtection="1">
      <alignment horizontal="center" vertical="center" textRotation="90" wrapText="1"/>
      <protection hidden="1"/>
    </xf>
    <xf numFmtId="0" fontId="7" fillId="5" borderId="38" xfId="0" applyFont="1" applyFill="1" applyBorder="1" applyAlignment="1" applyProtection="1">
      <alignment horizontal="justify" vertical="center" wrapText="1"/>
      <protection hidden="1"/>
    </xf>
    <xf numFmtId="0" fontId="7" fillId="5" borderId="39" xfId="0" applyFont="1" applyFill="1" applyBorder="1" applyAlignment="1" applyProtection="1">
      <alignment horizontal="justify" vertical="center" wrapText="1"/>
      <protection hidden="1"/>
    </xf>
    <xf numFmtId="0" fontId="6" fillId="3" borderId="3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left" vertical="center"/>
      <protection hidden="1"/>
    </xf>
    <xf numFmtId="0" fontId="6" fillId="0" borderId="39" xfId="0" applyFont="1" applyFill="1" applyBorder="1" applyAlignment="1" applyProtection="1">
      <alignment horizontal="left" vertical="center"/>
      <protection hidden="1"/>
    </xf>
    <xf numFmtId="0" fontId="4" fillId="0" borderId="38" xfId="0" applyFont="1" applyFill="1" applyBorder="1" applyAlignment="1" applyProtection="1">
      <alignment horizontal="center" vertical="center"/>
      <protection hidden="1"/>
    </xf>
    <xf numFmtId="0" fontId="4" fillId="0" borderId="39" xfId="0" applyFont="1" applyFill="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12" fillId="0" borderId="1" xfId="0" applyNumberFormat="1"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1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9" fontId="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vertical="center" wrapText="1"/>
      <protection locked="0"/>
    </xf>
    <xf numFmtId="0" fontId="11" fillId="3" borderId="11" xfId="0" applyFont="1" applyFill="1" applyBorder="1" applyAlignment="1" applyProtection="1">
      <alignment vertical="center" wrapText="1"/>
      <protection locked="0"/>
    </xf>
    <xf numFmtId="0" fontId="11" fillId="3" borderId="6" xfId="0" applyFont="1" applyFill="1" applyBorder="1" applyAlignment="1" applyProtection="1">
      <alignment vertical="center" wrapText="1"/>
      <protection locked="0"/>
    </xf>
    <xf numFmtId="0" fontId="11" fillId="3" borderId="1"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22" fillId="3" borderId="3" xfId="0" applyNumberFormat="1" applyFont="1" applyFill="1" applyBorder="1" applyAlignment="1" applyProtection="1">
      <alignment horizontal="left" vertical="center" wrapText="1"/>
      <protection locked="0"/>
    </xf>
    <xf numFmtId="0" fontId="22" fillId="3" borderId="1" xfId="0" applyNumberFormat="1" applyFont="1" applyFill="1" applyBorder="1" applyAlignment="1" applyProtection="1">
      <alignment horizontal="left" vertical="center" wrapText="1"/>
      <protection locked="0"/>
    </xf>
    <xf numFmtId="169" fontId="12" fillId="6" borderId="1" xfId="0" applyNumberFormat="1" applyFont="1" applyFill="1" applyBorder="1" applyAlignment="1" applyProtection="1">
      <alignment horizontal="center" vertical="center" wrapText="1"/>
      <protection locked="0"/>
    </xf>
    <xf numFmtId="0" fontId="22" fillId="6" borderId="3" xfId="0" applyNumberFormat="1" applyFont="1" applyFill="1" applyBorder="1" applyAlignment="1" applyProtection="1">
      <alignment horizontal="left" vertical="center" wrapText="1"/>
      <protection locked="0"/>
    </xf>
    <xf numFmtId="0" fontId="22" fillId="6" borderId="1" xfId="0" applyNumberFormat="1" applyFont="1" applyFill="1" applyBorder="1" applyAlignment="1" applyProtection="1">
      <alignment horizontal="left" vertical="center" wrapText="1"/>
      <protection locked="0"/>
    </xf>
    <xf numFmtId="170" fontId="12" fillId="8" borderId="3" xfId="4" applyNumberFormat="1" applyFont="1" applyFill="1" applyBorder="1" applyAlignment="1" applyProtection="1">
      <alignment horizontal="center" vertical="center" wrapText="1"/>
      <protection locked="0"/>
    </xf>
    <xf numFmtId="170" fontId="33" fillId="8" borderId="3" xfId="0" applyNumberFormat="1" applyFont="1" applyFill="1" applyBorder="1" applyAlignment="1" applyProtection="1">
      <alignment vertical="center" wrapText="1"/>
      <protection hidden="1"/>
    </xf>
    <xf numFmtId="170" fontId="33" fillId="8" borderId="3" xfId="0" applyNumberFormat="1" applyFont="1" applyFill="1" applyBorder="1" applyAlignment="1">
      <alignment vertical="center" wrapText="1"/>
    </xf>
    <xf numFmtId="0" fontId="34" fillId="0" borderId="3" xfId="0" applyFont="1" applyFill="1" applyBorder="1" applyAlignment="1">
      <alignment vertical="center" wrapText="1"/>
    </xf>
    <xf numFmtId="170" fontId="12" fillId="8" borderId="1" xfId="4" applyNumberFormat="1" applyFont="1" applyFill="1" applyBorder="1" applyAlignment="1" applyProtection="1">
      <alignment horizontal="center" vertical="center" wrapText="1"/>
      <protection locked="0"/>
    </xf>
    <xf numFmtId="170" fontId="33" fillId="8" borderId="1" xfId="0" applyNumberFormat="1" applyFont="1" applyFill="1" applyBorder="1" applyAlignment="1" applyProtection="1">
      <alignment vertical="center" wrapText="1"/>
      <protection hidden="1"/>
    </xf>
    <xf numFmtId="170" fontId="33" fillId="8" borderId="1" xfId="0" applyNumberFormat="1" applyFont="1" applyFill="1" applyBorder="1" applyAlignment="1">
      <alignment vertical="center" wrapText="1"/>
    </xf>
    <xf numFmtId="0" fontId="34" fillId="0" borderId="1" xfId="0" applyFont="1" applyFill="1" applyBorder="1" applyAlignment="1">
      <alignment vertical="center" wrapText="1"/>
    </xf>
    <xf numFmtId="0" fontId="32" fillId="6" borderId="3" xfId="0" applyNumberFormat="1" applyFont="1" applyFill="1" applyBorder="1" applyAlignment="1" applyProtection="1">
      <alignment horizontal="left" vertical="center" wrapText="1"/>
      <protection locked="0"/>
    </xf>
    <xf numFmtId="0" fontId="32" fillId="6" borderId="1" xfId="0" applyNumberFormat="1" applyFont="1" applyFill="1" applyBorder="1" applyAlignment="1" applyProtection="1">
      <alignment horizontal="left" vertical="center" wrapText="1"/>
      <protection locked="0"/>
    </xf>
    <xf numFmtId="0" fontId="1" fillId="11" borderId="81" xfId="0" applyFont="1" applyFill="1" applyBorder="1" applyAlignment="1" applyProtection="1">
      <alignment vertical="center"/>
      <protection hidden="1"/>
    </xf>
    <xf numFmtId="0" fontId="2" fillId="12" borderId="82" xfId="0" applyFont="1" applyFill="1" applyBorder="1" applyAlignment="1" applyProtection="1">
      <alignment vertical="center"/>
      <protection hidden="1"/>
    </xf>
    <xf numFmtId="0" fontId="2" fillId="12" borderId="83" xfId="0" applyFont="1" applyFill="1" applyBorder="1" applyAlignment="1" applyProtection="1">
      <alignment vertical="center"/>
      <protection hidden="1"/>
    </xf>
    <xf numFmtId="0" fontId="1" fillId="12" borderId="83" xfId="0" applyFont="1" applyFill="1" applyBorder="1" applyAlignment="1" applyProtection="1">
      <alignment vertical="center"/>
      <protection hidden="1"/>
    </xf>
    <xf numFmtId="0" fontId="22" fillId="0" borderId="69" xfId="0" applyNumberFormat="1" applyFont="1" applyFill="1" applyBorder="1" applyAlignment="1" applyProtection="1">
      <alignment horizontal="center" vertical="center" wrapText="1"/>
      <protection hidden="1"/>
    </xf>
    <xf numFmtId="0" fontId="22" fillId="0" borderId="37" xfId="0" applyNumberFormat="1" applyFont="1" applyFill="1" applyBorder="1" applyAlignment="1" applyProtection="1">
      <alignment horizontal="center" vertical="center" wrapText="1"/>
      <protection hidden="1"/>
    </xf>
    <xf numFmtId="9" fontId="12" fillId="5" borderId="3" xfId="4" applyFont="1" applyFill="1" applyBorder="1" applyAlignment="1" applyProtection="1">
      <alignment horizontal="center" vertical="center" wrapText="1"/>
      <protection locked="0"/>
    </xf>
    <xf numFmtId="9" fontId="12" fillId="5" borderId="1" xfId="4" applyFont="1" applyFill="1" applyBorder="1" applyAlignment="1" applyProtection="1">
      <alignment horizontal="center" vertical="center" wrapText="1"/>
      <protection locked="0"/>
    </xf>
    <xf numFmtId="9" fontId="12" fillId="8" borderId="1" xfId="4"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6" fillId="0" borderId="1" xfId="0" applyFont="1" applyFill="1" applyBorder="1" applyAlignment="1" applyProtection="1">
      <alignment horizontal="left" vertical="center"/>
      <protection hidden="1"/>
    </xf>
    <xf numFmtId="0" fontId="1" fillId="0" borderId="47" xfId="0" applyNumberFormat="1" applyFont="1" applyFill="1" applyBorder="1" applyAlignment="1" applyProtection="1">
      <alignment horizontal="left" vertical="top" wrapText="1"/>
      <protection hidden="1"/>
    </xf>
    <xf numFmtId="0" fontId="1" fillId="0" borderId="48" xfId="0" applyNumberFormat="1" applyFont="1" applyFill="1" applyBorder="1" applyAlignment="1" applyProtection="1">
      <alignment horizontal="left" vertical="top" wrapText="1"/>
      <protection hidden="1"/>
    </xf>
    <xf numFmtId="0" fontId="1" fillId="0" borderId="52" xfId="0" applyNumberFormat="1" applyFont="1" applyFill="1" applyBorder="1" applyAlignment="1" applyProtection="1">
      <alignment horizontal="left" vertical="top" wrapText="1"/>
      <protection hidden="1"/>
    </xf>
    <xf numFmtId="0" fontId="1" fillId="0" borderId="25" xfId="0" applyNumberFormat="1" applyFont="1" applyFill="1" applyBorder="1" applyAlignment="1" applyProtection="1">
      <alignment horizontal="left" vertical="top" wrapText="1"/>
      <protection hidden="1"/>
    </xf>
    <xf numFmtId="0" fontId="1" fillId="0" borderId="0" xfId="0" applyNumberFormat="1" applyFont="1" applyFill="1" applyBorder="1" applyAlignment="1" applyProtection="1">
      <alignment horizontal="left" vertical="top" wrapText="1"/>
      <protection hidden="1"/>
    </xf>
    <xf numFmtId="0" fontId="1" fillId="0" borderId="50" xfId="0" applyNumberFormat="1" applyFont="1" applyFill="1" applyBorder="1" applyAlignment="1" applyProtection="1">
      <alignment horizontal="left" vertical="top" wrapText="1"/>
      <protection hidden="1"/>
    </xf>
    <xf numFmtId="0" fontId="1" fillId="0" borderId="53" xfId="0" applyNumberFormat="1" applyFont="1" applyFill="1" applyBorder="1" applyAlignment="1" applyProtection="1">
      <alignment horizontal="left" vertical="top" wrapText="1"/>
      <protection hidden="1"/>
    </xf>
    <xf numFmtId="0" fontId="1" fillId="0" borderId="51" xfId="0" applyNumberFormat="1" applyFont="1" applyFill="1" applyBorder="1" applyAlignment="1" applyProtection="1">
      <alignment horizontal="left" vertical="top" wrapText="1"/>
      <protection hidden="1"/>
    </xf>
    <xf numFmtId="0" fontId="1" fillId="0" borderId="49" xfId="0" applyNumberFormat="1" applyFont="1" applyFill="1" applyBorder="1" applyAlignment="1" applyProtection="1">
      <alignment horizontal="left" vertical="top" wrapText="1"/>
      <protection hidden="1"/>
    </xf>
    <xf numFmtId="0" fontId="6" fillId="5" borderId="68" xfId="0" applyFont="1" applyFill="1" applyBorder="1" applyAlignment="1" applyProtection="1">
      <alignment horizontal="center" vertical="center" wrapText="1"/>
      <protection hidden="1"/>
    </xf>
    <xf numFmtId="0" fontId="6" fillId="5" borderId="40" xfId="0" applyFont="1" applyFill="1" applyBorder="1" applyAlignment="1" applyProtection="1">
      <alignment horizontal="center" vertical="center" wrapText="1"/>
      <protection hidden="1"/>
    </xf>
    <xf numFmtId="0" fontId="6" fillId="5" borderId="30" xfId="0" applyFont="1" applyFill="1" applyBorder="1" applyAlignment="1" applyProtection="1">
      <alignment horizontal="center" vertical="center" wrapText="1"/>
      <protection hidden="1"/>
    </xf>
    <xf numFmtId="0" fontId="1" fillId="0" borderId="5" xfId="0" applyFont="1" applyFill="1" applyBorder="1" applyAlignment="1" applyProtection="1">
      <alignment horizontal="center" vertical="center"/>
      <protection hidden="1"/>
    </xf>
    <xf numFmtId="0" fontId="1" fillId="0" borderId="6"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24" fillId="5" borderId="2" xfId="0" applyFont="1" applyFill="1" applyBorder="1" applyAlignment="1" applyProtection="1">
      <alignment horizontal="center" vertical="center"/>
      <protection hidden="1"/>
    </xf>
    <xf numFmtId="0" fontId="24" fillId="5" borderId="3" xfId="0" applyFont="1" applyFill="1" applyBorder="1" applyAlignment="1" applyProtection="1">
      <alignment horizontal="center" vertical="center"/>
      <protection hidden="1"/>
    </xf>
    <xf numFmtId="0" fontId="24" fillId="5" borderId="4"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7" fillId="5" borderId="15" xfId="0" applyFont="1" applyFill="1" applyBorder="1" applyAlignment="1" applyProtection="1">
      <alignment horizontal="justify" vertical="center" wrapText="1"/>
      <protection hidden="1"/>
    </xf>
    <xf numFmtId="0" fontId="7" fillId="5" borderId="16" xfId="0" applyFont="1" applyFill="1" applyBorder="1" applyAlignment="1" applyProtection="1">
      <alignment horizontal="justify" vertical="center" wrapText="1"/>
      <protection hidden="1"/>
    </xf>
    <xf numFmtId="0" fontId="7" fillId="5" borderId="17" xfId="0" applyFont="1" applyFill="1" applyBorder="1" applyAlignment="1" applyProtection="1">
      <alignment horizontal="justify" vertical="center" wrapText="1"/>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7" fillId="5" borderId="10" xfId="0" applyFont="1" applyFill="1" applyBorder="1" applyAlignment="1" applyProtection="1">
      <alignment horizontal="justify" vertical="center" wrapText="1"/>
      <protection hidden="1"/>
    </xf>
    <xf numFmtId="0" fontId="7" fillId="5" borderId="1" xfId="0" applyFont="1" applyFill="1" applyBorder="1" applyAlignment="1" applyProtection="1">
      <alignment horizontal="justify" vertical="center" wrapText="1"/>
      <protection hidden="1"/>
    </xf>
    <xf numFmtId="0" fontId="7" fillId="5" borderId="11" xfId="0" applyFont="1" applyFill="1" applyBorder="1" applyAlignment="1" applyProtection="1">
      <alignment horizontal="justify" vertical="center" wrapText="1"/>
      <protection hidden="1"/>
    </xf>
    <xf numFmtId="0" fontId="6" fillId="5" borderId="10" xfId="0" applyFont="1" applyFill="1" applyBorder="1" applyAlignment="1" applyProtection="1">
      <alignment horizontal="left" vertical="center" wrapText="1"/>
      <protection hidden="1"/>
    </xf>
    <xf numFmtId="0" fontId="6" fillId="5" borderId="1" xfId="0" applyFont="1" applyFill="1" applyBorder="1" applyAlignment="1" applyProtection="1">
      <alignment horizontal="left" vertical="center" wrapText="1"/>
      <protection hidden="1"/>
    </xf>
    <xf numFmtId="0" fontId="3" fillId="9" borderId="72" xfId="0" applyFont="1" applyFill="1" applyBorder="1" applyAlignment="1" applyProtection="1">
      <alignment horizontal="justify" vertical="center"/>
      <protection hidden="1"/>
    </xf>
    <xf numFmtId="0" fontId="3" fillId="9" borderId="74" xfId="0" applyFont="1" applyFill="1" applyBorder="1" applyAlignment="1" applyProtection="1">
      <alignment horizontal="justify" vertical="center"/>
      <protection hidden="1"/>
    </xf>
    <xf numFmtId="0" fontId="3" fillId="9" borderId="73" xfId="0" applyFont="1" applyFill="1" applyBorder="1" applyAlignment="1" applyProtection="1">
      <alignment horizontal="justify" vertical="center"/>
      <protection hidden="1"/>
    </xf>
    <xf numFmtId="0" fontId="7" fillId="10" borderId="72" xfId="0" applyFont="1" applyFill="1" applyBorder="1" applyAlignment="1" applyProtection="1">
      <alignment horizontal="justify" vertical="center" wrapText="1"/>
      <protection hidden="1"/>
    </xf>
    <xf numFmtId="0" fontId="7" fillId="10" borderId="74" xfId="0" applyFont="1" applyFill="1" applyBorder="1" applyAlignment="1" applyProtection="1">
      <alignment horizontal="justify" vertical="center" wrapText="1"/>
      <protection hidden="1"/>
    </xf>
    <xf numFmtId="0" fontId="7" fillId="10" borderId="73" xfId="0" applyFont="1" applyFill="1" applyBorder="1" applyAlignment="1" applyProtection="1">
      <alignment horizontal="justify" vertical="center" wrapText="1"/>
      <protection hidden="1"/>
    </xf>
    <xf numFmtId="0" fontId="6" fillId="0" borderId="80" xfId="0" applyFont="1" applyFill="1" applyBorder="1" applyAlignment="1" applyProtection="1">
      <alignment horizontal="center" vertical="center" textRotation="90" wrapText="1"/>
      <protection hidden="1"/>
    </xf>
    <xf numFmtId="0" fontId="1" fillId="0" borderId="80" xfId="0" applyFont="1" applyFill="1" applyBorder="1" applyAlignment="1" applyProtection="1">
      <alignment horizontal="center" vertical="center" textRotation="90" wrapText="1"/>
      <protection hidden="1"/>
    </xf>
    <xf numFmtId="0" fontId="1" fillId="0" borderId="72" xfId="0" applyFont="1" applyFill="1" applyBorder="1" applyAlignment="1" applyProtection="1">
      <alignment horizontal="center" vertical="center" wrapText="1"/>
      <protection locked="0"/>
    </xf>
    <xf numFmtId="0" fontId="1" fillId="0" borderId="73" xfId="0" applyFont="1" applyFill="1" applyBorder="1" applyAlignment="1" applyProtection="1">
      <alignment horizontal="center" vertical="center" wrapText="1"/>
      <protection locked="0"/>
    </xf>
    <xf numFmtId="0" fontId="1" fillId="0" borderId="74"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protection hidden="1"/>
    </xf>
    <xf numFmtId="0" fontId="6" fillId="0" borderId="84" xfId="0" applyFont="1" applyFill="1" applyBorder="1" applyAlignment="1" applyProtection="1">
      <alignment horizontal="center" vertical="center" textRotation="90" wrapText="1"/>
      <protection locked="0"/>
    </xf>
    <xf numFmtId="0" fontId="6" fillId="0" borderId="85" xfId="0" applyFont="1" applyFill="1" applyBorder="1" applyAlignment="1" applyProtection="1">
      <alignment horizontal="center" vertical="center" textRotation="90" wrapText="1"/>
      <protection locked="0"/>
    </xf>
    <xf numFmtId="0" fontId="6" fillId="0" borderId="87" xfId="0" applyFont="1" applyFill="1" applyBorder="1" applyAlignment="1" applyProtection="1">
      <alignment horizontal="center" vertical="center" textRotation="90" wrapText="1"/>
      <protection locked="0"/>
    </xf>
    <xf numFmtId="0" fontId="6" fillId="0" borderId="88" xfId="0" applyFont="1" applyFill="1" applyBorder="1" applyAlignment="1" applyProtection="1">
      <alignment horizontal="center" vertical="center" textRotation="90" wrapText="1"/>
      <protection locked="0"/>
    </xf>
    <xf numFmtId="0" fontId="3" fillId="0" borderId="84" xfId="0" applyFont="1" applyFill="1" applyBorder="1" applyAlignment="1" applyProtection="1">
      <alignment horizontal="center" vertical="center" wrapText="1"/>
      <protection locked="0"/>
    </xf>
    <xf numFmtId="0" fontId="3" fillId="0" borderId="86" xfId="0" applyFont="1" applyFill="1" applyBorder="1" applyAlignment="1" applyProtection="1">
      <alignment horizontal="center" vertical="center" wrapText="1"/>
      <protection locked="0"/>
    </xf>
    <xf numFmtId="0" fontId="3" fillId="0" borderId="85" xfId="0" applyFont="1" applyFill="1" applyBorder="1" applyAlignment="1" applyProtection="1">
      <alignment horizontal="center" vertical="center" wrapText="1"/>
      <protection locked="0"/>
    </xf>
    <xf numFmtId="0" fontId="3" fillId="0" borderId="87"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88" xfId="0" applyFont="1" applyFill="1" applyBorder="1" applyAlignment="1" applyProtection="1">
      <alignment horizontal="center" vertical="center" wrapText="1"/>
      <protection locked="0"/>
    </xf>
    <xf numFmtId="0" fontId="3" fillId="0" borderId="89" xfId="0" applyFont="1" applyFill="1" applyBorder="1" applyAlignment="1" applyProtection="1">
      <alignment horizontal="center" vertical="center" wrapText="1"/>
      <protection locked="0"/>
    </xf>
    <xf numFmtId="0" fontId="3" fillId="0" borderId="90" xfId="0" applyFont="1" applyFill="1" applyBorder="1" applyAlignment="1" applyProtection="1">
      <alignment horizontal="center" vertical="center" wrapText="1"/>
      <protection locked="0"/>
    </xf>
    <xf numFmtId="0" fontId="3" fillId="0" borderId="9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3" borderId="11" xfId="0" applyFill="1" applyBorder="1"/>
    <xf numFmtId="0" fontId="31" fillId="3" borderId="6" xfId="0" applyFont="1" applyFill="1" applyBorder="1" applyAlignment="1" applyProtection="1">
      <alignment horizontal="center" vertical="center" wrapText="1"/>
      <protection locked="0"/>
    </xf>
    <xf numFmtId="0" fontId="29" fillId="3" borderId="7" xfId="0" applyFont="1" applyFill="1" applyBorder="1"/>
    <xf numFmtId="0" fontId="30" fillId="0" borderId="76" xfId="0" applyFont="1" applyFill="1" applyBorder="1" applyAlignment="1" applyProtection="1">
      <alignment horizontal="center" vertical="center" wrapText="1"/>
      <protection locked="0"/>
    </xf>
    <xf numFmtId="0" fontId="30" fillId="0" borderId="38"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7" xfId="0" applyBorder="1"/>
    <xf numFmtId="0" fontId="31" fillId="0" borderId="1" xfId="0" applyFont="1" applyFill="1" applyBorder="1" applyAlignment="1" applyProtection="1">
      <alignment horizontal="center" vertical="center" wrapText="1"/>
      <protection locked="0"/>
    </xf>
    <xf numFmtId="0" fontId="29" fillId="0" borderId="11" xfId="0" applyFont="1" applyBorder="1"/>
    <xf numFmtId="0" fontId="1" fillId="0" borderId="31" xfId="0" applyFont="1" applyFill="1" applyBorder="1" applyAlignment="1" applyProtection="1">
      <alignment horizontal="center" vertical="center"/>
      <protection hidden="1"/>
    </xf>
    <xf numFmtId="0" fontId="4" fillId="0" borderId="76" xfId="0" applyFont="1" applyFill="1" applyBorder="1" applyAlignment="1" applyProtection="1">
      <alignment horizontal="center" vertical="center"/>
      <protection hidden="1"/>
    </xf>
    <xf numFmtId="0" fontId="4" fillId="0" borderId="38" xfId="0" applyFont="1" applyFill="1" applyBorder="1" applyAlignment="1" applyProtection="1">
      <alignment horizontal="center" vertical="center"/>
      <protection hidden="1"/>
    </xf>
    <xf numFmtId="0" fontId="6" fillId="0" borderId="76" xfId="0" applyFont="1" applyFill="1" applyBorder="1" applyAlignment="1" applyProtection="1">
      <alignment horizontal="left" vertical="center"/>
      <protection hidden="1"/>
    </xf>
    <xf numFmtId="0" fontId="6" fillId="0" borderId="38" xfId="0" applyFont="1" applyFill="1" applyBorder="1" applyAlignment="1" applyProtection="1">
      <alignment horizontal="left" vertical="center"/>
      <protection hidden="1"/>
    </xf>
    <xf numFmtId="0" fontId="6" fillId="0" borderId="78" xfId="0" applyFont="1" applyFill="1" applyBorder="1" applyAlignment="1" applyProtection="1">
      <alignment horizontal="left" vertical="center"/>
      <protection hidden="1"/>
    </xf>
    <xf numFmtId="0" fontId="6" fillId="0" borderId="21" xfId="0" applyFont="1" applyFill="1" applyBorder="1" applyAlignment="1" applyProtection="1">
      <alignment horizontal="left" vertical="center"/>
      <protection hidden="1"/>
    </xf>
    <xf numFmtId="0" fontId="6" fillId="5" borderId="32" xfId="0" applyFont="1" applyFill="1" applyBorder="1" applyAlignment="1" applyProtection="1">
      <alignment horizontal="center" vertical="center" wrapText="1"/>
      <protection hidden="1"/>
    </xf>
    <xf numFmtId="0" fontId="6" fillId="5" borderId="33" xfId="0" applyFont="1" applyFill="1" applyBorder="1" applyAlignment="1" applyProtection="1">
      <alignment horizontal="center" vertical="center" wrapText="1"/>
      <protection hidden="1"/>
    </xf>
    <xf numFmtId="0" fontId="6" fillId="5" borderId="77" xfId="0" applyFont="1" applyFill="1" applyBorder="1" applyAlignment="1" applyProtection="1">
      <alignment horizontal="center" vertical="center" wrapText="1"/>
      <protection hidden="1"/>
    </xf>
    <xf numFmtId="0" fontId="6" fillId="3" borderId="76" xfId="0" applyFont="1" applyFill="1" applyBorder="1" applyAlignment="1" applyProtection="1">
      <alignment horizontal="center" vertical="center" wrapText="1"/>
      <protection locked="0"/>
    </xf>
    <xf numFmtId="0" fontId="6" fillId="3" borderId="3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textRotation="90" wrapText="1"/>
      <protection hidden="1"/>
    </xf>
    <xf numFmtId="0" fontId="1" fillId="5" borderId="6" xfId="0" applyFont="1" applyFill="1" applyBorder="1" applyAlignment="1" applyProtection="1">
      <alignment horizontal="center" vertical="center" textRotation="90" wrapText="1"/>
      <protection hidden="1"/>
    </xf>
    <xf numFmtId="0" fontId="6" fillId="5" borderId="26" xfId="0" applyFont="1" applyFill="1" applyBorder="1" applyAlignment="1" applyProtection="1">
      <alignment horizontal="center" vertical="center" textRotation="90" wrapText="1"/>
      <protection locked="0"/>
    </xf>
    <xf numFmtId="0" fontId="6" fillId="5" borderId="75" xfId="0" applyFont="1" applyFill="1" applyBorder="1" applyAlignment="1" applyProtection="1">
      <alignment horizontal="center" vertical="center" textRotation="90" wrapText="1"/>
      <protection locked="0"/>
    </xf>
    <xf numFmtId="0" fontId="6" fillId="5" borderId="2" xfId="0" applyFont="1" applyFill="1" applyBorder="1" applyAlignment="1" applyProtection="1">
      <alignment horizontal="center" vertical="center" textRotation="90" wrapText="1"/>
      <protection hidden="1"/>
    </xf>
    <xf numFmtId="0" fontId="6" fillId="5" borderId="10" xfId="0" applyFont="1" applyFill="1" applyBorder="1" applyAlignment="1" applyProtection="1">
      <alignment horizontal="center" vertical="center" textRotation="90" wrapText="1"/>
      <protection hidden="1"/>
    </xf>
    <xf numFmtId="0" fontId="6" fillId="5" borderId="5" xfId="0" applyFont="1" applyFill="1" applyBorder="1" applyAlignment="1" applyProtection="1">
      <alignment horizontal="center" vertical="center" textRotation="90" wrapText="1"/>
      <protection hidden="1"/>
    </xf>
    <xf numFmtId="0" fontId="1" fillId="5" borderId="3" xfId="0" applyFont="1" applyFill="1" applyBorder="1" applyAlignment="1" applyProtection="1">
      <alignment horizontal="center" vertical="center" textRotation="90" wrapText="1"/>
      <protection hidden="1"/>
    </xf>
    <xf numFmtId="0" fontId="7" fillId="5" borderId="76" xfId="0" applyFont="1" applyFill="1" applyBorder="1" applyAlignment="1" applyProtection="1">
      <alignment horizontal="justify" vertical="center" wrapText="1"/>
      <protection hidden="1"/>
    </xf>
    <xf numFmtId="0" fontId="7" fillId="5" borderId="38" xfId="0" applyFont="1" applyFill="1" applyBorder="1" applyAlignment="1" applyProtection="1">
      <alignment horizontal="justify" vertical="center" wrapText="1"/>
      <protection hidden="1"/>
    </xf>
    <xf numFmtId="0" fontId="1" fillId="0" borderId="1" xfId="0" applyFont="1" applyFill="1" applyBorder="1" applyAlignment="1" applyProtection="1">
      <alignment horizontal="center" vertical="center" wrapText="1"/>
      <protection locked="0"/>
    </xf>
    <xf numFmtId="0" fontId="0" fillId="0" borderId="11" xfId="0" applyBorder="1"/>
    <xf numFmtId="0" fontId="6" fillId="0" borderId="76"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3" borderId="7" xfId="0" applyFill="1" applyBorder="1"/>
    <xf numFmtId="0" fontId="1" fillId="0" borderId="35"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4" fillId="0" borderId="31" xfId="0" applyFont="1" applyFill="1" applyBorder="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37" xfId="0" applyFont="1" applyFill="1" applyBorder="1" applyAlignment="1" applyProtection="1">
      <alignment horizontal="center" vertical="center"/>
      <protection hidden="1"/>
    </xf>
    <xf numFmtId="0" fontId="6" fillId="0" borderId="31" xfId="0" applyFont="1" applyFill="1" applyBorder="1" applyAlignment="1" applyProtection="1">
      <alignment horizontal="left" vertical="center"/>
      <protection hidden="1"/>
    </xf>
    <xf numFmtId="0" fontId="6" fillId="0" borderId="37" xfId="0" applyFont="1" applyFill="1" applyBorder="1" applyAlignment="1" applyProtection="1">
      <alignment horizontal="left" vertical="center"/>
      <protection hidden="1"/>
    </xf>
    <xf numFmtId="0" fontId="6" fillId="0" borderId="13" xfId="0" applyFont="1" applyFill="1" applyBorder="1" applyAlignment="1" applyProtection="1">
      <alignment horizontal="left" vertical="center"/>
      <protection hidden="1"/>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7" fillId="5" borderId="2" xfId="0" applyFont="1" applyFill="1" applyBorder="1" applyAlignment="1" applyProtection="1">
      <alignment horizontal="left" vertical="center"/>
      <protection hidden="1"/>
    </xf>
    <xf numFmtId="0" fontId="7" fillId="5" borderId="3" xfId="0" applyFont="1" applyFill="1" applyBorder="1" applyAlignment="1" applyProtection="1">
      <alignment horizontal="left" vertical="center"/>
      <protection hidden="1"/>
    </xf>
    <xf numFmtId="0" fontId="7" fillId="5" borderId="4" xfId="0" applyFont="1" applyFill="1" applyBorder="1" applyAlignment="1" applyProtection="1">
      <alignment horizontal="left" vertical="center"/>
      <protection hidden="1"/>
    </xf>
    <xf numFmtId="0" fontId="6" fillId="5" borderId="26" xfId="0" applyFont="1" applyFill="1" applyBorder="1" applyAlignment="1" applyProtection="1">
      <alignment horizontal="center" vertical="center" wrapText="1"/>
      <protection hidden="1"/>
    </xf>
    <xf numFmtId="0" fontId="6" fillId="5" borderId="27" xfId="0" applyFont="1" applyFill="1" applyBorder="1" applyAlignment="1" applyProtection="1">
      <alignment horizontal="center" vertical="center" wrapText="1"/>
      <protection hidden="1"/>
    </xf>
    <xf numFmtId="0" fontId="3" fillId="0" borderId="1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left" vertical="center" wrapText="1"/>
      <protection locked="0"/>
    </xf>
    <xf numFmtId="0" fontId="8" fillId="0" borderId="11" xfId="0" applyNumberFormat="1" applyFont="1" applyFill="1" applyBorder="1" applyAlignment="1" applyProtection="1">
      <alignment horizontal="left" vertical="center" wrapText="1"/>
      <protection locked="0"/>
    </xf>
    <xf numFmtId="0" fontId="6" fillId="3" borderId="27"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left" vertical="center" wrapText="1"/>
      <protection hidden="1"/>
    </xf>
    <xf numFmtId="0" fontId="7" fillId="5" borderId="10" xfId="0" applyFont="1" applyFill="1" applyBorder="1" applyAlignment="1" applyProtection="1">
      <alignment horizontal="left" vertical="center"/>
      <protection hidden="1"/>
    </xf>
    <xf numFmtId="0" fontId="7" fillId="5" borderId="1" xfId="0" applyFont="1" applyFill="1" applyBorder="1" applyAlignment="1" applyProtection="1">
      <alignment horizontal="left" vertical="center"/>
      <protection hidden="1"/>
    </xf>
    <xf numFmtId="0" fontId="7" fillId="5" borderId="11" xfId="0" applyFont="1" applyFill="1" applyBorder="1" applyAlignment="1" applyProtection="1">
      <alignment horizontal="left" vertical="center"/>
      <protection hidden="1"/>
    </xf>
    <xf numFmtId="0" fontId="8" fillId="0" borderId="10"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8" fillId="0" borderId="47" xfId="0" applyFont="1" applyFill="1" applyBorder="1" applyAlignment="1" applyProtection="1">
      <alignment horizontal="left" vertical="top" wrapText="1"/>
      <protection locked="0"/>
    </xf>
    <xf numFmtId="0" fontId="8" fillId="0" borderId="48" xfId="0" applyFont="1" applyFill="1" applyBorder="1" applyAlignment="1" applyProtection="1">
      <alignment horizontal="left" vertical="top" wrapText="1"/>
      <protection locked="0"/>
    </xf>
    <xf numFmtId="0" fontId="8" fillId="0" borderId="52" xfId="0" applyFont="1" applyFill="1" applyBorder="1" applyAlignment="1" applyProtection="1">
      <alignment horizontal="left" vertical="top" wrapText="1"/>
      <protection locked="0"/>
    </xf>
    <xf numFmtId="0" fontId="8" fillId="0" borderId="53" xfId="0" applyFont="1" applyFill="1" applyBorder="1" applyAlignment="1" applyProtection="1">
      <alignment horizontal="left" vertical="top" wrapText="1"/>
      <protection locked="0"/>
    </xf>
    <xf numFmtId="0" fontId="8" fillId="0" borderId="51" xfId="0" applyFont="1" applyFill="1" applyBorder="1" applyAlignment="1" applyProtection="1">
      <alignment horizontal="left" vertical="top" wrapText="1"/>
      <protection locked="0"/>
    </xf>
    <xf numFmtId="0" fontId="8" fillId="0" borderId="49"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7" fillId="5" borderId="15"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6" fillId="5"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3" fillId="5" borderId="47" xfId="0" applyFont="1" applyFill="1" applyBorder="1" applyAlignment="1" applyProtection="1">
      <alignment horizontal="left" vertical="center"/>
      <protection hidden="1"/>
    </xf>
    <xf numFmtId="0" fontId="3" fillId="5" borderId="48" xfId="0" applyFont="1" applyFill="1" applyBorder="1" applyAlignment="1" applyProtection="1">
      <alignment horizontal="left" vertical="center"/>
      <protection hidden="1"/>
    </xf>
    <xf numFmtId="0" fontId="3" fillId="5" borderId="52" xfId="0" applyFont="1" applyFill="1" applyBorder="1" applyAlignment="1" applyProtection="1">
      <alignment horizontal="left" vertical="center"/>
      <protection hidden="1"/>
    </xf>
    <xf numFmtId="0" fontId="1" fillId="0" borderId="10"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hidden="1"/>
    </xf>
    <xf numFmtId="0" fontId="6" fillId="5" borderId="3" xfId="0" applyFont="1" applyFill="1" applyBorder="1" applyAlignment="1" applyProtection="1">
      <alignment horizontal="center" vertical="center" wrapText="1"/>
      <protection hidden="1"/>
    </xf>
    <xf numFmtId="0" fontId="6" fillId="5" borderId="3"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left" vertical="center"/>
      <protection hidden="1"/>
    </xf>
    <xf numFmtId="0" fontId="3" fillId="5" borderId="1" xfId="0" applyFont="1" applyFill="1" applyBorder="1" applyAlignment="1" applyProtection="1">
      <alignment horizontal="left" vertical="center"/>
      <protection hidden="1"/>
    </xf>
    <xf numFmtId="0" fontId="3" fillId="0" borderId="1" xfId="0" applyFont="1" applyFill="1" applyBorder="1" applyAlignment="1" applyProtection="1">
      <alignment horizontal="center" vertical="center"/>
      <protection hidden="1"/>
    </xf>
    <xf numFmtId="0" fontId="3" fillId="0" borderId="11" xfId="0" applyFont="1" applyFill="1" applyBorder="1" applyAlignment="1" applyProtection="1">
      <alignment horizontal="center" vertical="center"/>
      <protection hidden="1"/>
    </xf>
    <xf numFmtId="0" fontId="11" fillId="3" borderId="12" xfId="0" applyFont="1" applyFill="1" applyBorder="1" applyAlignment="1" applyProtection="1">
      <alignment horizontal="justify" vertical="center" wrapText="1"/>
      <protection locked="0"/>
    </xf>
    <xf numFmtId="0" fontId="11" fillId="3" borderId="37" xfId="0" applyFont="1" applyFill="1" applyBorder="1" applyAlignment="1" applyProtection="1">
      <alignment horizontal="justify" vertical="center" wrapText="1"/>
      <protection locked="0"/>
    </xf>
    <xf numFmtId="0" fontId="11" fillId="3" borderId="1" xfId="0" applyFont="1" applyFill="1" applyBorder="1" applyAlignment="1" applyProtection="1">
      <alignment horizontal="justify" vertical="center" wrapText="1"/>
      <protection locked="0"/>
    </xf>
    <xf numFmtId="0" fontId="11" fillId="3" borderId="79" xfId="0" applyFont="1" applyFill="1" applyBorder="1" applyAlignment="1" applyProtection="1">
      <alignment horizontal="justify" vertical="center" wrapText="1"/>
      <protection locked="0"/>
    </xf>
    <xf numFmtId="0" fontId="11" fillId="3" borderId="71" xfId="0" applyFont="1" applyFill="1" applyBorder="1" applyAlignment="1" applyProtection="1">
      <alignment horizontal="justify" vertical="center" wrapText="1"/>
      <protection locked="0"/>
    </xf>
    <xf numFmtId="0" fontId="11" fillId="3" borderId="6" xfId="0" applyFont="1" applyFill="1" applyBorder="1" applyAlignment="1" applyProtection="1">
      <alignment horizontal="justify" vertical="center" wrapText="1"/>
      <protection locked="0"/>
    </xf>
    <xf numFmtId="0" fontId="11" fillId="0" borderId="12" xfId="0" applyFont="1" applyFill="1" applyBorder="1" applyAlignment="1" applyProtection="1">
      <alignment horizontal="justify" vertical="center" wrapText="1"/>
      <protection locked="0"/>
    </xf>
    <xf numFmtId="0" fontId="11" fillId="0" borderId="37"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6" fillId="7" borderId="10"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justify" vertical="center" wrapText="1"/>
      <protection locked="0"/>
    </xf>
    <xf numFmtId="0" fontId="19" fillId="0" borderId="37" xfId="0" applyFont="1" applyFill="1" applyBorder="1" applyAlignment="1" applyProtection="1">
      <alignment horizontal="justify" vertical="center" wrapText="1"/>
      <protection locked="0"/>
    </xf>
    <xf numFmtId="0" fontId="19" fillId="0" borderId="1" xfId="0" applyFont="1" applyFill="1" applyBorder="1" applyAlignment="1" applyProtection="1">
      <alignment horizontal="justify" vertical="center" wrapText="1"/>
      <protection locked="0"/>
    </xf>
    <xf numFmtId="167" fontId="8" fillId="0" borderId="1" xfId="0" applyNumberFormat="1" applyFont="1" applyFill="1" applyBorder="1" applyAlignment="1" applyProtection="1">
      <alignment horizontal="left" vertical="center" wrapText="1"/>
      <protection locked="0"/>
    </xf>
    <xf numFmtId="167" fontId="8" fillId="0" borderId="11" xfId="0" applyNumberFormat="1"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167" fontId="8" fillId="3" borderId="6" xfId="0" applyNumberFormat="1" applyFont="1" applyFill="1" applyBorder="1" applyAlignment="1" applyProtection="1">
      <alignment horizontal="left" vertical="center" wrapText="1"/>
      <protection locked="0"/>
    </xf>
    <xf numFmtId="167" fontId="8" fillId="3" borderId="7" xfId="0" applyNumberFormat="1" applyFont="1" applyFill="1" applyBorder="1" applyAlignment="1" applyProtection="1">
      <alignment horizontal="left" vertical="center" wrapText="1"/>
      <protection locked="0"/>
    </xf>
    <xf numFmtId="167" fontId="21" fillId="0" borderId="1" xfId="0" applyNumberFormat="1" applyFont="1" applyFill="1" applyBorder="1" applyAlignment="1" applyProtection="1">
      <alignment horizontal="left" vertical="center" wrapText="1"/>
      <protection locked="0"/>
    </xf>
    <xf numFmtId="167" fontId="21" fillId="0" borderId="11" xfId="0" applyNumberFormat="1" applyFont="1" applyFill="1" applyBorder="1" applyAlignment="1" applyProtection="1">
      <alignment horizontal="left" vertical="center" wrapText="1"/>
      <protection locked="0"/>
    </xf>
    <xf numFmtId="0" fontId="6" fillId="5" borderId="2"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justify" vertical="center"/>
      <protection locked="0"/>
    </xf>
    <xf numFmtId="0" fontId="8" fillId="0" borderId="11" xfId="0" applyFont="1" applyFill="1" applyBorder="1" applyAlignment="1" applyProtection="1">
      <alignment horizontal="justify" vertical="center"/>
      <protection locked="0"/>
    </xf>
    <xf numFmtId="0" fontId="10" fillId="5" borderId="10"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1" fillId="0" borderId="10" xfId="0" applyFont="1" applyFill="1" applyBorder="1" applyAlignment="1" applyProtection="1">
      <alignment horizontal="justify" vertical="center" wrapText="1"/>
      <protection locked="0"/>
    </xf>
    <xf numFmtId="0" fontId="1" fillId="0" borderId="1" xfId="0" applyFont="1" applyFill="1" applyBorder="1" applyAlignment="1" applyProtection="1">
      <alignment horizontal="justify" vertical="center" wrapText="1"/>
      <protection locked="0"/>
    </xf>
    <xf numFmtId="0" fontId="7" fillId="5" borderId="54" xfId="0" applyFont="1" applyFill="1" applyBorder="1" applyAlignment="1" applyProtection="1">
      <alignment horizontal="left" vertical="center"/>
      <protection hidden="1"/>
    </xf>
    <xf numFmtId="0" fontId="7" fillId="5" borderId="55" xfId="0" applyFont="1" applyFill="1" applyBorder="1" applyAlignment="1" applyProtection="1">
      <alignment horizontal="left" vertical="center"/>
      <protection hidden="1"/>
    </xf>
    <xf numFmtId="0" fontId="7" fillId="5" borderId="56" xfId="0" applyFont="1" applyFill="1" applyBorder="1" applyAlignment="1" applyProtection="1">
      <alignment horizontal="left" vertical="center"/>
      <protection hidden="1"/>
    </xf>
    <xf numFmtId="0" fontId="6" fillId="0" borderId="47"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3" fillId="5" borderId="18" xfId="0" applyFont="1" applyFill="1" applyBorder="1" applyAlignment="1" applyProtection="1">
      <alignment horizontal="left" vertical="center"/>
      <protection hidden="1"/>
    </xf>
    <xf numFmtId="0" fontId="3" fillId="5" borderId="19" xfId="0" applyFont="1" applyFill="1" applyBorder="1" applyAlignment="1" applyProtection="1">
      <alignment horizontal="left" vertical="center"/>
      <protection hidden="1"/>
    </xf>
    <xf numFmtId="0" fontId="3" fillId="5" borderId="20" xfId="0" applyFont="1" applyFill="1" applyBorder="1" applyAlignment="1" applyProtection="1">
      <alignment horizontal="left" vertical="center"/>
      <protection hidden="1"/>
    </xf>
    <xf numFmtId="0" fontId="7" fillId="5" borderId="26" xfId="0" applyFont="1" applyFill="1" applyBorder="1" applyAlignment="1" applyProtection="1">
      <alignment horizontal="left" vertical="center"/>
      <protection hidden="1"/>
    </xf>
    <xf numFmtId="0" fontId="7" fillId="5" borderId="27" xfId="0" applyFont="1" applyFill="1" applyBorder="1" applyAlignment="1" applyProtection="1">
      <alignment horizontal="left" vertical="center"/>
      <protection hidden="1"/>
    </xf>
    <xf numFmtId="0" fontId="7" fillId="5" borderId="28" xfId="0" applyFont="1" applyFill="1" applyBorder="1" applyAlignment="1" applyProtection="1">
      <alignment horizontal="left" vertical="center"/>
      <protection hidden="1"/>
    </xf>
    <xf numFmtId="0" fontId="6" fillId="5" borderId="10"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left" vertical="center"/>
      <protection hidden="1"/>
    </xf>
    <xf numFmtId="0" fontId="3" fillId="5"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1" fillId="0" borderId="5"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protection hidden="1"/>
    </xf>
    <xf numFmtId="0" fontId="6" fillId="0" borderId="47" xfId="0" applyFont="1" applyBorder="1" applyAlignment="1" applyProtection="1">
      <alignment horizontal="left" vertical="center"/>
      <protection hidden="1"/>
    </xf>
    <xf numFmtId="0" fontId="6" fillId="0" borderId="48" xfId="0" applyFont="1" applyBorder="1" applyAlignment="1" applyProtection="1">
      <alignment horizontal="left" vertical="center"/>
      <protection hidden="1"/>
    </xf>
    <xf numFmtId="0" fontId="6" fillId="0" borderId="52" xfId="0" applyFont="1" applyBorder="1" applyAlignment="1" applyProtection="1">
      <alignment horizontal="left" vertical="center"/>
      <protection hidden="1"/>
    </xf>
    <xf numFmtId="0" fontId="1" fillId="0" borderId="25"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0" borderId="50" xfId="0" applyFont="1" applyBorder="1" applyAlignment="1" applyProtection="1">
      <alignment horizontal="left" vertical="center"/>
      <protection hidden="1"/>
    </xf>
    <xf numFmtId="0" fontId="1" fillId="0" borderId="53" xfId="0" applyFont="1" applyBorder="1" applyAlignment="1" applyProtection="1">
      <alignment horizontal="left" vertical="center"/>
      <protection hidden="1"/>
    </xf>
    <xf numFmtId="0" fontId="1" fillId="0" borderId="51" xfId="0" applyFont="1" applyBorder="1" applyAlignment="1" applyProtection="1">
      <alignment horizontal="left" vertical="center"/>
      <protection hidden="1"/>
    </xf>
    <xf numFmtId="0" fontId="1" fillId="0" borderId="49" xfId="0" applyFont="1" applyBorder="1" applyAlignment="1" applyProtection="1">
      <alignment horizontal="left" vertical="center"/>
      <protection hidden="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5" borderId="32" xfId="0" applyFont="1" applyFill="1" applyBorder="1" applyAlignment="1" applyProtection="1">
      <alignment horizontal="left" vertical="center" wrapText="1"/>
      <protection hidden="1"/>
    </xf>
    <xf numFmtId="0" fontId="6" fillId="5" borderId="33" xfId="0" applyFont="1" applyFill="1" applyBorder="1" applyAlignment="1" applyProtection="1">
      <alignment horizontal="left" vertical="center" wrapText="1"/>
      <protection hidden="1"/>
    </xf>
    <xf numFmtId="0" fontId="6" fillId="0" borderId="1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left" vertical="center"/>
      <protection hidden="1"/>
    </xf>
    <xf numFmtId="0" fontId="6" fillId="5" borderId="1" xfId="0" applyFont="1" applyFill="1" applyBorder="1" applyAlignment="1" applyProtection="1">
      <alignment horizontal="left" vertical="center"/>
      <protection hidden="1"/>
    </xf>
    <xf numFmtId="0" fontId="6" fillId="5" borderId="11" xfId="0" applyFont="1" applyFill="1" applyBorder="1" applyAlignment="1" applyProtection="1">
      <alignment horizontal="left" vertical="center"/>
      <protection hidden="1"/>
    </xf>
    <xf numFmtId="0" fontId="4" fillId="0" borderId="31"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4" fillId="0" borderId="37" xfId="0" applyFont="1" applyFill="1" applyBorder="1" applyAlignment="1" applyProtection="1">
      <alignment horizontal="center" vertical="center" wrapText="1"/>
      <protection hidden="1"/>
    </xf>
    <xf numFmtId="0" fontId="8" fillId="0" borderId="10"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8" fillId="0" borderId="11" xfId="0" applyFont="1" applyFill="1" applyBorder="1" applyAlignment="1" applyProtection="1">
      <alignment vertical="center" wrapText="1"/>
      <protection locked="0"/>
    </xf>
    <xf numFmtId="0" fontId="26" fillId="0" borderId="5"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left" vertical="center" wrapText="1"/>
      <protection locked="0"/>
    </xf>
    <xf numFmtId="0" fontId="26" fillId="0" borderId="7" xfId="0" applyFont="1" applyFill="1" applyBorder="1" applyAlignment="1" applyProtection="1">
      <alignment horizontal="left" vertical="center" wrapText="1"/>
      <protection locked="0"/>
    </xf>
    <xf numFmtId="0" fontId="7" fillId="5" borderId="57" xfId="0" applyFont="1" applyFill="1" applyBorder="1" applyAlignment="1" applyProtection="1">
      <alignment horizontal="left" vertical="center"/>
      <protection hidden="1"/>
    </xf>
    <xf numFmtId="0" fontId="7" fillId="5" borderId="58" xfId="0" applyFont="1" applyFill="1" applyBorder="1" applyAlignment="1" applyProtection="1">
      <alignment horizontal="left" vertical="center"/>
      <protection hidden="1"/>
    </xf>
    <xf numFmtId="0" fontId="7" fillId="5" borderId="59" xfId="0" applyFont="1" applyFill="1" applyBorder="1" applyAlignment="1" applyProtection="1">
      <alignment horizontal="left" vertical="center"/>
      <protection hidden="1"/>
    </xf>
    <xf numFmtId="0" fontId="1" fillId="0" borderId="31"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60" xfId="0" applyFont="1" applyFill="1" applyBorder="1" applyAlignment="1" applyProtection="1">
      <alignment horizontal="center" vertical="center" wrapText="1"/>
      <protection locked="0"/>
    </xf>
    <xf numFmtId="0" fontId="1" fillId="0" borderId="61" xfId="0" applyFont="1" applyFill="1" applyBorder="1" applyAlignment="1" applyProtection="1">
      <alignment horizontal="center" vertical="center" wrapText="1"/>
      <protection locked="0"/>
    </xf>
    <xf numFmtId="0" fontId="1" fillId="0" borderId="62" xfId="0" applyFont="1" applyFill="1" applyBorder="1" applyAlignment="1" applyProtection="1">
      <alignment horizontal="center" vertical="center" wrapText="1"/>
      <protection locked="0"/>
    </xf>
    <xf numFmtId="0" fontId="1" fillId="0" borderId="31" xfId="0" applyFont="1" applyFill="1" applyBorder="1" applyAlignment="1" applyProtection="1">
      <alignment vertical="center" wrapText="1"/>
      <protection locked="0"/>
    </xf>
    <xf numFmtId="0" fontId="1" fillId="0" borderId="37" xfId="0"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6" fillId="5" borderId="31" xfId="0" applyFont="1" applyFill="1" applyBorder="1" applyAlignment="1" applyProtection="1">
      <alignment horizontal="center" vertical="center"/>
      <protection hidden="1"/>
    </xf>
    <xf numFmtId="0" fontId="6" fillId="5" borderId="13" xfId="0" applyFont="1" applyFill="1" applyBorder="1" applyAlignment="1" applyProtection="1">
      <alignment horizontal="center" vertical="center"/>
      <protection hidden="1"/>
    </xf>
    <xf numFmtId="0" fontId="6" fillId="5" borderId="14" xfId="0"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left" vertical="center" wrapText="1"/>
      <protection locked="0"/>
    </xf>
    <xf numFmtId="0" fontId="11" fillId="0" borderId="1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1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5" fillId="5" borderId="10" xfId="0" applyFont="1" applyFill="1" applyBorder="1" applyAlignment="1" applyProtection="1">
      <alignment horizontal="left" vertical="center"/>
      <protection locked="0"/>
    </xf>
    <xf numFmtId="0" fontId="5" fillId="5" borderId="1" xfId="0" applyFont="1" applyFill="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 xfId="0" applyFont="1" applyFill="1" applyBorder="1" applyAlignment="1" applyProtection="1">
      <alignment horizontal="center" vertical="center" wrapText="1"/>
      <protection hidden="1"/>
    </xf>
    <xf numFmtId="0" fontId="5" fillId="5"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left" vertical="center" wrapText="1"/>
      <protection locked="0"/>
    </xf>
    <xf numFmtId="0" fontId="5" fillId="0" borderId="10" xfId="0" applyFont="1" applyBorder="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5" borderId="35" xfId="0" applyFont="1" applyFill="1" applyBorder="1" applyAlignment="1" applyProtection="1">
      <alignment horizontal="center" vertical="center" wrapText="1"/>
      <protection hidden="1"/>
    </xf>
    <xf numFmtId="0" fontId="5" fillId="5" borderId="36" xfId="0" applyFont="1" applyFill="1" applyBorder="1" applyAlignment="1" applyProtection="1">
      <alignment horizontal="center" vertical="center" wrapText="1"/>
      <protection hidden="1"/>
    </xf>
    <xf numFmtId="0" fontId="5" fillId="5" borderId="23" xfId="0" applyFont="1" applyFill="1" applyBorder="1" applyAlignment="1" applyProtection="1">
      <alignment horizontal="center" vertical="center" wrapText="1"/>
      <protection hidden="1"/>
    </xf>
    <xf numFmtId="0" fontId="5" fillId="5" borderId="24"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11" fillId="0" borderId="1"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2" fillId="0" borderId="31"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14" xfId="0" applyFont="1" applyFill="1" applyBorder="1" applyAlignment="1" applyProtection="1">
      <alignment horizontal="left" vertical="top" wrapText="1"/>
      <protection locked="0"/>
    </xf>
    <xf numFmtId="0" fontId="12" fillId="0" borderId="31" xfId="0" applyFont="1" applyFill="1" applyBorder="1" applyAlignment="1" applyProtection="1">
      <alignment horizontal="left" vertical="center" wrapText="1"/>
      <protection locked="0"/>
    </xf>
    <xf numFmtId="0" fontId="12" fillId="0" borderId="37"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3" fillId="5" borderId="4" xfId="0" applyFont="1" applyFill="1" applyBorder="1" applyAlignment="1" applyProtection="1">
      <alignment horizontal="center" vertical="center" wrapText="1"/>
      <protection hidden="1"/>
    </xf>
    <xf numFmtId="0" fontId="3" fillId="5" borderId="10"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5" borderId="6"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left" vertical="center" wrapText="1"/>
      <protection hidden="1"/>
    </xf>
    <xf numFmtId="0" fontId="24" fillId="5" borderId="26" xfId="0" applyFont="1" applyFill="1" applyBorder="1" applyAlignment="1" applyProtection="1">
      <alignment horizontal="center" vertical="center" wrapText="1"/>
      <protection hidden="1"/>
    </xf>
    <xf numFmtId="0" fontId="24" fillId="5" borderId="27" xfId="0" applyFont="1" applyFill="1" applyBorder="1" applyAlignment="1" applyProtection="1">
      <alignment horizontal="center" vertical="center" wrapText="1"/>
      <protection hidden="1"/>
    </xf>
    <xf numFmtId="0" fontId="24" fillId="5" borderId="28" xfId="0" applyFont="1" applyFill="1" applyBorder="1" applyAlignment="1" applyProtection="1">
      <alignment horizontal="center" vertical="center" wrapText="1"/>
      <protection hidden="1"/>
    </xf>
    <xf numFmtId="0" fontId="3" fillId="5" borderId="26" xfId="0" applyFont="1" applyFill="1" applyBorder="1" applyAlignment="1" applyProtection="1">
      <alignment horizontal="center" vertical="center" wrapText="1"/>
      <protection hidden="1"/>
    </xf>
    <xf numFmtId="0" fontId="3" fillId="5" borderId="27"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center" vertical="center" wrapText="1"/>
      <protection hidden="1"/>
    </xf>
    <xf numFmtId="0" fontId="22" fillId="6" borderId="2" xfId="0" applyNumberFormat="1" applyFont="1" applyFill="1" applyBorder="1" applyAlignment="1" applyProtection="1">
      <alignment horizontal="center" vertical="center" wrapText="1"/>
      <protection hidden="1"/>
    </xf>
    <xf numFmtId="0" fontId="22" fillId="6" borderId="10" xfId="0" applyNumberFormat="1" applyFont="1" applyFill="1" applyBorder="1" applyAlignment="1" applyProtection="1">
      <alignment horizontal="center" vertical="center" wrapText="1"/>
      <protection hidden="1"/>
    </xf>
    <xf numFmtId="0" fontId="22" fillId="6" borderId="5" xfId="0" applyNumberFormat="1" applyFont="1" applyFill="1" applyBorder="1" applyAlignment="1" applyProtection="1">
      <alignment horizontal="center" vertical="center" wrapText="1"/>
      <protection hidden="1"/>
    </xf>
    <xf numFmtId="170" fontId="0" fillId="0" borderId="6" xfId="0" applyNumberFormat="1" applyBorder="1" applyAlignment="1">
      <alignment horizontal="center" vertical="center" wrapText="1"/>
    </xf>
    <xf numFmtId="0" fontId="6" fillId="5" borderId="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69" xfId="0" applyFont="1" applyFill="1" applyBorder="1" applyAlignment="1">
      <alignment horizontal="justify" vertical="center" wrapText="1"/>
    </xf>
    <xf numFmtId="0" fontId="4" fillId="5" borderId="3" xfId="0" applyFont="1" applyFill="1" applyBorder="1" applyAlignment="1">
      <alignment horizontal="justify" vertical="center" wrapText="1"/>
    </xf>
    <xf numFmtId="9" fontId="4" fillId="5" borderId="3" xfId="0" applyNumberFormat="1"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5" borderId="10"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3" borderId="63" xfId="0" applyFont="1" applyFill="1" applyBorder="1" applyAlignment="1" applyProtection="1">
      <alignment horizontal="center" vertical="center" wrapText="1"/>
      <protection locked="0"/>
    </xf>
    <xf numFmtId="0" fontId="6" fillId="3" borderId="51" xfId="0" applyFont="1" applyFill="1" applyBorder="1" applyAlignment="1" applyProtection="1">
      <alignment horizontal="center" vertical="center" wrapText="1"/>
      <protection locked="0"/>
    </xf>
    <xf numFmtId="0" fontId="6" fillId="0" borderId="53" xfId="0" applyFont="1" applyFill="1" applyBorder="1" applyAlignment="1" applyProtection="1">
      <alignment horizontal="center" vertical="center" wrapText="1"/>
      <protection hidden="1"/>
    </xf>
    <xf numFmtId="0" fontId="6" fillId="0" borderId="51" xfId="0" applyFont="1" applyFill="1" applyBorder="1" applyAlignment="1" applyProtection="1">
      <alignment horizontal="center" vertical="center" wrapText="1"/>
      <protection hidden="1"/>
    </xf>
    <xf numFmtId="0" fontId="6" fillId="0" borderId="64" xfId="0" applyFont="1" applyFill="1" applyBorder="1" applyAlignment="1" applyProtection="1">
      <alignment horizontal="center" vertical="center" wrapText="1"/>
      <protection hidden="1"/>
    </xf>
    <xf numFmtId="0" fontId="22" fillId="0" borderId="2" xfId="0" applyNumberFormat="1" applyFont="1" applyBorder="1" applyAlignment="1" applyProtection="1">
      <alignment horizontal="center" vertical="center" wrapText="1"/>
      <protection hidden="1"/>
    </xf>
    <xf numFmtId="0" fontId="22" fillId="0" borderId="10" xfId="0" applyNumberFormat="1" applyFont="1" applyBorder="1" applyAlignment="1" applyProtection="1">
      <alignment horizontal="center" vertical="center" wrapText="1"/>
      <protection hidden="1"/>
    </xf>
    <xf numFmtId="0" fontId="22" fillId="0" borderId="5" xfId="0" applyNumberFormat="1" applyFont="1" applyBorder="1" applyAlignment="1" applyProtection="1">
      <alignment horizontal="center" vertical="center" wrapText="1"/>
      <protection hidden="1"/>
    </xf>
    <xf numFmtId="170" fontId="0" fillId="0" borderId="16" xfId="0" applyNumberFormat="1" applyBorder="1" applyAlignment="1">
      <alignment horizontal="center" vertical="center" wrapText="1"/>
    </xf>
    <xf numFmtId="0" fontId="6" fillId="5" borderId="70" xfId="0" applyFont="1" applyFill="1" applyBorder="1" applyAlignment="1" applyProtection="1">
      <alignment horizontal="center" vertical="center" wrapText="1"/>
      <protection hidden="1"/>
    </xf>
    <xf numFmtId="0" fontId="2" fillId="0" borderId="31" xfId="0" applyFont="1" applyFill="1" applyBorder="1" applyAlignment="1" applyProtection="1">
      <alignment horizontal="center" vertical="center" wrapText="1"/>
      <protection hidden="1"/>
    </xf>
    <xf numFmtId="0" fontId="2" fillId="0" borderId="13" xfId="0" applyFont="1" applyFill="1" applyBorder="1" applyAlignment="1" applyProtection="1">
      <alignment horizontal="center" vertical="center" wrapText="1"/>
      <protection hidden="1"/>
    </xf>
    <xf numFmtId="0" fontId="2" fillId="0" borderId="37" xfId="0" applyFont="1" applyFill="1" applyBorder="1" applyAlignment="1" applyProtection="1">
      <alignment horizontal="center" vertical="center" wrapText="1"/>
      <protection hidden="1"/>
    </xf>
    <xf numFmtId="0" fontId="7" fillId="5" borderId="65" xfId="0" applyFont="1" applyFill="1" applyBorder="1" applyAlignment="1">
      <alignment horizontal="left" vertical="center" wrapText="1"/>
    </xf>
    <xf numFmtId="0" fontId="7" fillId="5" borderId="66" xfId="0" applyFont="1" applyFill="1" applyBorder="1" applyAlignment="1">
      <alignment horizontal="left" vertical="center" wrapText="1"/>
    </xf>
    <xf numFmtId="0" fontId="7" fillId="5" borderId="67" xfId="0" applyFont="1" applyFill="1" applyBorder="1" applyAlignment="1">
      <alignment horizontal="left" vertical="center" wrapText="1"/>
    </xf>
    <xf numFmtId="0" fontId="6" fillId="0" borderId="25"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0" fontId="1" fillId="0" borderId="0" xfId="0" applyFont="1" applyAlignment="1" applyProtection="1">
      <alignment horizontal="right" vertical="center" wrapText="1"/>
      <protection hidden="1"/>
    </xf>
    <xf numFmtId="0" fontId="4" fillId="0" borderId="51" xfId="0"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left" vertical="center" wrapText="1"/>
      <protection hidden="1"/>
    </xf>
    <xf numFmtId="0" fontId="6" fillId="5" borderId="26" xfId="0" applyFont="1" applyFill="1" applyBorder="1" applyAlignment="1" applyProtection="1">
      <alignment horizontal="left" vertical="center" wrapText="1"/>
      <protection hidden="1"/>
    </xf>
    <xf numFmtId="0" fontId="6" fillId="5" borderId="27" xfId="0" applyFont="1" applyFill="1" applyBorder="1" applyAlignment="1" applyProtection="1">
      <alignment horizontal="left" vertical="center" wrapText="1"/>
      <protection hidden="1"/>
    </xf>
    <xf numFmtId="0" fontId="8" fillId="0" borderId="31" xfId="0" applyNumberFormat="1" applyFont="1" applyFill="1" applyBorder="1" applyAlignment="1" applyProtection="1">
      <alignment horizontal="left" vertical="center" wrapText="1"/>
      <protection locked="0"/>
    </xf>
    <xf numFmtId="0" fontId="8" fillId="0" borderId="13" xfId="0" applyNumberFormat="1" applyFont="1" applyFill="1" applyBorder="1" applyAlignment="1" applyProtection="1">
      <alignment horizontal="left" vertical="center" wrapText="1"/>
      <protection locked="0"/>
    </xf>
    <xf numFmtId="0" fontId="8" fillId="0" borderId="14" xfId="0" applyNumberFormat="1" applyFont="1" applyFill="1" applyBorder="1" applyAlignment="1" applyProtection="1">
      <alignment horizontal="left" vertical="center" wrapText="1"/>
      <protection locked="0"/>
    </xf>
  </cellXfs>
  <cellStyles count="8">
    <cellStyle name="Millares" xfId="1" builtinId="3"/>
    <cellStyle name="Millares [0]" xfId="2" builtinId="6"/>
    <cellStyle name="Millares [0] 2" xfId="5" xr:uid="{00000000-0005-0000-0000-000002000000}"/>
    <cellStyle name="Millares 2" xfId="3" xr:uid="{00000000-0005-0000-0000-000003000000}"/>
    <cellStyle name="Millares 2 2" xfId="6" xr:uid="{00000000-0005-0000-0000-000004000000}"/>
    <cellStyle name="Millares 3" xfId="7" xr:uid="{00000000-0005-0000-0000-000005000000}"/>
    <cellStyle name="Normal" xfId="0" builtinId="0"/>
    <cellStyle name="Porcentaje" xfId="4"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828675</xdr:colOff>
          <xdr:row>13</xdr:row>
          <xdr:rowOff>85725</xdr:rowOff>
        </xdr:from>
        <xdr:to>
          <xdr:col>2</xdr:col>
          <xdr:colOff>828675</xdr:colOff>
          <xdr:row>13</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104775</xdr:rowOff>
        </xdr:from>
        <xdr:to>
          <xdr:col>4</xdr:col>
          <xdr:colOff>66675</xdr:colOff>
          <xdr:row>13</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13</xdr:row>
          <xdr:rowOff>95250</xdr:rowOff>
        </xdr:from>
        <xdr:to>
          <xdr:col>5</xdr:col>
          <xdr:colOff>876300</xdr:colOff>
          <xdr:row>13</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471920</xdr:colOff>
      <xdr:row>1</xdr:row>
      <xdr:rowOff>66675</xdr:rowOff>
    </xdr:from>
    <xdr:to>
      <xdr:col>1</xdr:col>
      <xdr:colOff>1519670</xdr:colOff>
      <xdr:row>3</xdr:row>
      <xdr:rowOff>266699</xdr:rowOff>
    </xdr:to>
    <xdr:pic>
      <xdr:nvPicPr>
        <xdr:cNvPr id="13" name="Imagen 12" descr="escudo negro">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738" y="274493"/>
          <a:ext cx="1047750" cy="10486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1249075</xdr:colOff>
      <xdr:row>1</xdr:row>
      <xdr:rowOff>73728</xdr:rowOff>
    </xdr:from>
    <xdr:to>
      <xdr:col>3</xdr:col>
      <xdr:colOff>327723</xdr:colOff>
      <xdr:row>3</xdr:row>
      <xdr:rowOff>320612</xdr:rowOff>
    </xdr:to>
    <xdr:pic>
      <xdr:nvPicPr>
        <xdr:cNvPr id="3" name="Imagen 2" descr="escudo negro">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0075" y="264228"/>
          <a:ext cx="1091046" cy="1220022"/>
        </a:xfrm>
        <a:prstGeom prst="rect">
          <a:avLst/>
        </a:prstGeom>
        <a:noFill/>
        <a:ln>
          <a:noFill/>
        </a:ln>
      </xdr:spPr>
    </xdr:pic>
    <xdr:clientData/>
  </xdr:twoCellAnchor>
  <xdr:oneCellAnchor>
    <xdr:from>
      <xdr:col>26</xdr:col>
      <xdr:colOff>784513</xdr:colOff>
      <xdr:row>1</xdr:row>
      <xdr:rowOff>49914</xdr:rowOff>
    </xdr:from>
    <xdr:ext cx="1172441" cy="1196209"/>
    <xdr:pic>
      <xdr:nvPicPr>
        <xdr:cNvPr id="4" name="Imagen 3" descr="escudo negro">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50740" y="240414"/>
          <a:ext cx="1172441" cy="1196209"/>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28575</xdr:colOff>
      <xdr:row>1</xdr:row>
      <xdr:rowOff>19050</xdr:rowOff>
    </xdr:from>
    <xdr:to>
      <xdr:col>2</xdr:col>
      <xdr:colOff>1000124</xdr:colOff>
      <xdr:row>3</xdr:row>
      <xdr:rowOff>238125</xdr:rowOff>
    </xdr:to>
    <xdr:pic>
      <xdr:nvPicPr>
        <xdr:cNvPr id="2" name="Imagen 1" descr="escudo negro">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80975"/>
          <a:ext cx="971549" cy="1028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142876</xdr:colOff>
      <xdr:row>1</xdr:row>
      <xdr:rowOff>34019</xdr:rowOff>
    </xdr:from>
    <xdr:to>
      <xdr:col>2</xdr:col>
      <xdr:colOff>533400</xdr:colOff>
      <xdr:row>3</xdr:row>
      <xdr:rowOff>189538</xdr:rowOff>
    </xdr:to>
    <xdr:pic>
      <xdr:nvPicPr>
        <xdr:cNvPr id="2" name="Imagen 1" descr="escudo negr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533" y="197305"/>
          <a:ext cx="1011010" cy="101549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251732</xdr:colOff>
      <xdr:row>1</xdr:row>
      <xdr:rowOff>34019</xdr:rowOff>
    </xdr:from>
    <xdr:to>
      <xdr:col>2</xdr:col>
      <xdr:colOff>674643</xdr:colOff>
      <xdr:row>3</xdr:row>
      <xdr:rowOff>207917</xdr:rowOff>
    </xdr:to>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732" y="197305"/>
          <a:ext cx="1043396" cy="10447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133969</xdr:colOff>
      <xdr:row>1</xdr:row>
      <xdr:rowOff>42986</xdr:rowOff>
    </xdr:from>
    <xdr:to>
      <xdr:col>2</xdr:col>
      <xdr:colOff>559568</xdr:colOff>
      <xdr:row>3</xdr:row>
      <xdr:rowOff>250053</xdr:rowOff>
    </xdr:to>
    <xdr:pic>
      <xdr:nvPicPr>
        <xdr:cNvPr id="2" name="Imagen 1" descr="escudo negr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105" y="250804"/>
          <a:ext cx="1083690" cy="110761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377239</xdr:colOff>
      <xdr:row>1</xdr:row>
      <xdr:rowOff>42987</xdr:rowOff>
    </xdr:from>
    <xdr:to>
      <xdr:col>2</xdr:col>
      <xdr:colOff>82972</xdr:colOff>
      <xdr:row>3</xdr:row>
      <xdr:rowOff>170331</xdr:rowOff>
    </xdr:to>
    <xdr:pic>
      <xdr:nvPicPr>
        <xdr:cNvPr id="2" name="Imagen 1" descr="escudo negr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039" y="213316"/>
          <a:ext cx="1050439" cy="1014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1</xdr:row>
      <xdr:rowOff>44824</xdr:rowOff>
    </xdr:from>
    <xdr:to>
      <xdr:col>2</xdr:col>
      <xdr:colOff>605565</xdr:colOff>
      <xdr:row>3</xdr:row>
      <xdr:rowOff>230438</xdr:rowOff>
    </xdr:to>
    <xdr:pic>
      <xdr:nvPicPr>
        <xdr:cNvPr id="2" name="Imagen 1" descr="escudo negr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882" y="201706"/>
          <a:ext cx="1020183" cy="100364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278946</xdr:colOff>
      <xdr:row>1</xdr:row>
      <xdr:rowOff>68036</xdr:rowOff>
    </xdr:from>
    <xdr:to>
      <xdr:col>2</xdr:col>
      <xdr:colOff>830034</xdr:colOff>
      <xdr:row>3</xdr:row>
      <xdr:rowOff>246016</xdr:rowOff>
    </xdr:to>
    <xdr:pic>
      <xdr:nvPicPr>
        <xdr:cNvPr id="2" name="Imagen 1" descr="escudo negr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82" y="231322"/>
          <a:ext cx="1204231" cy="111687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53664</xdr:colOff>
      <xdr:row>1</xdr:row>
      <xdr:rowOff>67235</xdr:rowOff>
    </xdr:from>
    <xdr:to>
      <xdr:col>2</xdr:col>
      <xdr:colOff>1208280</xdr:colOff>
      <xdr:row>3</xdr:row>
      <xdr:rowOff>246529</xdr:rowOff>
    </xdr:to>
    <xdr:pic>
      <xdr:nvPicPr>
        <xdr:cNvPr id="2" name="Imagen 1" descr="escudo negr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164" y="336176"/>
          <a:ext cx="1154616" cy="99732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710045</xdr:colOff>
      <xdr:row>1</xdr:row>
      <xdr:rowOff>32599</xdr:rowOff>
    </xdr:from>
    <xdr:to>
      <xdr:col>2</xdr:col>
      <xdr:colOff>2303318</xdr:colOff>
      <xdr:row>3</xdr:row>
      <xdr:rowOff>363682</xdr:rowOff>
    </xdr:to>
    <xdr:pic>
      <xdr:nvPicPr>
        <xdr:cNvPr id="2" name="Imagen 1" descr="escudo negr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136" y="205781"/>
          <a:ext cx="1593273" cy="152603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artha\Downloads\408%20-%20RECUPERACI&#211;N,%20REHABILITACION%20Y%20MANTENIMIENTO%20DE%20LA%20MALLA%20V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cambio/Downloads/408%20-%20RECUPERACI&#211;N,%20REHABILITACION%20Y%20MANTENIMIENTO%20DE%20LA%20MALLA%20V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Users/Andres%20Romero/Desktop/UAERMV/2015/PROYECTOS%20DE%20INVERSION/PROYECTO%20408/408%20-%20RECUPERACI&#211;N,%20REHABILITACION%20Y%20MANTENIMIENTO%20DE%20LA%20MALLA%20V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aermv-my.sharepoint.com/Documents%20and%20Settings/usuario/Mis%20documentos/Downloads/Users/cambio/Downloads/408%20-%20RECUPERACI&#211;N,%20REHABILITACION%20Y%20MANTENIMIENTO%20DE%20LA%20MALLA%20VI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aermv-my.sharepoint.com/Users/Martha/Downloads/408%20-%20RECUPERACI&#211;N,%20REHABILITACION%20Y%20MANTENIMIENTO%20DE%20LA%20MALLA%20VI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aermv-my.sharepoint.com/Users/diana.reyes/Documents/backup%20marcela/2018_UV_uv/OCTUBRE/FORMULACI&#211;N/FORMULACI&#211;N%20PROYECTO%201171_.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ICHA%20FORMULACI&#211;N%20117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3">
          <cell r="A3" t="str">
            <v>Suma</v>
          </cell>
        </row>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ACTIVIDADES"/>
      <sheetName val="PAG. 1"/>
      <sheetName val="PAG. 2"/>
      <sheetName val="PAG. 3"/>
      <sheetName val="PAG. 4"/>
      <sheetName val="PAG. 5"/>
      <sheetName val="PAG. 6"/>
      <sheetName val="PAG. 7"/>
      <sheetName val="PAG. 8"/>
      <sheetName val="PAG. 9"/>
      <sheetName val="PAG. 10"/>
      <sheetName val="PAG. 11"/>
      <sheetName val="PAG. 12"/>
      <sheetName val="P.A. DATOS BÁSICOS 2012"/>
      <sheetName val="P.A. CRONOGRAMA"/>
      <sheetName val="P.A.OBJETOS Y FINANCIACIÓN 2012"/>
      <sheetName val="P.A. DATOS BÁSICOS 2013"/>
      <sheetName val="P.A. DATOS BÁSICOS 2014"/>
      <sheetName val="P.A.OBJETOS Y FINANCIACIÓN 2013"/>
      <sheetName val="P.A.OBJETOS Y FINANCIACIÓN 2014"/>
      <sheetName val="P.A. DATOS BÁSICOS 2015"/>
      <sheetName val="P.A.OBJETOS Y FINANCIACIÓN 2015"/>
      <sheetName val="TERRITORIALIZACIÓN"/>
      <sheetName val="P.A.Terri-Local Vigencia"/>
      <sheetName val="Hoja1"/>
    </sheetNames>
    <sheetDataSet>
      <sheetData sheetId="0" refreshError="1">
        <row r="450">
          <cell r="A450" t="str">
            <v>Seleccione Tipo de Participación</v>
          </cell>
        </row>
        <row r="451">
          <cell r="A451" t="str">
            <v>No hay participación</v>
          </cell>
        </row>
        <row r="452">
          <cell r="A452" t="str">
            <v>Se les informa</v>
          </cell>
        </row>
        <row r="453">
          <cell r="A453" t="str">
            <v>Se les consulta e informa</v>
          </cell>
        </row>
        <row r="454">
          <cell r="A454" t="str">
            <v>El proyecto propicia el proceso y las decisiones se comparten</v>
          </cell>
        </row>
        <row r="455">
          <cell r="A455" t="str">
            <v>La comunidad propicia el proceso y las decisiones se comparten</v>
          </cell>
        </row>
        <row r="468">
          <cell r="A468" t="str">
            <v>Seleccione Año</v>
          </cell>
        </row>
        <row r="469">
          <cell r="A469">
            <v>2012</v>
          </cell>
        </row>
        <row r="470">
          <cell r="A470">
            <v>2013</v>
          </cell>
        </row>
        <row r="471">
          <cell r="A471">
            <v>2014</v>
          </cell>
        </row>
        <row r="472">
          <cell r="A472">
            <v>2015</v>
          </cell>
        </row>
        <row r="473">
          <cell r="A473">
            <v>2016</v>
          </cell>
        </row>
        <row r="476">
          <cell r="A476" t="str">
            <v>Seleccione Motivo</v>
          </cell>
        </row>
        <row r="477">
          <cell r="A477" t="str">
            <v>Traslado presupuestal entre objetos de gasto</v>
          </cell>
        </row>
        <row r="478">
          <cell r="A478" t="str">
            <v>Traslado entre Proyectos y/o Rubros presupuestales.</v>
          </cell>
        </row>
        <row r="479">
          <cell r="A479" t="str">
            <v>Adición de recursos aprobados por Concejo Distrital</v>
          </cell>
        </row>
        <row r="480">
          <cell r="A480" t="str">
            <v>Reducción de Recursos aprobados por Concejo Distrital</v>
          </cell>
        </row>
        <row r="481">
          <cell r="A481" t="str">
            <v>Suspensión de Recursos aprobados por SDH</v>
          </cell>
        </row>
        <row r="482">
          <cell r="A482" t="str">
            <v>Sustitución de Fuentes aprobada por SDH</v>
          </cell>
        </row>
        <row r="483">
          <cell r="A483" t="str">
            <v>Modificación proyecto en donde no involucra recursos</v>
          </cell>
        </row>
        <row r="484">
          <cell r="A484" t="str">
            <v>Modificación recursos vigencias futuras</v>
          </cell>
        </row>
        <row r="485">
          <cell r="A485" t="str">
            <v>Modificación del proyectos de acuerdo con la ejecución del seguimiento.</v>
          </cell>
        </row>
        <row r="486">
          <cell r="A486" t="str">
            <v>Modificación vigencia siguiente por anteproyecto de presupuesto</v>
          </cell>
        </row>
        <row r="487">
          <cell r="A487" t="str">
            <v>Ajustes a la versión inicial del proyecto</v>
          </cell>
        </row>
        <row r="630">
          <cell r="A630" t="str">
            <v>Selecciones los riesgo a los que se expone el proyecto</v>
          </cell>
        </row>
        <row r="631">
          <cell r="A631" t="str">
            <v>Fraude interno o externo o hurto</v>
          </cell>
        </row>
        <row r="632">
          <cell r="A632" t="str">
            <v>Daño o destrucción de activos</v>
          </cell>
        </row>
        <row r="633">
          <cell r="A633" t="str">
            <v>Sanciones legales</v>
          </cell>
        </row>
        <row r="634">
          <cell r="A634" t="str">
            <v>Perdida credibilidad o reputación</v>
          </cell>
        </row>
        <row r="635">
          <cell r="A635" t="str">
            <v>Decisiones desacertadas de las gerencia del proyecto</v>
          </cell>
        </row>
        <row r="636">
          <cell r="A636" t="str">
            <v>Problemas o conflictos laborales</v>
          </cell>
        </row>
        <row r="637">
          <cell r="A637" t="str">
            <v>Problemas con la comunidad educativa</v>
          </cell>
        </row>
        <row r="638">
          <cell r="A638" t="str">
            <v>Costos excesivos</v>
          </cell>
        </row>
        <row r="639">
          <cell r="A639" t="str">
            <v>Contagio</v>
          </cell>
        </row>
        <row r="640">
          <cell r="A640" t="str">
            <v>Problemas con los procesos</v>
          </cell>
        </row>
        <row r="641">
          <cell r="A641" t="str">
            <v>Fallas tecnológicas</v>
          </cell>
        </row>
        <row r="644">
          <cell r="A644" t="str">
            <v>Selecciones posibilidad de ocurrencia</v>
          </cell>
        </row>
        <row r="645">
          <cell r="A645" t="str">
            <v>alta</v>
          </cell>
        </row>
        <row r="646">
          <cell r="A646" t="str">
            <v>media</v>
          </cell>
        </row>
        <row r="647">
          <cell r="A647" t="str">
            <v>baja</v>
          </cell>
        </row>
        <row r="650">
          <cell r="A650" t="str">
            <v>Selecciones alternativa para manejar el riesgo</v>
          </cell>
        </row>
        <row r="651">
          <cell r="A651" t="str">
            <v>Evitar el riesgo</v>
          </cell>
        </row>
        <row r="652">
          <cell r="A652" t="str">
            <v>Distribuir el riesgo</v>
          </cell>
        </row>
        <row r="653">
          <cell r="A653" t="str">
            <v>Compartir o transferir el riesgo</v>
          </cell>
        </row>
        <row r="654">
          <cell r="A654" t="str">
            <v>Asumir el riesgo</v>
          </cell>
        </row>
        <row r="655">
          <cell r="A655" t="str">
            <v>Mitigar o reducir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rbol problemas ajuste"/>
      <sheetName val="arbol objetivos"/>
      <sheetName val="Hoja3"/>
      <sheetName val="Hoja3 (2)"/>
      <sheetName val="Hoja4"/>
      <sheetName val="Hoja5"/>
      <sheetName val="Hoja6"/>
      <sheetName val="Hoja7"/>
      <sheetName val="Hoja8"/>
      <sheetName val="Hoja9"/>
      <sheetName val="Hoja10"/>
      <sheetName val="Hoja11"/>
      <sheetName val="Hoja12"/>
      <sheetName val="Hoja13"/>
    </sheetNames>
    <sheetDataSet>
      <sheetData sheetId="0">
        <row r="18">
          <cell r="D18" t="str">
            <v>TRANSPARENCIA, GESTIÓN PÚBLICA Y ATENCIÓN A PARTES INTERESADAS EN LA UAERMV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tecedentes"/>
      <sheetName val="Arbol de problemas"/>
      <sheetName val="Objetivos"/>
      <sheetName val="Beneficios"/>
      <sheetName val="Articulación"/>
      <sheetName val="Población"/>
      <sheetName val="Componentes"/>
      <sheetName val="Normatividad"/>
      <sheetName val="Presupuesto"/>
      <sheetName val="Plan de acción"/>
      <sheetName val="Responsable"/>
      <sheetName val="jUST OCI"/>
      <sheetName val="plan accion 2019"/>
    </sheetNames>
    <sheetDataSet>
      <sheetData sheetId="0"/>
      <sheetData sheetId="1"/>
      <sheetData sheetId="2"/>
      <sheetData sheetId="3"/>
      <sheetData sheetId="4"/>
      <sheetData sheetId="5"/>
      <sheetData sheetId="6"/>
      <sheetData sheetId="7"/>
      <sheetData sheetId="8"/>
      <sheetData sheetId="9"/>
      <sheetData sheetId="10"/>
      <sheetData sheetId="11">
        <row r="7">
          <cell r="H7">
            <v>6.666666666666667</v>
          </cell>
          <cell r="K7">
            <v>41.666666666666664</v>
          </cell>
          <cell r="L7">
            <v>6.666666666666667</v>
          </cell>
          <cell r="M7">
            <v>38.333333333333336</v>
          </cell>
          <cell r="N7">
            <v>6.666666666666667</v>
          </cell>
        </row>
        <row r="8">
          <cell r="F8">
            <v>25</v>
          </cell>
          <cell r="I8">
            <v>25</v>
          </cell>
          <cell r="L8">
            <v>25</v>
          </cell>
          <cell r="O8">
            <v>25</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85"/>
  <sheetViews>
    <sheetView showGridLines="0" zoomScale="70" zoomScaleNormal="70" zoomScaleSheetLayoutView="85" zoomScalePageLayoutView="70" workbookViewId="0">
      <selection activeCell="B10" sqref="B10"/>
    </sheetView>
  </sheetViews>
  <sheetFormatPr baseColWidth="10" defaultColWidth="0" defaultRowHeight="0" customHeight="1" zeroHeight="1" x14ac:dyDescent="0.25"/>
  <cols>
    <col min="1" max="1" width="3" style="1" customWidth="1"/>
    <col min="2" max="8" width="32.28515625" style="1" customWidth="1"/>
    <col min="9" max="9" width="3" style="1" customWidth="1"/>
    <col min="10" max="16384" width="29" style="1" hidden="1"/>
  </cols>
  <sheetData>
    <row r="1" spans="1:16384" ht="16.149999999999999" customHeight="1" x14ac:dyDescent="0.25"/>
    <row r="2" spans="1:16384" ht="44.25" customHeight="1" x14ac:dyDescent="0.25">
      <c r="B2" s="216"/>
      <c r="C2" s="217" t="s">
        <v>73</v>
      </c>
      <c r="D2" s="217"/>
      <c r="E2" s="217"/>
      <c r="F2" s="217"/>
      <c r="G2" s="217"/>
      <c r="H2" s="217"/>
    </row>
    <row r="3" spans="1:16384" ht="22.5" customHeight="1" x14ac:dyDescent="0.25">
      <c r="B3" s="216"/>
      <c r="C3" s="218" t="s">
        <v>115</v>
      </c>
      <c r="D3" s="218"/>
      <c r="E3" s="218"/>
      <c r="F3" s="218" t="s">
        <v>117</v>
      </c>
      <c r="G3" s="218"/>
      <c r="H3" s="218"/>
    </row>
    <row r="4" spans="1:16384" ht="22.5" customHeight="1" x14ac:dyDescent="0.25">
      <c r="B4" s="216"/>
      <c r="C4" s="218" t="s">
        <v>135</v>
      </c>
      <c r="D4" s="218"/>
      <c r="E4" s="218"/>
      <c r="F4" s="218"/>
      <c r="G4" s="218"/>
      <c r="H4" s="218"/>
    </row>
    <row r="5" spans="1:16384" ht="13.5"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c r="XEV5" s="2"/>
      <c r="XEW5" s="2"/>
      <c r="XEX5" s="2"/>
      <c r="XEY5" s="2"/>
      <c r="XEZ5" s="2"/>
      <c r="XFA5" s="2"/>
      <c r="XFB5" s="2"/>
      <c r="XFC5" s="2"/>
      <c r="XFD5" s="2"/>
    </row>
    <row r="6" spans="1:16384" ht="22.5" customHeight="1" x14ac:dyDescent="0.25">
      <c r="B6" s="20"/>
      <c r="C6" s="20"/>
      <c r="D6" s="20"/>
      <c r="E6" s="20"/>
      <c r="F6" s="21"/>
      <c r="G6" s="115" t="s">
        <v>75</v>
      </c>
      <c r="H6" s="116" t="s">
        <v>74</v>
      </c>
    </row>
    <row r="7" spans="1:16384" ht="25.5" customHeight="1" thickBot="1" x14ac:dyDescent="0.3">
      <c r="B7" s="22"/>
      <c r="C7" s="22"/>
      <c r="D7" s="22"/>
      <c r="E7" s="23"/>
      <c r="F7" s="24"/>
      <c r="G7" s="14">
        <v>2019</v>
      </c>
      <c r="H7" s="15">
        <v>4</v>
      </c>
    </row>
    <row r="8" spans="1:16384" ht="22.5" customHeight="1" x14ac:dyDescent="0.25">
      <c r="B8" s="228" t="s">
        <v>130</v>
      </c>
      <c r="C8" s="229"/>
      <c r="D8" s="229"/>
      <c r="E8" s="229"/>
      <c r="F8" s="229"/>
      <c r="G8" s="229"/>
      <c r="H8" s="230"/>
    </row>
    <row r="9" spans="1:16384" ht="25.5" customHeight="1" thickBot="1" x14ac:dyDescent="0.3">
      <c r="B9" s="231" t="s">
        <v>391</v>
      </c>
      <c r="C9" s="232"/>
      <c r="D9" s="232"/>
      <c r="E9" s="232"/>
      <c r="F9" s="232"/>
      <c r="G9" s="232"/>
      <c r="H9" s="233"/>
    </row>
    <row r="10" spans="1:16384" ht="13.9" customHeight="1" thickBot="1" x14ac:dyDescent="0.3">
      <c r="A10" s="16"/>
      <c r="B10" s="16"/>
      <c r="C10" s="16"/>
      <c r="D10" s="16"/>
      <c r="E10" s="1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c r="XFD10" s="17"/>
    </row>
    <row r="11" spans="1:16384" ht="40.5" customHeight="1" x14ac:dyDescent="0.25">
      <c r="B11" s="234" t="s">
        <v>76</v>
      </c>
      <c r="C11" s="235"/>
      <c r="D11" s="235"/>
      <c r="E11" s="235"/>
      <c r="F11" s="235"/>
      <c r="G11" s="235"/>
      <c r="H11" s="236"/>
    </row>
    <row r="12" spans="1:16384" ht="12.75" x14ac:dyDescent="0.25">
      <c r="B12" s="245"/>
      <c r="C12" s="246"/>
      <c r="D12" s="246"/>
      <c r="E12" s="246"/>
      <c r="F12" s="246"/>
      <c r="G12" s="246"/>
      <c r="H12" s="247"/>
    </row>
    <row r="13" spans="1:16384" ht="22.15" customHeight="1" x14ac:dyDescent="0.25">
      <c r="B13" s="248" t="s">
        <v>129</v>
      </c>
      <c r="C13" s="249"/>
      <c r="D13" s="249"/>
      <c r="E13" s="249"/>
      <c r="F13" s="249"/>
      <c r="G13" s="249"/>
      <c r="H13" s="250"/>
    </row>
    <row r="14" spans="1:16384" ht="39" customHeight="1" x14ac:dyDescent="0.25">
      <c r="B14" s="237" t="s">
        <v>170</v>
      </c>
      <c r="C14" s="238"/>
      <c r="D14" s="238"/>
      <c r="E14" s="238"/>
      <c r="F14" s="238"/>
      <c r="G14" s="238"/>
      <c r="H14" s="239"/>
    </row>
    <row r="15" spans="1:16384" ht="22.5" customHeight="1" x14ac:dyDescent="0.25">
      <c r="B15" s="248" t="s">
        <v>77</v>
      </c>
      <c r="C15" s="249"/>
      <c r="D15" s="249"/>
      <c r="E15" s="249"/>
      <c r="F15" s="249"/>
      <c r="G15" s="249"/>
      <c r="H15" s="250"/>
    </row>
    <row r="16" spans="1:16384" ht="39" customHeight="1" x14ac:dyDescent="0.25">
      <c r="B16" s="251" t="s">
        <v>78</v>
      </c>
      <c r="C16" s="252"/>
      <c r="D16" s="240" t="s">
        <v>146</v>
      </c>
      <c r="E16" s="240"/>
      <c r="F16" s="240"/>
      <c r="G16" s="240"/>
      <c r="H16" s="241"/>
    </row>
    <row r="17" spans="1:9" ht="22.5" customHeight="1" thickBot="1" x14ac:dyDescent="0.3">
      <c r="B17" s="242" t="s">
        <v>79</v>
      </c>
      <c r="C17" s="243"/>
      <c r="D17" s="243"/>
      <c r="E17" s="243"/>
      <c r="F17" s="243"/>
      <c r="G17" s="243"/>
      <c r="H17" s="244"/>
    </row>
    <row r="18" spans="1:9" ht="159" customHeight="1" x14ac:dyDescent="0.25">
      <c r="B18" s="219" t="s">
        <v>351</v>
      </c>
      <c r="C18" s="220"/>
      <c r="D18" s="220"/>
      <c r="E18" s="220"/>
      <c r="F18" s="220"/>
      <c r="G18" s="220"/>
      <c r="H18" s="221"/>
    </row>
    <row r="19" spans="1:9" ht="159" customHeight="1" x14ac:dyDescent="0.25">
      <c r="A19" s="3"/>
      <c r="B19" s="222"/>
      <c r="C19" s="223"/>
      <c r="D19" s="223"/>
      <c r="E19" s="223"/>
      <c r="F19" s="223"/>
      <c r="G19" s="223"/>
      <c r="H19" s="224"/>
      <c r="I19" s="3"/>
    </row>
    <row r="20" spans="1:9" ht="159" customHeight="1" x14ac:dyDescent="0.25">
      <c r="B20" s="222"/>
      <c r="C20" s="223"/>
      <c r="D20" s="223"/>
      <c r="E20" s="223"/>
      <c r="F20" s="223"/>
      <c r="G20" s="223"/>
      <c r="H20" s="224"/>
    </row>
    <row r="21" spans="1:9" ht="159" customHeight="1" thickBot="1" x14ac:dyDescent="0.3">
      <c r="B21" s="225"/>
      <c r="C21" s="226"/>
      <c r="D21" s="226"/>
      <c r="E21" s="226"/>
      <c r="F21" s="226"/>
      <c r="G21" s="226"/>
      <c r="H21" s="227"/>
    </row>
    <row r="22" spans="1:9" ht="12.75" x14ac:dyDescent="0.25"/>
    <row r="23" spans="1:9" ht="12.75" x14ac:dyDescent="0.25"/>
    <row r="24" spans="1:9" ht="12.75" x14ac:dyDescent="0.25"/>
    <row r="25" spans="1:9" ht="12.75" x14ac:dyDescent="0.25"/>
    <row r="26" spans="1:9" ht="12.75" x14ac:dyDescent="0.25"/>
    <row r="27" spans="1:9" ht="12.75" x14ac:dyDescent="0.25"/>
    <row r="28" spans="1:9" ht="12.75" x14ac:dyDescent="0.25"/>
    <row r="29" spans="1:9" ht="12.75" x14ac:dyDescent="0.25"/>
    <row r="30" spans="1:9" ht="12.75" x14ac:dyDescent="0.25"/>
    <row r="31" spans="1:9" ht="12.75" x14ac:dyDescent="0.25"/>
    <row r="32" spans="1:9" ht="12.75" x14ac:dyDescent="0.25"/>
    <row r="33" ht="12.75" x14ac:dyDescent="0.25"/>
    <row r="34" ht="12.75" x14ac:dyDescent="0.25"/>
    <row r="35" ht="12.75" x14ac:dyDescent="0.25"/>
    <row r="36" ht="12.75" x14ac:dyDescent="0.25"/>
    <row r="37" ht="12.75" x14ac:dyDescent="0.25"/>
    <row r="38" ht="12.75" x14ac:dyDescent="0.25"/>
    <row r="39" ht="12.75" x14ac:dyDescent="0.25"/>
    <row r="40" ht="12.75" x14ac:dyDescent="0.25"/>
    <row r="41" ht="12.75" x14ac:dyDescent="0.25"/>
    <row r="42" ht="12.75" x14ac:dyDescent="0.25"/>
    <row r="43" ht="12.75" x14ac:dyDescent="0.25"/>
    <row r="44" ht="12.75" x14ac:dyDescent="0.25"/>
    <row r="45" ht="12.75" x14ac:dyDescent="0.25"/>
    <row r="46" ht="12.75" x14ac:dyDescent="0.25"/>
    <row r="47" ht="12.75" x14ac:dyDescent="0.25"/>
    <row r="48" ht="12.75" x14ac:dyDescent="0.25"/>
    <row r="49" ht="12.75" x14ac:dyDescent="0.25"/>
    <row r="50" ht="12.75" x14ac:dyDescent="0.25"/>
    <row r="51" ht="12.75" x14ac:dyDescent="0.25"/>
    <row r="52" ht="12.75" x14ac:dyDescent="0.25"/>
    <row r="53" ht="12.75" x14ac:dyDescent="0.25"/>
    <row r="54" ht="12.75" x14ac:dyDescent="0.25"/>
    <row r="55" ht="12.75" x14ac:dyDescent="0.25"/>
    <row r="56" ht="12.75" x14ac:dyDescent="0.25"/>
    <row r="57" ht="12.75" x14ac:dyDescent="0.25"/>
    <row r="58" ht="12.75" x14ac:dyDescent="0.25"/>
    <row r="59" ht="12.75" x14ac:dyDescent="0.25"/>
    <row r="60" ht="12.75"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sheetData>
  <mergeCells count="16">
    <mergeCell ref="B18:H21"/>
    <mergeCell ref="B8:H8"/>
    <mergeCell ref="B9:H9"/>
    <mergeCell ref="B11:H11"/>
    <mergeCell ref="B14:H14"/>
    <mergeCell ref="D16:H16"/>
    <mergeCell ref="B17:H17"/>
    <mergeCell ref="B12:H12"/>
    <mergeCell ref="B13:H13"/>
    <mergeCell ref="B15:H15"/>
    <mergeCell ref="B16:C16"/>
    <mergeCell ref="B2:B4"/>
    <mergeCell ref="C2:H2"/>
    <mergeCell ref="C3:E3"/>
    <mergeCell ref="F3:H3"/>
    <mergeCell ref="C4:H4"/>
  </mergeCells>
  <dataValidations count="4">
    <dataValidation type="textLength" operator="lessThan" allowBlank="1" showErrorMessage="1" errorTitle="LIMITE DE TEXTO" error="En esta Celda solo se permite diligenciar un largo de 1200 caracteres" sqref="C3:C5 G5:G6 H7 E5:E6 B16 I11:IW65512 F3 B17:H17 B11 H5:XFD5 F10:XFD10 B13:H13 B15:H15 A5 I3:IW4 D5 F5 I6:IW9 B5:B8 B22:H65512" xr:uid="{00000000-0002-0000-0000-000000000000}">
      <formula1>1200</formula1>
    </dataValidation>
    <dataValidation type="list" operator="lessThan" allowBlank="1" showErrorMessage="1" errorTitle="LIMITE DE TEXTO" error="En esta Celda solo se permite diligenciar un largo de 1200 caracteres" sqref="B14:H14" xr:uid="{00000000-0002-0000-0000-000001000000}">
      <formula1>"FORMULACIÓN INICIAL,REPROGRAMACIÓN,ACTUALIZACIÓN"</formula1>
    </dataValidation>
    <dataValidation type="textLength" errorStyle="warning" operator="lessThan" allowBlank="1" showErrorMessage="1" errorTitle="LIMITE DE TEXTO" error="En esta Celda solo se permite diligenciar un largo de 200 caracteres" sqref="D16" xr:uid="{00000000-0002-0000-0000-000002000000}">
      <formula1>200</formula1>
    </dataValidation>
    <dataValidation operator="lessThan" allowBlank="1" showErrorMessage="1" errorTitle="LIMITE DE TEXTO" error="En esta Celda solo se permite diligenciar un largo de 1200 caracteres" sqref="B18" xr:uid="{00000000-0002-0000-0000-000003000000}"/>
  </dataValidations>
  <printOptions horizontalCentered="1" verticalCentered="1"/>
  <pageMargins left="0.31496062992125984" right="0.31496062992125984" top="0.35433070866141736" bottom="0.35433070866141736" header="0.11811023622047245" footer="0.11811023622047245"/>
  <pageSetup scale="19" orientation="portrait" r:id="rId1"/>
  <headerFooter>
    <oddFooter xml:space="preserve">&amp;LCalle 26 No. 57-41 Torre 8, Pisos 7 y 8 CEMSA – C.P. 111321
PBX. 3779555  - Información: Línea 195
www.umv.gov.co&amp;CPES-FM-008
Página &amp;P de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828675</xdr:colOff>
                    <xdr:row>13</xdr:row>
                    <xdr:rowOff>85725</xdr:rowOff>
                  </from>
                  <to>
                    <xdr:col>2</xdr:col>
                    <xdr:colOff>828675</xdr:colOff>
                    <xdr:row>13</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66675</xdr:colOff>
                    <xdr:row>13</xdr:row>
                    <xdr:rowOff>104775</xdr:rowOff>
                  </from>
                  <to>
                    <xdr:col>4</xdr:col>
                    <xdr:colOff>66675</xdr:colOff>
                    <xdr:row>13</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876300</xdr:colOff>
                    <xdr:row>13</xdr:row>
                    <xdr:rowOff>95250</xdr:rowOff>
                  </from>
                  <to>
                    <xdr:col>5</xdr:col>
                    <xdr:colOff>876300</xdr:colOff>
                    <xdr:row>13</xdr:row>
                    <xdr:rowOff>333375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N25"/>
  <sheetViews>
    <sheetView view="pageBreakPreview" topLeftCell="C1" zoomScale="55" zoomScaleNormal="55" zoomScaleSheetLayoutView="55" zoomScalePageLayoutView="55" workbookViewId="0">
      <pane ySplit="11" topLeftCell="A12" activePane="bottomLeft" state="frozen"/>
      <selection pane="bottomLeft" activeCell="K21" sqref="K21"/>
    </sheetView>
  </sheetViews>
  <sheetFormatPr baseColWidth="10" defaultColWidth="11.42578125" defaultRowHeight="14.25" x14ac:dyDescent="0.25"/>
  <cols>
    <col min="1" max="1" width="3.85546875" style="54" customWidth="1"/>
    <col min="2" max="2" width="5.85546875" style="55" customWidth="1"/>
    <col min="3" max="3" width="56.42578125" style="55" customWidth="1"/>
    <col min="4" max="14" width="25.7109375" style="55" customWidth="1"/>
    <col min="15" max="15" width="3.85546875" style="54" customWidth="1"/>
    <col min="16" max="31" width="11.42578125" style="54" customWidth="1"/>
    <col min="32" max="16384" width="11.42578125" style="54"/>
  </cols>
  <sheetData>
    <row r="2" spans="2:14" ht="63" customHeight="1" x14ac:dyDescent="0.25">
      <c r="B2" s="367"/>
      <c r="C2" s="367"/>
      <c r="D2" s="520" t="s">
        <v>73</v>
      </c>
      <c r="E2" s="520"/>
      <c r="F2" s="520"/>
      <c r="G2" s="520"/>
      <c r="H2" s="520"/>
      <c r="I2" s="520"/>
      <c r="J2" s="520"/>
      <c r="K2" s="520"/>
      <c r="L2" s="520"/>
      <c r="M2" s="520"/>
      <c r="N2" s="520"/>
    </row>
    <row r="3" spans="2:14" ht="31.5" customHeight="1" x14ac:dyDescent="0.25">
      <c r="B3" s="367"/>
      <c r="C3" s="367"/>
      <c r="D3" s="521" t="s">
        <v>115</v>
      </c>
      <c r="E3" s="521"/>
      <c r="F3" s="521"/>
      <c r="G3" s="521"/>
      <c r="H3" s="521"/>
      <c r="I3" s="521"/>
      <c r="J3" s="521" t="s">
        <v>117</v>
      </c>
      <c r="K3" s="521"/>
      <c r="L3" s="521"/>
      <c r="M3" s="521"/>
      <c r="N3" s="521"/>
    </row>
    <row r="4" spans="2:14" ht="31.5" customHeight="1" x14ac:dyDescent="0.25">
      <c r="B4" s="367"/>
      <c r="C4" s="367"/>
      <c r="D4" s="521" t="s">
        <v>116</v>
      </c>
      <c r="E4" s="521"/>
      <c r="F4" s="521"/>
      <c r="G4" s="521"/>
      <c r="H4" s="521"/>
      <c r="I4" s="521"/>
      <c r="J4" s="521"/>
      <c r="K4" s="521"/>
      <c r="L4" s="521"/>
      <c r="M4" s="521"/>
      <c r="N4" s="521"/>
    </row>
    <row r="5" spans="2:14" ht="15" thickBot="1" x14ac:dyDescent="0.3">
      <c r="B5" s="56"/>
      <c r="C5" s="56"/>
      <c r="D5" s="56"/>
      <c r="E5" s="56"/>
      <c r="F5" s="56"/>
      <c r="G5" s="56"/>
      <c r="H5" s="56"/>
      <c r="I5" s="56"/>
    </row>
    <row r="6" spans="2:14" ht="30.75" customHeight="1" thickBot="1" x14ac:dyDescent="0.3">
      <c r="B6" s="522" t="s">
        <v>122</v>
      </c>
      <c r="C6" s="523"/>
      <c r="D6" s="523"/>
      <c r="E6" s="523"/>
      <c r="F6" s="523"/>
      <c r="G6" s="523"/>
      <c r="H6" s="523"/>
      <c r="I6" s="523"/>
      <c r="J6" s="523"/>
      <c r="K6" s="523"/>
      <c r="L6" s="523"/>
      <c r="M6" s="523"/>
      <c r="N6" s="524"/>
    </row>
    <row r="7" spans="2:14" ht="33" customHeight="1" thickBot="1" x14ac:dyDescent="0.3">
      <c r="B7" s="336" t="s">
        <v>78</v>
      </c>
      <c r="C7" s="337"/>
      <c r="D7" s="337"/>
      <c r="E7" s="337"/>
      <c r="F7" s="342" t="str">
        <f>+Antecedentes!D16</f>
        <v>1171   TRANSPARENCIA, GESTIÓN PÚBLICA Y ATENCIÓN A PARTES INTERESADAS EN LA UAERMV</v>
      </c>
      <c r="G7" s="342"/>
      <c r="H7" s="342"/>
      <c r="I7" s="342"/>
      <c r="J7" s="342"/>
      <c r="K7" s="342"/>
      <c r="L7" s="342"/>
      <c r="M7" s="342"/>
      <c r="N7" s="343"/>
    </row>
    <row r="8" spans="2:14" ht="27" customHeight="1" x14ac:dyDescent="0.25">
      <c r="B8" s="512" t="s">
        <v>123</v>
      </c>
      <c r="C8" s="513"/>
      <c r="D8" s="513"/>
      <c r="E8" s="513"/>
      <c r="F8" s="513"/>
      <c r="G8" s="513"/>
      <c r="H8" s="513"/>
      <c r="I8" s="513"/>
      <c r="J8" s="513"/>
      <c r="K8" s="513"/>
      <c r="L8" s="513"/>
      <c r="M8" s="513"/>
      <c r="N8" s="514"/>
    </row>
    <row r="9" spans="2:14" ht="24" customHeight="1" x14ac:dyDescent="0.25">
      <c r="B9" s="515" t="s">
        <v>32</v>
      </c>
      <c r="C9" s="517" t="s">
        <v>33</v>
      </c>
      <c r="D9" s="517" t="s">
        <v>124</v>
      </c>
      <c r="E9" s="517"/>
      <c r="F9" s="517"/>
      <c r="G9" s="517"/>
      <c r="H9" s="517"/>
      <c r="I9" s="517"/>
      <c r="J9" s="517"/>
      <c r="K9" s="517"/>
      <c r="L9" s="517"/>
      <c r="M9" s="517"/>
      <c r="N9" s="527" t="s">
        <v>28</v>
      </c>
    </row>
    <row r="10" spans="2:14" s="57" customFormat="1" ht="24" customHeight="1" x14ac:dyDescent="0.25">
      <c r="B10" s="515"/>
      <c r="C10" s="517"/>
      <c r="D10" s="519">
        <v>2016</v>
      </c>
      <c r="E10" s="519"/>
      <c r="F10" s="519">
        <v>2017</v>
      </c>
      <c r="G10" s="519"/>
      <c r="H10" s="519">
        <v>2018</v>
      </c>
      <c r="I10" s="519"/>
      <c r="J10" s="519">
        <v>2019</v>
      </c>
      <c r="K10" s="519"/>
      <c r="L10" s="519">
        <v>2020</v>
      </c>
      <c r="M10" s="519"/>
      <c r="N10" s="527"/>
    </row>
    <row r="11" spans="2:14" ht="44.45" customHeight="1" thickBot="1" x14ac:dyDescent="0.3">
      <c r="B11" s="516"/>
      <c r="C11" s="518"/>
      <c r="D11" s="140" t="s">
        <v>126</v>
      </c>
      <c r="E11" s="140" t="s">
        <v>125</v>
      </c>
      <c r="F11" s="140" t="s">
        <v>126</v>
      </c>
      <c r="G11" s="140" t="s">
        <v>125</v>
      </c>
      <c r="H11" s="140" t="s">
        <v>126</v>
      </c>
      <c r="I11" s="140" t="s">
        <v>125</v>
      </c>
      <c r="J11" s="140" t="s">
        <v>126</v>
      </c>
      <c r="K11" s="140" t="s">
        <v>125</v>
      </c>
      <c r="L11" s="140" t="s">
        <v>126</v>
      </c>
      <c r="M11" s="140" t="s">
        <v>125</v>
      </c>
      <c r="N11" s="528"/>
    </row>
    <row r="12" spans="2:14" ht="90.75" customHeight="1" thickBot="1" x14ac:dyDescent="0.3">
      <c r="B12" s="146">
        <v>1</v>
      </c>
      <c r="C12" s="61" t="str">
        <f>+Componentes!C9</f>
        <v>Plan Institucional de Gestion Ambiental PIGA</v>
      </c>
      <c r="D12" s="62">
        <v>0</v>
      </c>
      <c r="E12" s="63">
        <f t="shared" ref="E12:E18" si="0">+D12/$D$22</f>
        <v>0</v>
      </c>
      <c r="F12" s="62">
        <v>406431528.60561234</v>
      </c>
      <c r="G12" s="63">
        <f t="shared" ref="G12:G21" si="1">F12/$F$22</f>
        <v>4.1113769849902108E-2</v>
      </c>
      <c r="H12" s="62">
        <v>450000000</v>
      </c>
      <c r="I12" s="63">
        <f t="shared" ref="I12:I21" si="2">H12/$H$22</f>
        <v>4.2253521126760563E-2</v>
      </c>
      <c r="J12" s="62">
        <v>253500000</v>
      </c>
      <c r="K12" s="63">
        <f t="shared" ref="K12:K18" si="3">J12/$J$22</f>
        <v>3.7482323424988334E-2</v>
      </c>
      <c r="L12" s="62">
        <f t="shared" ref="L12:L21" si="4">$L$22*K12</f>
        <v>187411617.12494168</v>
      </c>
      <c r="M12" s="63">
        <f t="shared" ref="M12:M18" si="5">L12/$L$22</f>
        <v>3.7482323424988334E-2</v>
      </c>
      <c r="N12" s="144">
        <f t="shared" ref="N12:N21" si="6">+D12+F12+H12+J12+L12</f>
        <v>1297343145.7305539</v>
      </c>
    </row>
    <row r="13" spans="2:14" ht="99.6" customHeight="1" thickBot="1" x14ac:dyDescent="0.3">
      <c r="B13" s="147">
        <v>2</v>
      </c>
      <c r="C13" s="61" t="str">
        <f>+Componentes!C10</f>
        <v>Atención a grupos de valor</v>
      </c>
      <c r="D13" s="59">
        <v>0</v>
      </c>
      <c r="E13" s="60">
        <f t="shared" si="0"/>
        <v>0</v>
      </c>
      <c r="F13" s="59">
        <v>0</v>
      </c>
      <c r="G13" s="60">
        <f t="shared" si="1"/>
        <v>0</v>
      </c>
      <c r="H13" s="59"/>
      <c r="I13" s="60">
        <f t="shared" si="2"/>
        <v>0</v>
      </c>
      <c r="J13" s="59">
        <v>261500000</v>
      </c>
      <c r="K13" s="60">
        <f t="shared" si="3"/>
        <v>3.8665197537019524E-2</v>
      </c>
      <c r="L13" s="59">
        <f t="shared" si="4"/>
        <v>193325987.68509763</v>
      </c>
      <c r="M13" s="60">
        <f t="shared" si="5"/>
        <v>3.8665197537019524E-2</v>
      </c>
      <c r="N13" s="145">
        <f t="shared" si="6"/>
        <v>454825987.68509763</v>
      </c>
    </row>
    <row r="14" spans="2:14" ht="99.6" customHeight="1" thickBot="1" x14ac:dyDescent="0.3">
      <c r="B14" s="147">
        <v>3</v>
      </c>
      <c r="C14" s="61" t="s">
        <v>293</v>
      </c>
      <c r="D14" s="59">
        <v>0</v>
      </c>
      <c r="E14" s="60">
        <f t="shared" si="0"/>
        <v>0</v>
      </c>
      <c r="F14" s="59">
        <v>0</v>
      </c>
      <c r="G14" s="60">
        <f t="shared" si="1"/>
        <v>0</v>
      </c>
      <c r="H14" s="59"/>
      <c r="I14" s="60">
        <f t="shared" si="2"/>
        <v>0</v>
      </c>
      <c r="J14" s="59">
        <v>6248188000</v>
      </c>
      <c r="K14" s="60">
        <f t="shared" si="3"/>
        <v>0.92385247903799217</v>
      </c>
      <c r="L14" s="59">
        <f t="shared" si="4"/>
        <v>4619262395.1899605</v>
      </c>
      <c r="M14" s="60">
        <f t="shared" si="5"/>
        <v>0.92385247903799206</v>
      </c>
      <c r="N14" s="145">
        <f t="shared" si="6"/>
        <v>10867450395.18996</v>
      </c>
    </row>
    <row r="15" spans="2:14" ht="99.6" customHeight="1" thickBot="1" x14ac:dyDescent="0.3">
      <c r="B15" s="147">
        <v>4</v>
      </c>
      <c r="C15" s="61" t="s">
        <v>287</v>
      </c>
      <c r="D15" s="59">
        <v>56935863.297101453</v>
      </c>
      <c r="E15" s="60">
        <f t="shared" si="0"/>
        <v>1.5297906602254429E-2</v>
      </c>
      <c r="F15" s="59">
        <v>156981489.88470742</v>
      </c>
      <c r="G15" s="60">
        <f t="shared" si="1"/>
        <v>1.5879921688057429E-2</v>
      </c>
      <c r="H15" s="59">
        <v>146000000</v>
      </c>
      <c r="I15" s="60">
        <f t="shared" si="2"/>
        <v>1.3708920187793428E-2</v>
      </c>
      <c r="J15" s="59"/>
      <c r="K15" s="60">
        <f t="shared" si="3"/>
        <v>0</v>
      </c>
      <c r="L15" s="59">
        <f t="shared" si="4"/>
        <v>0</v>
      </c>
      <c r="M15" s="60">
        <f t="shared" si="5"/>
        <v>0</v>
      </c>
      <c r="N15" s="145">
        <f t="shared" si="6"/>
        <v>359917353.18180889</v>
      </c>
    </row>
    <row r="16" spans="2:14" ht="99.6" customHeight="1" thickBot="1" x14ac:dyDescent="0.3">
      <c r="B16" s="147">
        <v>5</v>
      </c>
      <c r="C16" s="61" t="s">
        <v>288</v>
      </c>
      <c r="D16" s="59">
        <v>32962868.22463768</v>
      </c>
      <c r="E16" s="60">
        <f t="shared" si="0"/>
        <v>8.8566827697262474E-3</v>
      </c>
      <c r="F16" s="59">
        <v>137627607.57015446</v>
      </c>
      <c r="G16" s="60">
        <f t="shared" si="1"/>
        <v>1.3922123123776376E-2</v>
      </c>
      <c r="H16" s="59">
        <v>550000000</v>
      </c>
      <c r="I16" s="60">
        <f t="shared" si="2"/>
        <v>5.1643192488262914E-2</v>
      </c>
      <c r="J16" s="59"/>
      <c r="K16" s="60">
        <f t="shared" si="3"/>
        <v>0</v>
      </c>
      <c r="L16" s="59">
        <f t="shared" si="4"/>
        <v>0</v>
      </c>
      <c r="M16" s="60">
        <f t="shared" si="5"/>
        <v>0</v>
      </c>
      <c r="N16" s="145">
        <f t="shared" si="6"/>
        <v>720590475.79479218</v>
      </c>
    </row>
    <row r="17" spans="2:14" ht="99.6" customHeight="1" thickBot="1" x14ac:dyDescent="0.3">
      <c r="B17" s="147">
        <v>6</v>
      </c>
      <c r="C17" s="61" t="s">
        <v>289</v>
      </c>
      <c r="D17" s="59">
        <v>0</v>
      </c>
      <c r="E17" s="60">
        <f t="shared" si="0"/>
        <v>0</v>
      </c>
      <c r="F17" s="59">
        <v>896729880.57428753</v>
      </c>
      <c r="G17" s="60">
        <f t="shared" si="1"/>
        <v>9.0711333478355444E-2</v>
      </c>
      <c r="H17" s="59">
        <v>3713000000</v>
      </c>
      <c r="I17" s="60">
        <f t="shared" si="2"/>
        <v>0.34863849765258215</v>
      </c>
      <c r="J17" s="59"/>
      <c r="K17" s="60">
        <f t="shared" si="3"/>
        <v>0</v>
      </c>
      <c r="L17" s="59">
        <f t="shared" si="4"/>
        <v>0</v>
      </c>
      <c r="M17" s="60">
        <f t="shared" si="5"/>
        <v>0</v>
      </c>
      <c r="N17" s="145">
        <f t="shared" si="6"/>
        <v>4609729880.5742874</v>
      </c>
    </row>
    <row r="18" spans="2:14" ht="99.6" customHeight="1" thickBot="1" x14ac:dyDescent="0.3">
      <c r="B18" s="147">
        <v>7</v>
      </c>
      <c r="C18" s="61" t="s">
        <v>290</v>
      </c>
      <c r="D18" s="59">
        <v>0</v>
      </c>
      <c r="E18" s="60">
        <f t="shared" si="0"/>
        <v>0</v>
      </c>
      <c r="F18" s="59">
        <v>324715136.61083317</v>
      </c>
      <c r="G18" s="60">
        <f t="shared" si="1"/>
        <v>3.2847509245159889E-2</v>
      </c>
      <c r="H18" s="59">
        <v>675000000</v>
      </c>
      <c r="I18" s="60">
        <f t="shared" si="2"/>
        <v>6.3380281690140844E-2</v>
      </c>
      <c r="J18" s="59"/>
      <c r="K18" s="60">
        <f t="shared" si="3"/>
        <v>0</v>
      </c>
      <c r="L18" s="59">
        <f t="shared" si="4"/>
        <v>0</v>
      </c>
      <c r="M18" s="60">
        <f t="shared" si="5"/>
        <v>0</v>
      </c>
      <c r="N18" s="145">
        <f t="shared" si="6"/>
        <v>999715136.61083317</v>
      </c>
    </row>
    <row r="19" spans="2:14" ht="99.6" customHeight="1" thickBot="1" x14ac:dyDescent="0.3">
      <c r="B19" s="147">
        <v>8</v>
      </c>
      <c r="C19" s="61" t="s">
        <v>291</v>
      </c>
      <c r="D19" s="59">
        <v>0</v>
      </c>
      <c r="E19" s="60"/>
      <c r="F19" s="59">
        <v>1978396858.8209703</v>
      </c>
      <c r="G19" s="60">
        <f t="shared" si="1"/>
        <v>0.2001305199042854</v>
      </c>
      <c r="H19" s="59">
        <v>1184000000</v>
      </c>
      <c r="I19" s="60">
        <f t="shared" si="2"/>
        <v>0.1111737089201878</v>
      </c>
      <c r="J19" s="59"/>
      <c r="K19" s="60"/>
      <c r="L19" s="59">
        <f t="shared" si="4"/>
        <v>0</v>
      </c>
      <c r="M19" s="60"/>
      <c r="N19" s="145">
        <f t="shared" si="6"/>
        <v>3162396858.8209705</v>
      </c>
    </row>
    <row r="20" spans="2:14" ht="99.6" customHeight="1" thickBot="1" x14ac:dyDescent="0.3">
      <c r="B20" s="147">
        <v>9</v>
      </c>
      <c r="C20" s="61" t="s">
        <v>292</v>
      </c>
      <c r="D20" s="59">
        <v>0</v>
      </c>
      <c r="E20" s="60"/>
      <c r="F20" s="59">
        <v>5984650497.9334345</v>
      </c>
      <c r="G20" s="60">
        <f t="shared" si="1"/>
        <v>0.6053948227104633</v>
      </c>
      <c r="H20" s="59">
        <v>3932000000</v>
      </c>
      <c r="I20" s="60">
        <f t="shared" si="2"/>
        <v>0.36920187793427228</v>
      </c>
      <c r="J20" s="59"/>
      <c r="K20" s="60"/>
      <c r="L20" s="59">
        <f t="shared" si="4"/>
        <v>0</v>
      </c>
      <c r="M20" s="60"/>
      <c r="N20" s="145">
        <f t="shared" si="6"/>
        <v>9916650497.9334335</v>
      </c>
    </row>
    <row r="21" spans="2:14" ht="99.6" customHeight="1" thickBot="1" x14ac:dyDescent="0.3">
      <c r="B21" s="147">
        <v>10</v>
      </c>
      <c r="C21" s="61" t="s">
        <v>286</v>
      </c>
      <c r="D21" s="59">
        <v>3631908753.478261</v>
      </c>
      <c r="E21" s="60">
        <f>+D21/$D$22</f>
        <v>0.97584541062801933</v>
      </c>
      <c r="F21" s="59">
        <v>0</v>
      </c>
      <c r="G21" s="60">
        <f t="shared" si="1"/>
        <v>0</v>
      </c>
      <c r="H21" s="59"/>
      <c r="I21" s="60">
        <f t="shared" si="2"/>
        <v>0</v>
      </c>
      <c r="J21" s="59"/>
      <c r="K21" s="60">
        <f>J21/$J$22</f>
        <v>0</v>
      </c>
      <c r="L21" s="59">
        <f t="shared" si="4"/>
        <v>0</v>
      </c>
      <c r="M21" s="60">
        <f>L21/$L$22</f>
        <v>0</v>
      </c>
      <c r="N21" s="145">
        <f t="shared" si="6"/>
        <v>3631908753.478261</v>
      </c>
    </row>
    <row r="22" spans="2:14" ht="32.450000000000003" customHeight="1" thickBot="1" x14ac:dyDescent="0.3">
      <c r="B22" s="525" t="s">
        <v>28</v>
      </c>
      <c r="C22" s="526"/>
      <c r="D22" s="141">
        <f t="shared" ref="D22:N22" si="7">SUM(D12:D21)</f>
        <v>3721807485</v>
      </c>
      <c r="E22" s="142">
        <f t="shared" si="7"/>
        <v>1</v>
      </c>
      <c r="F22" s="141">
        <f t="shared" si="7"/>
        <v>9885533000</v>
      </c>
      <c r="G22" s="142">
        <f t="shared" si="7"/>
        <v>1</v>
      </c>
      <c r="H22" s="141">
        <f t="shared" si="7"/>
        <v>10650000000</v>
      </c>
      <c r="I22" s="142">
        <f t="shared" si="7"/>
        <v>1</v>
      </c>
      <c r="J22" s="141">
        <f t="shared" si="7"/>
        <v>6763188000</v>
      </c>
      <c r="K22" s="142">
        <f t="shared" si="7"/>
        <v>1</v>
      </c>
      <c r="L22" s="141">
        <v>5000000000</v>
      </c>
      <c r="M22" s="142">
        <f t="shared" si="7"/>
        <v>0.99999999999999989</v>
      </c>
      <c r="N22" s="143">
        <f t="shared" si="7"/>
        <v>36020528485</v>
      </c>
    </row>
    <row r="23" spans="2:14" x14ac:dyDescent="0.25">
      <c r="F23" s="54"/>
      <c r="G23" s="54"/>
      <c r="H23" s="54"/>
      <c r="I23" s="54"/>
      <c r="J23" s="54"/>
      <c r="K23" s="54"/>
      <c r="L23" s="54"/>
      <c r="M23" s="54"/>
      <c r="N23" s="54"/>
    </row>
    <row r="24" spans="2:14" x14ac:dyDescent="0.25">
      <c r="D24" s="58"/>
      <c r="F24" s="54"/>
      <c r="G24" s="54"/>
      <c r="H24" s="54"/>
      <c r="I24" s="54"/>
      <c r="J24" s="54"/>
      <c r="K24" s="54"/>
      <c r="L24" s="54"/>
      <c r="M24" s="54"/>
      <c r="N24" s="54"/>
    </row>
    <row r="25" spans="2:14" x14ac:dyDescent="0.25">
      <c r="D25" s="58"/>
      <c r="F25" s="54"/>
      <c r="G25" s="54"/>
      <c r="H25" s="54"/>
      <c r="I25" s="54"/>
      <c r="J25" s="54"/>
      <c r="K25" s="54"/>
      <c r="L25" s="54"/>
      <c r="M25" s="54"/>
      <c r="N25" s="54"/>
    </row>
  </sheetData>
  <mergeCells count="19">
    <mergeCell ref="B22:C22"/>
    <mergeCell ref="N9:N11"/>
    <mergeCell ref="B7:E7"/>
    <mergeCell ref="D2:N2"/>
    <mergeCell ref="J3:N3"/>
    <mergeCell ref="D3:I3"/>
    <mergeCell ref="D4:N4"/>
    <mergeCell ref="F7:N7"/>
    <mergeCell ref="B2:C4"/>
    <mergeCell ref="B6:N6"/>
    <mergeCell ref="B8:N8"/>
    <mergeCell ref="B9:B11"/>
    <mergeCell ref="C9:C11"/>
    <mergeCell ref="D9:M9"/>
    <mergeCell ref="D10:E10"/>
    <mergeCell ref="F10:G10"/>
    <mergeCell ref="H10:I10"/>
    <mergeCell ref="J10:K10"/>
    <mergeCell ref="L10:M10"/>
  </mergeCells>
  <conditionalFormatting sqref="E12:E22 G12:G22 I12:I22 K12:K22 M12:M22">
    <cfRule type="containsErrors" dxfId="0" priority="4">
      <formula>ISERROR(E12)</formula>
    </cfRule>
  </conditionalFormatting>
  <dataValidations count="2">
    <dataValidation type="textLength" operator="lessThan" allowBlank="1" showErrorMessage="1" errorTitle="LIMITE DE TEXTO" error="En esta Celda solo se permite diligenciar un largo de 1200 caracteres" sqref="J3 D3:D4" xr:uid="{00000000-0002-0000-0800-000000000000}">
      <formula1>1200</formula1>
    </dataValidation>
    <dataValidation allowBlank="1" showInputMessage="1" sqref="N6:N9 C6:C21 B6:B22 N12:N22 D6:M22" xr:uid="{00000000-0002-0000-0800-000001000000}"/>
  </dataValidations>
  <printOptions horizontalCentered="1" verticalCentered="1"/>
  <pageMargins left="0.31496062992125984" right="0.31496062992125984" top="0.35433070866141736" bottom="0.35433070866141736" header="0.11811023622047245" footer="0.11811023622047245"/>
  <pageSetup scale="37" orientation="landscape" r:id="rId1"/>
  <headerFooter>
    <oddFooter xml:space="preserve">&amp;L&amp;14Calle 26 No. 57-41 Torre 8, Pisos 7 y 8 CEMSA – C.P. 111321
PBX. 3779555  - Información: Línea 195
www.umv.gov.co&amp;C&amp;14PES-FM-008
Página &amp;P de &amp;N
</oddFooter>
  </headerFooter>
  <ignoredErrors>
    <ignoredError sqref="H21 J21 H13:H14 J15:J18" unlockedFormula="1"/>
    <ignoredError sqref="E22 G22 I22 K22 M22" evalError="1"/>
    <ignoredError sqref="E21 G21 I21 K21 M21 M12:M18 K12:K18 I12:I18 G12:G18 E12:E18" evalError="1"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DE121"/>
  <sheetViews>
    <sheetView view="pageBreakPreview" topLeftCell="A10" zoomScale="85" zoomScaleNormal="55" zoomScaleSheetLayoutView="85" zoomScalePageLayoutView="55" workbookViewId="0">
      <pane xSplit="40" ySplit="1" topLeftCell="AO11" activePane="bottomRight" state="frozen"/>
      <selection activeCell="A10" sqref="A10"/>
      <selection pane="topRight" activeCell="AO10" sqref="AO10"/>
      <selection pane="bottomLeft" activeCell="A11" sqref="A11"/>
      <selection pane="bottomRight" activeCell="AO11" sqref="AO11"/>
    </sheetView>
  </sheetViews>
  <sheetFormatPr baseColWidth="10" defaultColWidth="0" defaultRowHeight="15" x14ac:dyDescent="0.25"/>
  <cols>
    <col min="1" max="1" width="2.28515625" style="64" customWidth="1"/>
    <col min="2" max="2" width="16.5703125" style="65" customWidth="1"/>
    <col min="3" max="3" width="11.42578125" style="65" customWidth="1"/>
    <col min="4" max="4" width="40.7109375" style="65" customWidth="1"/>
    <col min="5" max="5" width="15.7109375" style="66" hidden="1" customWidth="1"/>
    <col min="6" max="11" width="6" style="65" hidden="1" customWidth="1"/>
    <col min="12" max="12" width="8.5703125" style="67" hidden="1" customWidth="1"/>
    <col min="13" max="13" width="15.7109375" style="66" hidden="1" customWidth="1"/>
    <col min="14" max="14" width="4.7109375" style="65" hidden="1" customWidth="1"/>
    <col min="15" max="15" width="5" style="65" hidden="1" customWidth="1"/>
    <col min="16" max="16" width="5.42578125" style="65" hidden="1" customWidth="1"/>
    <col min="17" max="18" width="5.140625" style="65" hidden="1" customWidth="1"/>
    <col min="19" max="19" width="5" style="65" hidden="1" customWidth="1"/>
    <col min="20" max="20" width="4.28515625" style="65" hidden="1" customWidth="1"/>
    <col min="21" max="21" width="4.7109375" style="65" hidden="1" customWidth="1"/>
    <col min="22" max="22" width="4.5703125" style="65" hidden="1" customWidth="1"/>
    <col min="23" max="25" width="4.85546875" style="65" hidden="1" customWidth="1"/>
    <col min="26" max="26" width="8.5703125" style="67" hidden="1" customWidth="1"/>
    <col min="27" max="27" width="15.7109375" style="66" hidden="1" customWidth="1"/>
    <col min="28" max="28" width="4.7109375" style="65" hidden="1" customWidth="1"/>
    <col min="29" max="29" width="5.7109375" style="65" hidden="1" customWidth="1"/>
    <col min="30" max="30" width="5.42578125" style="65" hidden="1" customWidth="1"/>
    <col min="31" max="32" width="5.140625" style="65" hidden="1" customWidth="1"/>
    <col min="33" max="33" width="5" style="65" hidden="1" customWidth="1"/>
    <col min="34" max="34" width="4.7109375" style="65" hidden="1" customWidth="1"/>
    <col min="35" max="36" width="5" style="65" hidden="1" customWidth="1"/>
    <col min="37" max="37" width="4.85546875" style="65" hidden="1" customWidth="1"/>
    <col min="38" max="38" width="5.140625" style="65" hidden="1" customWidth="1"/>
    <col min="39" max="39" width="5" style="65" hidden="1" customWidth="1"/>
    <col min="40" max="40" width="8.5703125" style="67" hidden="1" customWidth="1"/>
    <col min="41" max="41" width="10.42578125" style="66" customWidth="1"/>
    <col min="42" max="43" width="4.7109375" style="65" customWidth="1"/>
    <col min="44" max="44" width="5.42578125" style="65" customWidth="1"/>
    <col min="45" max="46" width="5.140625" style="65" customWidth="1"/>
    <col min="47" max="47" width="4.7109375" style="65" customWidth="1"/>
    <col min="48" max="48" width="4.85546875" style="65" customWidth="1"/>
    <col min="49" max="49" width="4.7109375" style="65" customWidth="1"/>
    <col min="50" max="50" width="4.5703125" style="65" customWidth="1"/>
    <col min="51" max="51" width="4.85546875" style="65" customWidth="1"/>
    <col min="52" max="52" width="5.140625" style="65" customWidth="1"/>
    <col min="53" max="53" width="4.28515625" style="65" customWidth="1"/>
    <col min="54" max="54" width="8.5703125" style="67" customWidth="1"/>
    <col min="55" max="55" width="15.7109375" style="66" customWidth="1"/>
    <col min="56" max="57" width="4.7109375" style="65" customWidth="1"/>
    <col min="58" max="58" width="5.42578125" style="65" customWidth="1"/>
    <col min="59" max="60" width="5.140625" style="65" customWidth="1"/>
    <col min="61" max="61" width="4.7109375" style="65" customWidth="1"/>
    <col min="62" max="62" width="8.5703125" style="67" customWidth="1"/>
    <col min="63" max="63" width="4.42578125" style="65" customWidth="1"/>
    <col min="64" max="109" width="7.7109375" style="65" customWidth="1"/>
    <col min="110" max="110" width="0" style="68" hidden="1" customWidth="1"/>
    <col min="111" max="16384" width="0" style="68" hidden="1"/>
  </cols>
  <sheetData>
    <row r="2" spans="2:109" ht="48" customHeight="1" x14ac:dyDescent="0.25">
      <c r="B2" s="367"/>
      <c r="C2" s="553" t="s">
        <v>73</v>
      </c>
      <c r="D2" s="554"/>
      <c r="E2" s="554"/>
      <c r="F2" s="554"/>
      <c r="G2" s="554"/>
      <c r="H2" s="554"/>
      <c r="I2" s="554"/>
      <c r="J2" s="554"/>
      <c r="K2" s="554"/>
      <c r="L2" s="554"/>
      <c r="M2" s="554"/>
      <c r="N2" s="554"/>
      <c r="O2" s="554"/>
      <c r="P2" s="554"/>
      <c r="Q2" s="554"/>
      <c r="R2" s="554"/>
      <c r="S2" s="554"/>
      <c r="T2" s="554"/>
      <c r="U2" s="554"/>
      <c r="V2" s="554"/>
      <c r="W2" s="554"/>
      <c r="X2" s="554"/>
      <c r="Y2" s="554"/>
      <c r="Z2" s="555"/>
      <c r="AA2" s="367"/>
      <c r="AB2" s="367"/>
      <c r="AC2" s="367"/>
      <c r="AD2" s="367"/>
      <c r="AE2" s="367"/>
      <c r="AF2" s="367"/>
      <c r="AG2" s="520" t="s">
        <v>73</v>
      </c>
      <c r="AH2" s="520"/>
      <c r="AI2" s="520"/>
      <c r="AJ2" s="520"/>
      <c r="AK2" s="520"/>
      <c r="AL2" s="520"/>
      <c r="AM2" s="520"/>
      <c r="AN2" s="520"/>
      <c r="AO2" s="520"/>
      <c r="AP2" s="520"/>
      <c r="AQ2" s="520"/>
      <c r="AR2" s="520"/>
      <c r="AS2" s="520"/>
      <c r="AT2" s="520"/>
      <c r="AU2" s="520"/>
      <c r="AV2" s="520"/>
      <c r="AW2" s="520"/>
      <c r="AX2" s="520"/>
      <c r="AY2" s="520"/>
      <c r="AZ2" s="520"/>
      <c r="BA2" s="520"/>
      <c r="BB2" s="520"/>
      <c r="BC2" s="520"/>
      <c r="BD2" s="520"/>
      <c r="BE2" s="520"/>
      <c r="BF2" s="520"/>
      <c r="BG2" s="520"/>
      <c r="BH2" s="520"/>
      <c r="BI2" s="520"/>
      <c r="BJ2" s="520"/>
    </row>
    <row r="3" spans="2:109" ht="27.75" customHeight="1" x14ac:dyDescent="0.25">
      <c r="B3" s="367"/>
      <c r="C3" s="109"/>
      <c r="D3" s="521" t="s">
        <v>115</v>
      </c>
      <c r="E3" s="521"/>
      <c r="F3" s="521"/>
      <c r="G3" s="521"/>
      <c r="H3" s="521"/>
      <c r="I3" s="521"/>
      <c r="J3" s="521" t="s">
        <v>117</v>
      </c>
      <c r="K3" s="521"/>
      <c r="L3" s="521"/>
      <c r="M3" s="521"/>
      <c r="N3" s="521"/>
      <c r="O3" s="521"/>
      <c r="P3" s="521"/>
      <c r="Q3" s="521"/>
      <c r="R3" s="521"/>
      <c r="S3" s="521"/>
      <c r="T3" s="521"/>
      <c r="U3" s="521"/>
      <c r="V3" s="521"/>
      <c r="W3" s="521"/>
      <c r="X3" s="521"/>
      <c r="Y3" s="521"/>
      <c r="Z3" s="521"/>
      <c r="AA3" s="367"/>
      <c r="AB3" s="367"/>
      <c r="AC3" s="367"/>
      <c r="AD3" s="367"/>
      <c r="AE3" s="367"/>
      <c r="AF3" s="367"/>
      <c r="AG3" s="521" t="s">
        <v>115</v>
      </c>
      <c r="AH3" s="521"/>
      <c r="AI3" s="521"/>
      <c r="AJ3" s="521"/>
      <c r="AK3" s="521"/>
      <c r="AL3" s="521"/>
      <c r="AM3" s="521"/>
      <c r="AN3" s="521"/>
      <c r="AO3" s="521"/>
      <c r="AP3" s="521"/>
      <c r="AQ3" s="521"/>
      <c r="AR3" s="521"/>
      <c r="AS3" s="521"/>
      <c r="AT3" s="521" t="s">
        <v>117</v>
      </c>
      <c r="AU3" s="521"/>
      <c r="AV3" s="521"/>
      <c r="AW3" s="521"/>
      <c r="AX3" s="521"/>
      <c r="AY3" s="521"/>
      <c r="AZ3" s="521"/>
      <c r="BA3" s="521"/>
      <c r="BB3" s="521"/>
      <c r="BC3" s="521"/>
      <c r="BD3" s="521"/>
      <c r="BE3" s="521"/>
      <c r="BF3" s="521"/>
      <c r="BG3" s="521"/>
      <c r="BH3" s="521"/>
      <c r="BI3" s="521"/>
      <c r="BJ3" s="521"/>
    </row>
    <row r="4" spans="2:109" ht="27.75" customHeight="1" x14ac:dyDescent="0.25">
      <c r="B4" s="367"/>
      <c r="C4" s="109"/>
      <c r="D4" s="521" t="s">
        <v>116</v>
      </c>
      <c r="E4" s="521"/>
      <c r="F4" s="521"/>
      <c r="G4" s="521"/>
      <c r="H4" s="521"/>
      <c r="I4" s="521"/>
      <c r="J4" s="521"/>
      <c r="K4" s="521"/>
      <c r="L4" s="521"/>
      <c r="M4" s="521"/>
      <c r="N4" s="521"/>
      <c r="O4" s="521"/>
      <c r="P4" s="521"/>
      <c r="Q4" s="521"/>
      <c r="R4" s="521"/>
      <c r="S4" s="521"/>
      <c r="T4" s="521"/>
      <c r="U4" s="521"/>
      <c r="V4" s="521"/>
      <c r="W4" s="521"/>
      <c r="X4" s="521"/>
      <c r="Y4" s="521"/>
      <c r="Z4" s="521"/>
      <c r="AA4" s="367"/>
      <c r="AB4" s="367"/>
      <c r="AC4" s="367"/>
      <c r="AD4" s="367"/>
      <c r="AE4" s="367"/>
      <c r="AF4" s="367"/>
      <c r="AG4" s="521" t="s">
        <v>116</v>
      </c>
      <c r="AH4" s="521"/>
      <c r="AI4" s="521"/>
      <c r="AJ4" s="521"/>
      <c r="AK4" s="521"/>
      <c r="AL4" s="521"/>
      <c r="AM4" s="521"/>
      <c r="AN4" s="521"/>
      <c r="AO4" s="521"/>
      <c r="AP4" s="521"/>
      <c r="AQ4" s="521"/>
      <c r="AR4" s="521"/>
      <c r="AS4" s="521"/>
      <c r="AT4" s="521"/>
      <c r="AU4" s="521"/>
      <c r="AV4" s="521"/>
      <c r="AW4" s="521"/>
      <c r="AX4" s="521"/>
      <c r="AY4" s="521"/>
      <c r="AZ4" s="521"/>
      <c r="BA4" s="521"/>
      <c r="BB4" s="521"/>
      <c r="BC4" s="521"/>
      <c r="BD4" s="521"/>
      <c r="BE4" s="521"/>
      <c r="BF4" s="521"/>
      <c r="BG4" s="521"/>
      <c r="BH4" s="521"/>
      <c r="BI4" s="521"/>
      <c r="BJ4" s="521"/>
    </row>
    <row r="5" spans="2:109" ht="15.75" thickBot="1" x14ac:dyDescent="0.3">
      <c r="B5" s="56"/>
      <c r="C5" s="56"/>
      <c r="D5" s="56"/>
      <c r="E5" s="56"/>
      <c r="F5" s="56"/>
      <c r="G5" s="56"/>
      <c r="H5" s="56"/>
      <c r="I5" s="56"/>
      <c r="J5" s="55"/>
      <c r="K5" s="55"/>
      <c r="L5" s="55"/>
      <c r="M5" s="55"/>
      <c r="N5" s="55"/>
    </row>
    <row r="6" spans="2:109" ht="16.5" thickBot="1" x14ac:dyDescent="0.3">
      <c r="B6" s="535" t="s">
        <v>127</v>
      </c>
      <c r="C6" s="536"/>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AY6" s="537"/>
      <c r="AZ6" s="537"/>
      <c r="BA6" s="537"/>
      <c r="BB6" s="537"/>
      <c r="BC6" s="538"/>
      <c r="BD6" s="537"/>
      <c r="BE6" s="537"/>
      <c r="BF6" s="537"/>
      <c r="BG6" s="537"/>
      <c r="BH6" s="537"/>
      <c r="BI6" s="537"/>
      <c r="BJ6" s="539"/>
    </row>
    <row r="7" spans="2:109" ht="15.75" customHeight="1" thickBot="1" x14ac:dyDescent="0.3">
      <c r="B7" s="296" t="s">
        <v>78</v>
      </c>
      <c r="C7" s="552"/>
      <c r="D7" s="297"/>
      <c r="E7" s="297"/>
      <c r="F7" s="543" t="str">
        <f>+Antecedentes!D16</f>
        <v>1171   TRANSPARENCIA, GESTIÓN PÚBLICA Y ATENCIÓN A PARTES INTERESADAS EN LA UAERMV</v>
      </c>
      <c r="G7" s="544"/>
      <c r="H7" s="544"/>
      <c r="I7" s="544"/>
      <c r="J7" s="544"/>
      <c r="K7" s="544"/>
      <c r="L7" s="544"/>
      <c r="M7" s="544"/>
      <c r="N7" s="544"/>
      <c r="O7" s="544"/>
      <c r="P7" s="544"/>
      <c r="Q7" s="544"/>
      <c r="R7" s="544"/>
      <c r="S7" s="544"/>
      <c r="T7" s="544"/>
      <c r="U7" s="544"/>
      <c r="V7" s="544"/>
      <c r="W7" s="544"/>
      <c r="X7" s="544"/>
      <c r="Y7" s="544"/>
      <c r="Z7" s="544"/>
      <c r="AA7" s="545" t="s">
        <v>78</v>
      </c>
      <c r="AB7" s="546"/>
      <c r="AC7" s="546"/>
      <c r="AD7" s="546"/>
      <c r="AE7" s="546"/>
      <c r="AF7" s="546"/>
      <c r="AG7" s="546"/>
      <c r="AH7" s="546"/>
      <c r="AI7" s="546"/>
      <c r="AJ7" s="546"/>
      <c r="AK7" s="546"/>
      <c r="AL7" s="546"/>
      <c r="AM7" s="546"/>
      <c r="AN7" s="546"/>
      <c r="AO7" s="547"/>
      <c r="AP7" s="543" t="str">
        <f>+Antecedentes!D16</f>
        <v>1171   TRANSPARENCIA, GESTIÓN PÚBLICA Y ATENCIÓN A PARTES INTERESADAS EN LA UAERMV</v>
      </c>
      <c r="AQ7" s="544"/>
      <c r="AR7" s="544"/>
      <c r="AS7" s="544"/>
      <c r="AT7" s="544"/>
      <c r="AU7" s="544"/>
      <c r="AV7" s="544"/>
      <c r="AW7" s="544"/>
      <c r="AX7" s="544"/>
      <c r="AY7" s="544"/>
      <c r="AZ7" s="544"/>
      <c r="BA7" s="544"/>
      <c r="BB7" s="544"/>
      <c r="BC7" s="544"/>
      <c r="BD7" s="544"/>
      <c r="BE7" s="544"/>
      <c r="BF7" s="544"/>
      <c r="BG7" s="544"/>
      <c r="BH7" s="544"/>
      <c r="BI7" s="544"/>
      <c r="BJ7" s="544"/>
    </row>
    <row r="8" spans="2:109" x14ac:dyDescent="0.25">
      <c r="B8" s="92"/>
      <c r="C8" s="93"/>
      <c r="D8" s="93"/>
      <c r="E8" s="94"/>
      <c r="F8" s="93"/>
      <c r="G8" s="93"/>
      <c r="H8" s="93"/>
      <c r="I8" s="93"/>
      <c r="J8" s="93"/>
      <c r="K8" s="93"/>
      <c r="L8" s="95"/>
      <c r="M8" s="94"/>
      <c r="N8" s="93"/>
      <c r="O8" s="93"/>
      <c r="P8" s="93"/>
      <c r="Q8" s="93"/>
      <c r="R8" s="93"/>
      <c r="S8" s="93"/>
      <c r="T8" s="93"/>
      <c r="U8" s="93"/>
      <c r="V8" s="93"/>
      <c r="W8" s="93"/>
      <c r="X8" s="93"/>
      <c r="Y8" s="93"/>
      <c r="Z8" s="95"/>
      <c r="AA8" s="94"/>
      <c r="AB8" s="93"/>
      <c r="AC8" s="93"/>
      <c r="AD8" s="93"/>
      <c r="AE8" s="93"/>
      <c r="AF8" s="93"/>
      <c r="AG8" s="93"/>
      <c r="AH8" s="93"/>
      <c r="AI8" s="93"/>
      <c r="AJ8" s="93"/>
      <c r="AK8" s="93"/>
      <c r="AL8" s="93"/>
      <c r="AM8" s="93"/>
      <c r="AN8" s="95"/>
      <c r="AO8" s="94"/>
      <c r="AP8" s="93"/>
      <c r="AQ8" s="93"/>
      <c r="AR8" s="93"/>
      <c r="AS8" s="93"/>
      <c r="AT8" s="93"/>
      <c r="AU8" s="93"/>
      <c r="AV8" s="93"/>
      <c r="AW8" s="93"/>
      <c r="AX8" s="93"/>
      <c r="AY8" s="93"/>
      <c r="AZ8" s="93"/>
      <c r="BA8" s="93"/>
      <c r="BB8" s="95"/>
      <c r="BC8" s="94"/>
      <c r="BD8" s="93"/>
      <c r="BE8" s="93"/>
      <c r="BF8" s="93"/>
      <c r="BG8" s="93"/>
      <c r="BH8" s="93"/>
      <c r="BI8" s="93"/>
      <c r="BJ8" s="96"/>
    </row>
    <row r="9" spans="2:109" ht="15.75" x14ac:dyDescent="0.25">
      <c r="B9" s="540" t="s">
        <v>58</v>
      </c>
      <c r="C9" s="541"/>
      <c r="D9" s="542"/>
      <c r="E9" s="533">
        <v>2016</v>
      </c>
      <c r="F9" s="533"/>
      <c r="G9" s="533"/>
      <c r="H9" s="533"/>
      <c r="I9" s="533"/>
      <c r="J9" s="533"/>
      <c r="K9" s="533"/>
      <c r="L9" s="533"/>
      <c r="M9" s="533">
        <v>2017</v>
      </c>
      <c r="N9" s="533"/>
      <c r="O9" s="533"/>
      <c r="P9" s="533"/>
      <c r="Q9" s="533"/>
      <c r="R9" s="533"/>
      <c r="S9" s="533"/>
      <c r="T9" s="533"/>
      <c r="U9" s="533"/>
      <c r="V9" s="533"/>
      <c r="W9" s="533"/>
      <c r="X9" s="148"/>
      <c r="Y9" s="148"/>
      <c r="Z9" s="148"/>
      <c r="AA9" s="533">
        <v>2018</v>
      </c>
      <c r="AB9" s="533"/>
      <c r="AC9" s="533"/>
      <c r="AD9" s="533"/>
      <c r="AE9" s="533"/>
      <c r="AF9" s="533"/>
      <c r="AG9" s="533"/>
      <c r="AH9" s="533"/>
      <c r="AI9" s="533"/>
      <c r="AJ9" s="533"/>
      <c r="AK9" s="533"/>
      <c r="AL9" s="533"/>
      <c r="AM9" s="533"/>
      <c r="AN9" s="533"/>
      <c r="AO9" s="533">
        <v>2019</v>
      </c>
      <c r="AP9" s="533"/>
      <c r="AQ9" s="533"/>
      <c r="AR9" s="533"/>
      <c r="AS9" s="533"/>
      <c r="AT9" s="533"/>
      <c r="AU9" s="533"/>
      <c r="AV9" s="533"/>
      <c r="AW9" s="533"/>
      <c r="AX9" s="533"/>
      <c r="AY9" s="533"/>
      <c r="AZ9" s="533"/>
      <c r="BA9" s="533"/>
      <c r="BB9" s="533"/>
      <c r="BC9" s="533">
        <v>2020</v>
      </c>
      <c r="BD9" s="533"/>
      <c r="BE9" s="533"/>
      <c r="BF9" s="533"/>
      <c r="BG9" s="533"/>
      <c r="BH9" s="533"/>
      <c r="BI9" s="533"/>
      <c r="BJ9" s="534"/>
    </row>
    <row r="10" spans="2:109" ht="30.6" customHeight="1" thickBot="1" x14ac:dyDescent="0.3">
      <c r="B10" s="149" t="s">
        <v>114</v>
      </c>
      <c r="C10" s="150" t="s">
        <v>59</v>
      </c>
      <c r="D10" s="151" t="s">
        <v>134</v>
      </c>
      <c r="E10" s="152" t="s">
        <v>60</v>
      </c>
      <c r="F10" s="153" t="s">
        <v>61</v>
      </c>
      <c r="G10" s="153" t="s">
        <v>62</v>
      </c>
      <c r="H10" s="153" t="s">
        <v>63</v>
      </c>
      <c r="I10" s="153" t="s">
        <v>64</v>
      </c>
      <c r="J10" s="153" t="s">
        <v>65</v>
      </c>
      <c r="K10" s="153" t="s">
        <v>66</v>
      </c>
      <c r="L10" s="154" t="s">
        <v>28</v>
      </c>
      <c r="M10" s="152" t="s">
        <v>60</v>
      </c>
      <c r="N10" s="153" t="s">
        <v>67</v>
      </c>
      <c r="O10" s="153" t="s">
        <v>68</v>
      </c>
      <c r="P10" s="153" t="s">
        <v>69</v>
      </c>
      <c r="Q10" s="153" t="s">
        <v>70</v>
      </c>
      <c r="R10" s="153" t="s">
        <v>71</v>
      </c>
      <c r="S10" s="153" t="s">
        <v>72</v>
      </c>
      <c r="T10" s="153" t="s">
        <v>61</v>
      </c>
      <c r="U10" s="153" t="s">
        <v>62</v>
      </c>
      <c r="V10" s="153" t="s">
        <v>63</v>
      </c>
      <c r="W10" s="153" t="s">
        <v>64</v>
      </c>
      <c r="X10" s="153" t="s">
        <v>65</v>
      </c>
      <c r="Y10" s="153" t="s">
        <v>66</v>
      </c>
      <c r="Z10" s="154" t="s">
        <v>28</v>
      </c>
      <c r="AA10" s="152" t="s">
        <v>60</v>
      </c>
      <c r="AB10" s="153" t="s">
        <v>67</v>
      </c>
      <c r="AC10" s="153" t="s">
        <v>68</v>
      </c>
      <c r="AD10" s="153" t="s">
        <v>69</v>
      </c>
      <c r="AE10" s="153" t="s">
        <v>70</v>
      </c>
      <c r="AF10" s="153" t="s">
        <v>71</v>
      </c>
      <c r="AG10" s="153" t="s">
        <v>72</v>
      </c>
      <c r="AH10" s="153" t="s">
        <v>61</v>
      </c>
      <c r="AI10" s="153" t="s">
        <v>62</v>
      </c>
      <c r="AJ10" s="153" t="s">
        <v>63</v>
      </c>
      <c r="AK10" s="153" t="s">
        <v>64</v>
      </c>
      <c r="AL10" s="153" t="s">
        <v>65</v>
      </c>
      <c r="AM10" s="153" t="s">
        <v>66</v>
      </c>
      <c r="AN10" s="154" t="s">
        <v>28</v>
      </c>
      <c r="AO10" s="152" t="s">
        <v>60</v>
      </c>
      <c r="AP10" s="153" t="s">
        <v>67</v>
      </c>
      <c r="AQ10" s="153" t="s">
        <v>68</v>
      </c>
      <c r="AR10" s="153" t="s">
        <v>69</v>
      </c>
      <c r="AS10" s="153" t="s">
        <v>70</v>
      </c>
      <c r="AT10" s="153" t="s">
        <v>71</v>
      </c>
      <c r="AU10" s="153" t="s">
        <v>72</v>
      </c>
      <c r="AV10" s="153" t="s">
        <v>61</v>
      </c>
      <c r="AW10" s="153" t="s">
        <v>62</v>
      </c>
      <c r="AX10" s="153" t="s">
        <v>63</v>
      </c>
      <c r="AY10" s="153" t="s">
        <v>64</v>
      </c>
      <c r="AZ10" s="153" t="s">
        <v>65</v>
      </c>
      <c r="BA10" s="153" t="s">
        <v>66</v>
      </c>
      <c r="BB10" s="154" t="s">
        <v>28</v>
      </c>
      <c r="BC10" s="152" t="s">
        <v>60</v>
      </c>
      <c r="BD10" s="153" t="s">
        <v>67</v>
      </c>
      <c r="BE10" s="153" t="s">
        <v>68</v>
      </c>
      <c r="BF10" s="153" t="s">
        <v>69</v>
      </c>
      <c r="BG10" s="153" t="s">
        <v>70</v>
      </c>
      <c r="BH10" s="153" t="s">
        <v>71</v>
      </c>
      <c r="BI10" s="153" t="s">
        <v>72</v>
      </c>
      <c r="BJ10" s="155" t="s">
        <v>28</v>
      </c>
    </row>
    <row r="11" spans="2:109" ht="37.5" customHeight="1" x14ac:dyDescent="0.25">
      <c r="B11" s="529" t="str">
        <f>+Componentes!C9</f>
        <v>Plan Institucional de Gestion Ambiental PIGA</v>
      </c>
      <c r="C11" s="89">
        <v>1</v>
      </c>
      <c r="D11" s="88" t="s">
        <v>235</v>
      </c>
      <c r="E11" s="156"/>
      <c r="F11" s="90"/>
      <c r="G11" s="90"/>
      <c r="H11" s="90"/>
      <c r="I11" s="90"/>
      <c r="J11" s="90"/>
      <c r="K11" s="90"/>
      <c r="L11" s="158">
        <f t="shared" ref="L11:L20" si="0">IF(AND(D11="",SUM(E11:K11)&gt;0),"Debe redactar la actividad",IF(AND(SUM(F11:K11)&gt;0,E11=0),"NO DETERMINO PESO PORCENTUAL EN TAREA",IF(AND(SUM(F11:K11)=0,E11=0),0,IF(SUM(F11:K11)&lt;&gt;100,"La sumatoría debe ser = 100%",100))))</f>
        <v>0</v>
      </c>
      <c r="M11" s="156"/>
      <c r="N11" s="90"/>
      <c r="O11" s="90"/>
      <c r="P11" s="90"/>
      <c r="Q11" s="90"/>
      <c r="R11" s="90"/>
      <c r="S11" s="90"/>
      <c r="T11" s="90"/>
      <c r="U11" s="90"/>
      <c r="V11" s="90"/>
      <c r="W11" s="90"/>
      <c r="X11" s="90"/>
      <c r="Y11" s="90"/>
      <c r="Z11" s="160">
        <f t="shared" ref="Z11:Z20" si="1">IF(AND(D11="",SUM(M11:Y11)&gt;0),"Debe redactar la actividad",IF(AND(SUM(N11:Y11)&gt;0,M11=0),"NO DETERMINO PESO PORCENTUAL EN TAREA",IF(AND(SUM(N11:Y11)=0,M11=0),0,IF(SUM(N11:Y11)&lt;&gt;100,"La sumatoría debe ser = 100%",100))))</f>
        <v>0</v>
      </c>
      <c r="AA11" s="156"/>
      <c r="AB11" s="90"/>
      <c r="AC11" s="90"/>
      <c r="AD11" s="90"/>
      <c r="AE11" s="90"/>
      <c r="AF11" s="90"/>
      <c r="AG11" s="91"/>
      <c r="AH11" s="90"/>
      <c r="AI11" s="90"/>
      <c r="AJ11" s="90"/>
      <c r="AK11" s="90"/>
      <c r="AL11" s="90"/>
      <c r="AM11" s="90"/>
      <c r="AN11" s="160">
        <f t="shared" ref="AN11:AN20" si="2">IF(AND(D11="",SUM(AA11:AM11)&gt;0),"Debe redactar la actividad",IF(AND(SUM(AB11:AM11)&gt;0,AA11=0),"NO DETERMINO PESO PORCENTUAL EN TAREA",IF(AND(SUM(AB11:AM11)=0,AA11=0),0,IF(SUM(AB11:AM11)&lt;&gt;100,"La sumatoría debe ser = 100%",100))))</f>
        <v>0</v>
      </c>
      <c r="AO11" s="156">
        <v>40</v>
      </c>
      <c r="AP11" s="90"/>
      <c r="AQ11" s="90"/>
      <c r="AR11" s="90"/>
      <c r="AS11" s="90">
        <v>50</v>
      </c>
      <c r="AT11" s="90"/>
      <c r="AU11" s="90"/>
      <c r="AV11" s="90"/>
      <c r="AW11" s="90"/>
      <c r="AX11" s="90"/>
      <c r="AY11" s="90"/>
      <c r="AZ11" s="90"/>
      <c r="BA11" s="90">
        <v>50</v>
      </c>
      <c r="BB11" s="160">
        <f t="shared" ref="BB11:BB20" si="3">IF(AND(D11="",SUM(AO11:BA11)&gt;0),"Debe redactar la actividad",IF(AND(SUM(AP11:BA11)&gt;0,AO11=0),"NO DETERMINO PESO PORCENTUAL EN TAREA",IF(AND(SUM(AP11:BA11)=0,AO11=0),0,IF(SUM(AP11:BA11)&lt;&gt;100,"La sumatoría debe ser = 100%",100))))</f>
        <v>100</v>
      </c>
      <c r="BC11" s="156"/>
      <c r="BD11" s="90"/>
      <c r="BE11" s="90"/>
      <c r="BF11" s="90"/>
      <c r="BG11" s="90"/>
      <c r="BH11" s="90"/>
      <c r="BI11" s="90"/>
      <c r="BJ11" s="162">
        <f t="shared" ref="BJ11:BJ20" si="4">IF(AND(D11="",SUM(BC11:BI11)&gt;0),"Debe redactar la actividad",IF(AND(SUM(BD11:BI11)&gt;0,BC11=0),"NO DETERMINO PESO PORCENTUAL EN TAREA",IF(AND(SUM(BD11:BI11)=0,BC11=0),0,IF(SUM(BD11:BI11)&lt;&gt;100,"La sumatoría debe ser = 100%",100))))</f>
        <v>0</v>
      </c>
      <c r="DA11" s="69"/>
      <c r="DB11" s="69"/>
      <c r="DC11" s="69"/>
      <c r="DD11" s="69"/>
      <c r="DE11" s="69"/>
    </row>
    <row r="12" spans="2:109" ht="18" customHeight="1" x14ac:dyDescent="0.25">
      <c r="B12" s="530"/>
      <c r="C12" s="77">
        <v>2</v>
      </c>
      <c r="D12" s="76" t="s">
        <v>241</v>
      </c>
      <c r="E12" s="157"/>
      <c r="F12" s="79"/>
      <c r="G12" s="79"/>
      <c r="H12" s="79"/>
      <c r="I12" s="79"/>
      <c r="J12" s="79"/>
      <c r="K12" s="79"/>
      <c r="L12" s="159">
        <f t="shared" si="0"/>
        <v>0</v>
      </c>
      <c r="M12" s="157"/>
      <c r="N12" s="79"/>
      <c r="O12" s="79"/>
      <c r="P12" s="79"/>
      <c r="Q12" s="79"/>
      <c r="R12" s="79"/>
      <c r="S12" s="79"/>
      <c r="T12" s="79"/>
      <c r="U12" s="79"/>
      <c r="V12" s="79"/>
      <c r="W12" s="79"/>
      <c r="X12" s="79"/>
      <c r="Y12" s="79"/>
      <c r="Z12" s="161">
        <f t="shared" si="1"/>
        <v>0</v>
      </c>
      <c r="AA12" s="157"/>
      <c r="AB12" s="79"/>
      <c r="AC12" s="79"/>
      <c r="AD12" s="79"/>
      <c r="AE12" s="79"/>
      <c r="AF12" s="79"/>
      <c r="AG12" s="81"/>
      <c r="AH12" s="79"/>
      <c r="AI12" s="79"/>
      <c r="AJ12" s="79"/>
      <c r="AK12" s="79"/>
      <c r="AL12" s="79"/>
      <c r="AM12" s="79"/>
      <c r="AN12" s="161">
        <f t="shared" si="2"/>
        <v>0</v>
      </c>
      <c r="AO12" s="157">
        <v>20</v>
      </c>
      <c r="AP12" s="79"/>
      <c r="AQ12" s="79"/>
      <c r="AR12" s="79"/>
      <c r="AS12" s="79"/>
      <c r="AT12" s="79"/>
      <c r="AU12" s="79"/>
      <c r="AV12" s="79"/>
      <c r="AW12" s="79">
        <v>100</v>
      </c>
      <c r="AX12" s="79"/>
      <c r="AY12" s="79"/>
      <c r="AZ12" s="79"/>
      <c r="BA12" s="79"/>
      <c r="BB12" s="161">
        <f t="shared" si="3"/>
        <v>100</v>
      </c>
      <c r="BC12" s="157"/>
      <c r="BD12" s="79"/>
      <c r="BE12" s="79"/>
      <c r="BF12" s="79"/>
      <c r="BG12" s="79"/>
      <c r="BH12" s="79"/>
      <c r="BI12" s="79"/>
      <c r="BJ12" s="163">
        <f t="shared" si="4"/>
        <v>0</v>
      </c>
    </row>
    <row r="13" spans="2:109" ht="27" customHeight="1" x14ac:dyDescent="0.25">
      <c r="B13" s="530"/>
      <c r="C13" s="77">
        <f>IF(AND(LEN(D13)&gt;5,LEN(D12)&lt;5),"se debe reportar la información en orden estricto",IF(AND(LEN(D13)&gt;5,C12&lt;&gt;""),C12+1,""))</f>
        <v>3</v>
      </c>
      <c r="D13" s="76" t="s">
        <v>236</v>
      </c>
      <c r="E13" s="157"/>
      <c r="F13" s="79"/>
      <c r="G13" s="79"/>
      <c r="H13" s="79"/>
      <c r="I13" s="79"/>
      <c r="J13" s="79"/>
      <c r="K13" s="79"/>
      <c r="L13" s="159">
        <f t="shared" si="0"/>
        <v>0</v>
      </c>
      <c r="M13" s="157"/>
      <c r="N13" s="79"/>
      <c r="O13" s="79"/>
      <c r="P13" s="79"/>
      <c r="Q13" s="79"/>
      <c r="R13" s="79"/>
      <c r="S13" s="79"/>
      <c r="T13" s="79"/>
      <c r="U13" s="79"/>
      <c r="V13" s="79"/>
      <c r="W13" s="79"/>
      <c r="X13" s="79"/>
      <c r="Y13" s="79"/>
      <c r="Z13" s="161">
        <f t="shared" si="1"/>
        <v>0</v>
      </c>
      <c r="AA13" s="157"/>
      <c r="AB13" s="79"/>
      <c r="AC13" s="79"/>
      <c r="AD13" s="79"/>
      <c r="AE13" s="79"/>
      <c r="AF13" s="79"/>
      <c r="AG13" s="79"/>
      <c r="AH13" s="79"/>
      <c r="AI13" s="79"/>
      <c r="AJ13" s="79"/>
      <c r="AK13" s="81"/>
      <c r="AL13" s="79"/>
      <c r="AM13" s="79"/>
      <c r="AN13" s="161">
        <f t="shared" si="2"/>
        <v>0</v>
      </c>
      <c r="AO13" s="157">
        <v>20</v>
      </c>
      <c r="AP13" s="79">
        <v>8</v>
      </c>
      <c r="AQ13" s="79">
        <v>8</v>
      </c>
      <c r="AR13" s="79">
        <v>8</v>
      </c>
      <c r="AS13" s="79">
        <v>8</v>
      </c>
      <c r="AT13" s="79">
        <v>8</v>
      </c>
      <c r="AU13" s="79">
        <v>8</v>
      </c>
      <c r="AV13" s="79">
        <v>8</v>
      </c>
      <c r="AW13" s="79">
        <v>8</v>
      </c>
      <c r="AX13" s="79">
        <v>8</v>
      </c>
      <c r="AY13" s="79">
        <v>8</v>
      </c>
      <c r="AZ13" s="79">
        <v>10</v>
      </c>
      <c r="BA13" s="79">
        <v>10</v>
      </c>
      <c r="BB13" s="161">
        <f t="shared" si="3"/>
        <v>100</v>
      </c>
      <c r="BC13" s="157"/>
      <c r="BD13" s="79"/>
      <c r="BE13" s="79"/>
      <c r="BF13" s="79"/>
      <c r="BG13" s="79"/>
      <c r="BH13" s="79"/>
      <c r="BI13" s="79"/>
      <c r="BJ13" s="163">
        <f t="shared" si="4"/>
        <v>0</v>
      </c>
    </row>
    <row r="14" spans="2:109" ht="40.5" customHeight="1" x14ac:dyDescent="0.25">
      <c r="B14" s="530"/>
      <c r="C14" s="77">
        <f>IF(AND(LEN(D14)&gt;5,LEN(D13)&lt;5),"se debe reportar la información en orden estricto",IF(AND(LEN(D14)&gt;5,C13&lt;&gt;""),C13+1,""))</f>
        <v>4</v>
      </c>
      <c r="D14" s="76" t="s">
        <v>242</v>
      </c>
      <c r="E14" s="157"/>
      <c r="F14" s="79"/>
      <c r="G14" s="79"/>
      <c r="H14" s="79"/>
      <c r="I14" s="79"/>
      <c r="J14" s="79"/>
      <c r="K14" s="79"/>
      <c r="L14" s="159">
        <f t="shared" si="0"/>
        <v>0</v>
      </c>
      <c r="M14" s="157"/>
      <c r="N14" s="79"/>
      <c r="O14" s="79"/>
      <c r="P14" s="79"/>
      <c r="Q14" s="79"/>
      <c r="R14" s="79"/>
      <c r="S14" s="79"/>
      <c r="T14" s="79"/>
      <c r="U14" s="79"/>
      <c r="V14" s="79"/>
      <c r="W14" s="79"/>
      <c r="X14" s="79"/>
      <c r="Y14" s="79"/>
      <c r="Z14" s="161">
        <f t="shared" si="1"/>
        <v>0</v>
      </c>
      <c r="AA14" s="157"/>
      <c r="AB14" s="79"/>
      <c r="AC14" s="79"/>
      <c r="AD14" s="79"/>
      <c r="AE14" s="79"/>
      <c r="AF14" s="79"/>
      <c r="AG14" s="79"/>
      <c r="AH14" s="79"/>
      <c r="AI14" s="79"/>
      <c r="AJ14" s="79"/>
      <c r="AK14" s="81"/>
      <c r="AL14" s="79"/>
      <c r="AM14" s="79"/>
      <c r="AN14" s="161">
        <f t="shared" si="2"/>
        <v>0</v>
      </c>
      <c r="AO14" s="157">
        <v>20</v>
      </c>
      <c r="AP14" s="79"/>
      <c r="AQ14" s="79"/>
      <c r="AR14" s="79"/>
      <c r="AS14" s="79"/>
      <c r="AT14" s="79">
        <v>50</v>
      </c>
      <c r="AU14" s="79"/>
      <c r="AV14" s="79"/>
      <c r="AW14" s="79"/>
      <c r="AX14" s="79"/>
      <c r="AY14" s="79"/>
      <c r="AZ14" s="79">
        <v>50</v>
      </c>
      <c r="BA14" s="79"/>
      <c r="BB14" s="161">
        <f t="shared" si="3"/>
        <v>100</v>
      </c>
      <c r="BC14" s="157"/>
      <c r="BD14" s="79"/>
      <c r="BE14" s="79"/>
      <c r="BF14" s="79"/>
      <c r="BG14" s="79"/>
      <c r="BH14" s="79"/>
      <c r="BI14" s="79"/>
      <c r="BJ14" s="163">
        <f t="shared" si="4"/>
        <v>0</v>
      </c>
    </row>
    <row r="15" spans="2:109" ht="40.5" customHeight="1" x14ac:dyDescent="0.25">
      <c r="B15" s="530"/>
      <c r="C15" s="77" t="str">
        <f>IF(AND(LEN(D15)&gt;5,LEN(D14)&lt;5),"se debe reportar la información en orden estricto",IF(AND(LEN(D15)&gt;5,C14&lt;&gt;""),C14+1,""))</f>
        <v/>
      </c>
      <c r="D15" s="76"/>
      <c r="E15" s="157"/>
      <c r="F15" s="79"/>
      <c r="G15" s="79"/>
      <c r="H15" s="79"/>
      <c r="I15" s="79"/>
      <c r="J15" s="79"/>
      <c r="K15" s="79"/>
      <c r="L15" s="159">
        <f t="shared" si="0"/>
        <v>0</v>
      </c>
      <c r="M15" s="157"/>
      <c r="N15" s="79"/>
      <c r="O15" s="79"/>
      <c r="P15" s="79"/>
      <c r="Q15" s="79"/>
      <c r="R15" s="79"/>
      <c r="S15" s="79"/>
      <c r="T15" s="79"/>
      <c r="U15" s="79"/>
      <c r="V15" s="79"/>
      <c r="W15" s="79"/>
      <c r="X15" s="79"/>
      <c r="Y15" s="79"/>
      <c r="Z15" s="161">
        <f t="shared" si="1"/>
        <v>0</v>
      </c>
      <c r="AA15" s="157"/>
      <c r="AB15" s="79"/>
      <c r="AC15" s="79"/>
      <c r="AD15" s="79"/>
      <c r="AE15" s="79"/>
      <c r="AF15" s="79"/>
      <c r="AG15" s="79"/>
      <c r="AH15" s="79"/>
      <c r="AI15" s="79"/>
      <c r="AJ15" s="79"/>
      <c r="AK15" s="79"/>
      <c r="AL15" s="79"/>
      <c r="AM15" s="79"/>
      <c r="AN15" s="161">
        <f t="shared" si="2"/>
        <v>0</v>
      </c>
      <c r="AO15" s="157"/>
      <c r="AP15" s="79"/>
      <c r="AQ15" s="79"/>
      <c r="AR15" s="79"/>
      <c r="AS15" s="79"/>
      <c r="AT15" s="79"/>
      <c r="AU15" s="79"/>
      <c r="AV15" s="79"/>
      <c r="AW15" s="79"/>
      <c r="AX15" s="79"/>
      <c r="AY15" s="79"/>
      <c r="AZ15" s="79"/>
      <c r="BA15" s="79"/>
      <c r="BB15" s="161">
        <f t="shared" si="3"/>
        <v>0</v>
      </c>
      <c r="BC15" s="157"/>
      <c r="BD15" s="79"/>
      <c r="BE15" s="79"/>
      <c r="BF15" s="79"/>
      <c r="BG15" s="79"/>
      <c r="BH15" s="79"/>
      <c r="BI15" s="79"/>
      <c r="BJ15" s="163">
        <f t="shared" si="4"/>
        <v>0</v>
      </c>
    </row>
    <row r="16" spans="2:109" ht="40.5" customHeight="1" x14ac:dyDescent="0.25">
      <c r="B16" s="530"/>
      <c r="C16" s="77" t="str">
        <f>IF(AND(LEN(D16)&gt;5,LEN(D15)&lt;5),"se debe reportar la información en orden estricto",IF(AND(LEN(D16)&gt;5,C15&lt;&gt;""),C15+1,""))</f>
        <v/>
      </c>
      <c r="D16" s="76"/>
      <c r="E16" s="157"/>
      <c r="F16" s="79"/>
      <c r="G16" s="79"/>
      <c r="H16" s="79"/>
      <c r="I16" s="79"/>
      <c r="J16" s="79"/>
      <c r="K16" s="79"/>
      <c r="L16" s="159">
        <f t="shared" si="0"/>
        <v>0</v>
      </c>
      <c r="M16" s="157"/>
      <c r="N16" s="79"/>
      <c r="O16" s="79"/>
      <c r="P16" s="79"/>
      <c r="Q16" s="79"/>
      <c r="R16" s="79"/>
      <c r="S16" s="79"/>
      <c r="T16" s="79"/>
      <c r="U16" s="79"/>
      <c r="V16" s="79"/>
      <c r="W16" s="79"/>
      <c r="X16" s="79"/>
      <c r="Y16" s="79"/>
      <c r="Z16" s="161">
        <f t="shared" si="1"/>
        <v>0</v>
      </c>
      <c r="AA16" s="157"/>
      <c r="AB16" s="79"/>
      <c r="AC16" s="79"/>
      <c r="AD16" s="79"/>
      <c r="AE16" s="79"/>
      <c r="AF16" s="79"/>
      <c r="AG16" s="79"/>
      <c r="AH16" s="79"/>
      <c r="AI16" s="79"/>
      <c r="AJ16" s="79"/>
      <c r="AK16" s="79"/>
      <c r="AL16" s="79"/>
      <c r="AM16" s="79"/>
      <c r="AN16" s="161">
        <f t="shared" si="2"/>
        <v>0</v>
      </c>
      <c r="AO16" s="157"/>
      <c r="AP16" s="79"/>
      <c r="AQ16" s="79"/>
      <c r="AR16" s="79"/>
      <c r="AS16" s="79"/>
      <c r="AT16" s="79"/>
      <c r="AU16" s="79"/>
      <c r="AV16" s="79"/>
      <c r="AW16" s="79"/>
      <c r="AX16" s="79"/>
      <c r="AY16" s="79"/>
      <c r="AZ16" s="79"/>
      <c r="BA16" s="79"/>
      <c r="BB16" s="161">
        <f t="shared" si="3"/>
        <v>0</v>
      </c>
      <c r="BC16" s="157"/>
      <c r="BD16" s="79"/>
      <c r="BE16" s="79"/>
      <c r="BF16" s="79"/>
      <c r="BG16" s="79"/>
      <c r="BH16" s="79"/>
      <c r="BI16" s="79"/>
      <c r="BJ16" s="163">
        <f t="shared" si="4"/>
        <v>0</v>
      </c>
    </row>
    <row r="17" spans="2:109" ht="40.5" customHeight="1" x14ac:dyDescent="0.25">
      <c r="B17" s="530"/>
      <c r="C17" s="77" t="str">
        <f>IF(AND(LEN(D17)&gt;5,LEN(D15)&lt;5),"se debe reportar la información en orden estricto",IF(AND(LEN(D17)&gt;5,C15&lt;&gt;""),C15+1,""))</f>
        <v/>
      </c>
      <c r="D17" s="76"/>
      <c r="E17" s="157"/>
      <c r="F17" s="79"/>
      <c r="G17" s="79"/>
      <c r="H17" s="79"/>
      <c r="I17" s="79"/>
      <c r="J17" s="79"/>
      <c r="K17" s="79"/>
      <c r="L17" s="159">
        <f t="shared" si="0"/>
        <v>0</v>
      </c>
      <c r="M17" s="157"/>
      <c r="N17" s="79"/>
      <c r="O17" s="79"/>
      <c r="P17" s="79"/>
      <c r="Q17" s="79"/>
      <c r="R17" s="79"/>
      <c r="S17" s="79"/>
      <c r="T17" s="79"/>
      <c r="U17" s="79"/>
      <c r="V17" s="79"/>
      <c r="W17" s="79"/>
      <c r="X17" s="79"/>
      <c r="Y17" s="79"/>
      <c r="Z17" s="161">
        <f t="shared" si="1"/>
        <v>0</v>
      </c>
      <c r="AA17" s="157"/>
      <c r="AB17" s="79"/>
      <c r="AC17" s="79"/>
      <c r="AD17" s="79"/>
      <c r="AE17" s="79"/>
      <c r="AF17" s="79"/>
      <c r="AG17" s="79"/>
      <c r="AH17" s="79"/>
      <c r="AI17" s="79"/>
      <c r="AJ17" s="79"/>
      <c r="AK17" s="79"/>
      <c r="AL17" s="79"/>
      <c r="AM17" s="79"/>
      <c r="AN17" s="161">
        <f t="shared" si="2"/>
        <v>0</v>
      </c>
      <c r="AO17" s="157"/>
      <c r="AP17" s="79"/>
      <c r="AQ17" s="79"/>
      <c r="AR17" s="79"/>
      <c r="AS17" s="79"/>
      <c r="AT17" s="79"/>
      <c r="AU17" s="79"/>
      <c r="AV17" s="79"/>
      <c r="AW17" s="79"/>
      <c r="AX17" s="79"/>
      <c r="AY17" s="79"/>
      <c r="AZ17" s="79"/>
      <c r="BA17" s="79"/>
      <c r="BB17" s="161">
        <f t="shared" si="3"/>
        <v>0</v>
      </c>
      <c r="BC17" s="157"/>
      <c r="BD17" s="79"/>
      <c r="BE17" s="79"/>
      <c r="BF17" s="79"/>
      <c r="BG17" s="79"/>
      <c r="BH17" s="79"/>
      <c r="BI17" s="79"/>
      <c r="BJ17" s="163">
        <f t="shared" si="4"/>
        <v>0</v>
      </c>
    </row>
    <row r="18" spans="2:109" ht="40.5" customHeight="1" x14ac:dyDescent="0.25">
      <c r="B18" s="530"/>
      <c r="C18" s="77" t="str">
        <f>IF(AND(LEN(D18)&gt;5,LEN(D16)&lt;5),"se debe reportar la información en orden estricto",IF(AND(LEN(D18)&gt;5,C16&lt;&gt;""),C16+1,""))</f>
        <v/>
      </c>
      <c r="D18" s="76"/>
      <c r="E18" s="157"/>
      <c r="F18" s="79"/>
      <c r="G18" s="79"/>
      <c r="H18" s="79"/>
      <c r="I18" s="79"/>
      <c r="J18" s="79"/>
      <c r="K18" s="79"/>
      <c r="L18" s="159">
        <f t="shared" si="0"/>
        <v>0</v>
      </c>
      <c r="M18" s="157"/>
      <c r="N18" s="79"/>
      <c r="O18" s="79"/>
      <c r="P18" s="79"/>
      <c r="Q18" s="79"/>
      <c r="R18" s="79"/>
      <c r="S18" s="79"/>
      <c r="T18" s="79"/>
      <c r="U18" s="79"/>
      <c r="V18" s="79"/>
      <c r="W18" s="79"/>
      <c r="X18" s="79"/>
      <c r="Y18" s="79"/>
      <c r="Z18" s="161">
        <f t="shared" si="1"/>
        <v>0</v>
      </c>
      <c r="AA18" s="157"/>
      <c r="AB18" s="79"/>
      <c r="AC18" s="79"/>
      <c r="AD18" s="79"/>
      <c r="AE18" s="79"/>
      <c r="AF18" s="79"/>
      <c r="AG18" s="79"/>
      <c r="AH18" s="79"/>
      <c r="AI18" s="79"/>
      <c r="AJ18" s="79"/>
      <c r="AK18" s="79"/>
      <c r="AL18" s="79"/>
      <c r="AM18" s="79"/>
      <c r="AN18" s="161">
        <f t="shared" si="2"/>
        <v>0</v>
      </c>
      <c r="AO18" s="157"/>
      <c r="AP18" s="79"/>
      <c r="AQ18" s="79"/>
      <c r="AR18" s="79"/>
      <c r="AS18" s="79"/>
      <c r="AT18" s="79"/>
      <c r="AU18" s="79"/>
      <c r="AV18" s="79"/>
      <c r="AW18" s="79"/>
      <c r="AX18" s="79"/>
      <c r="AY18" s="79"/>
      <c r="AZ18" s="79"/>
      <c r="BA18" s="79"/>
      <c r="BB18" s="161">
        <f t="shared" si="3"/>
        <v>0</v>
      </c>
      <c r="BC18" s="157"/>
      <c r="BD18" s="79"/>
      <c r="BE18" s="79"/>
      <c r="BF18" s="79"/>
      <c r="BG18" s="79"/>
      <c r="BH18" s="79"/>
      <c r="BI18" s="79"/>
      <c r="BJ18" s="163">
        <f t="shared" si="4"/>
        <v>0</v>
      </c>
    </row>
    <row r="19" spans="2:109" ht="40.5" customHeight="1" x14ac:dyDescent="0.25">
      <c r="B19" s="530"/>
      <c r="C19" s="77" t="str">
        <f>IF(AND(LEN(D19)&gt;5,LEN(D17)&lt;5),"se debe reportar la información en orden estricto",IF(AND(LEN(D19)&gt;5,C17&lt;&gt;""),C17+1,""))</f>
        <v/>
      </c>
      <c r="D19" s="76"/>
      <c r="E19" s="157"/>
      <c r="F19" s="79"/>
      <c r="G19" s="79"/>
      <c r="H19" s="79"/>
      <c r="I19" s="79"/>
      <c r="J19" s="79"/>
      <c r="K19" s="79"/>
      <c r="L19" s="159">
        <f t="shared" si="0"/>
        <v>0</v>
      </c>
      <c r="M19" s="157"/>
      <c r="N19" s="79"/>
      <c r="O19" s="79"/>
      <c r="P19" s="79"/>
      <c r="Q19" s="79"/>
      <c r="R19" s="79"/>
      <c r="S19" s="79"/>
      <c r="T19" s="79"/>
      <c r="U19" s="79"/>
      <c r="V19" s="79"/>
      <c r="W19" s="79"/>
      <c r="X19" s="79"/>
      <c r="Y19" s="79"/>
      <c r="Z19" s="161">
        <f t="shared" si="1"/>
        <v>0</v>
      </c>
      <c r="AA19" s="157"/>
      <c r="AB19" s="79"/>
      <c r="AC19" s="79"/>
      <c r="AD19" s="79"/>
      <c r="AE19" s="79"/>
      <c r="AF19" s="79"/>
      <c r="AG19" s="79"/>
      <c r="AH19" s="79"/>
      <c r="AI19" s="79"/>
      <c r="AJ19" s="79"/>
      <c r="AK19" s="79"/>
      <c r="AL19" s="79"/>
      <c r="AM19" s="79"/>
      <c r="AN19" s="161">
        <f t="shared" si="2"/>
        <v>0</v>
      </c>
      <c r="AO19" s="157"/>
      <c r="AP19" s="79"/>
      <c r="AQ19" s="79"/>
      <c r="AR19" s="79"/>
      <c r="AS19" s="79"/>
      <c r="AT19" s="79"/>
      <c r="AU19" s="79"/>
      <c r="AV19" s="79"/>
      <c r="AW19" s="79"/>
      <c r="AX19" s="79"/>
      <c r="AY19" s="79"/>
      <c r="AZ19" s="79"/>
      <c r="BA19" s="79"/>
      <c r="BB19" s="161">
        <f t="shared" si="3"/>
        <v>0</v>
      </c>
      <c r="BC19" s="157"/>
      <c r="BD19" s="79"/>
      <c r="BE19" s="79"/>
      <c r="BF19" s="79"/>
      <c r="BG19" s="79"/>
      <c r="BH19" s="79"/>
      <c r="BI19" s="79"/>
      <c r="BJ19" s="163">
        <f t="shared" si="4"/>
        <v>0</v>
      </c>
    </row>
    <row r="20" spans="2:109" ht="40.5" customHeight="1" x14ac:dyDescent="0.25">
      <c r="B20" s="530"/>
      <c r="C20" s="77" t="str">
        <f>IF(AND(LEN(D20)&gt;5,LEN(D18)&lt;5),"se debe reportar la información en orden estricto",IF(AND(LEN(D20)&gt;5,C18&lt;&gt;""),C18+1,""))</f>
        <v/>
      </c>
      <c r="D20" s="76"/>
      <c r="E20" s="157"/>
      <c r="F20" s="79"/>
      <c r="G20" s="79"/>
      <c r="H20" s="79"/>
      <c r="I20" s="79"/>
      <c r="J20" s="79"/>
      <c r="K20" s="79"/>
      <c r="L20" s="159">
        <f t="shared" si="0"/>
        <v>0</v>
      </c>
      <c r="M20" s="157"/>
      <c r="N20" s="79"/>
      <c r="O20" s="79"/>
      <c r="P20" s="79"/>
      <c r="Q20" s="79"/>
      <c r="R20" s="79"/>
      <c r="S20" s="79"/>
      <c r="T20" s="79"/>
      <c r="U20" s="79"/>
      <c r="V20" s="79"/>
      <c r="W20" s="79"/>
      <c r="X20" s="79"/>
      <c r="Y20" s="79"/>
      <c r="Z20" s="80">
        <f t="shared" si="1"/>
        <v>0</v>
      </c>
      <c r="AA20" s="78"/>
      <c r="AB20" s="79"/>
      <c r="AC20" s="79"/>
      <c r="AD20" s="79"/>
      <c r="AE20" s="79"/>
      <c r="AF20" s="79"/>
      <c r="AG20" s="79"/>
      <c r="AH20" s="79"/>
      <c r="AI20" s="79"/>
      <c r="AJ20" s="79"/>
      <c r="AK20" s="79"/>
      <c r="AL20" s="79"/>
      <c r="AM20" s="79"/>
      <c r="AN20" s="161">
        <f t="shared" si="2"/>
        <v>0</v>
      </c>
      <c r="AO20" s="157"/>
      <c r="AP20" s="79"/>
      <c r="AQ20" s="79"/>
      <c r="AR20" s="79"/>
      <c r="AS20" s="79"/>
      <c r="AT20" s="79"/>
      <c r="AU20" s="79"/>
      <c r="AV20" s="79"/>
      <c r="AW20" s="79"/>
      <c r="AX20" s="79"/>
      <c r="AY20" s="79"/>
      <c r="AZ20" s="79"/>
      <c r="BA20" s="79"/>
      <c r="BB20" s="161">
        <f t="shared" si="3"/>
        <v>0</v>
      </c>
      <c r="BC20" s="157"/>
      <c r="BD20" s="79"/>
      <c r="BE20" s="79"/>
      <c r="BF20" s="79"/>
      <c r="BG20" s="79"/>
      <c r="BH20" s="79"/>
      <c r="BI20" s="79"/>
      <c r="BJ20" s="163">
        <f t="shared" si="4"/>
        <v>0</v>
      </c>
    </row>
    <row r="21" spans="2:109" ht="40.5" customHeight="1" thickBot="1" x14ac:dyDescent="0.3">
      <c r="B21" s="531"/>
      <c r="C21" s="83"/>
      <c r="D21" s="82" t="s">
        <v>28</v>
      </c>
      <c r="E21" s="84" t="str">
        <f>IF(SUM(E11:E20)=100,SUM(E11:E20),"OJO, el valor debe ser = 100%")</f>
        <v>OJO, el valor debe ser = 100%</v>
      </c>
      <c r="F21" s="532"/>
      <c r="G21" s="532"/>
      <c r="H21" s="532"/>
      <c r="I21" s="532"/>
      <c r="J21" s="532"/>
      <c r="K21" s="532"/>
      <c r="L21" s="85"/>
      <c r="M21" s="84" t="str">
        <f>IF(SUM(M11:M20)=100,SUM(M11:M20),"OJO, el valor debe ser = 100%")</f>
        <v>OJO, el valor debe ser = 100%</v>
      </c>
      <c r="N21" s="532"/>
      <c r="O21" s="532"/>
      <c r="P21" s="532"/>
      <c r="Q21" s="532"/>
      <c r="R21" s="532"/>
      <c r="S21" s="532"/>
      <c r="T21" s="532"/>
      <c r="U21" s="532"/>
      <c r="V21" s="532"/>
      <c r="W21" s="532"/>
      <c r="X21" s="86"/>
      <c r="Y21" s="86"/>
      <c r="Z21" s="85"/>
      <c r="AA21" s="84"/>
      <c r="AB21" s="532"/>
      <c r="AC21" s="532"/>
      <c r="AD21" s="532"/>
      <c r="AE21" s="532"/>
      <c r="AF21" s="532"/>
      <c r="AG21" s="532"/>
      <c r="AH21" s="532"/>
      <c r="AI21" s="532"/>
      <c r="AJ21" s="532"/>
      <c r="AK21" s="532"/>
      <c r="AL21" s="532"/>
      <c r="AM21" s="532"/>
      <c r="AN21" s="85"/>
      <c r="AO21" s="84"/>
      <c r="AP21" s="532"/>
      <c r="AQ21" s="532"/>
      <c r="AR21" s="532"/>
      <c r="AS21" s="532"/>
      <c r="AT21" s="532"/>
      <c r="AU21" s="532"/>
      <c r="AV21" s="532"/>
      <c r="AW21" s="532"/>
      <c r="AX21" s="532"/>
      <c r="AY21" s="532"/>
      <c r="AZ21" s="532"/>
      <c r="BA21" s="532"/>
      <c r="BB21" s="85"/>
      <c r="BC21" s="84" t="str">
        <f>IF(SUM(BC11:BC20)=100,SUM(BC11:BC20),"OJO, el valor debe ser = 100%")</f>
        <v>OJO, el valor debe ser = 100%</v>
      </c>
      <c r="BD21" s="532"/>
      <c r="BE21" s="532"/>
      <c r="BF21" s="532"/>
      <c r="BG21" s="532"/>
      <c r="BH21" s="532"/>
      <c r="BI21" s="532"/>
      <c r="BJ21" s="87"/>
    </row>
    <row r="22" spans="2:109" ht="40.5" customHeight="1" x14ac:dyDescent="0.25">
      <c r="B22" s="548" t="str">
        <f>Componentes!C10</f>
        <v>Atención a grupos de valor</v>
      </c>
      <c r="C22" s="89">
        <f>IF(LEN(D22)&gt;5,1,"")</f>
        <v>1</v>
      </c>
      <c r="D22" s="88" t="s">
        <v>380</v>
      </c>
      <c r="E22" s="156"/>
      <c r="F22" s="90"/>
      <c r="G22" s="90"/>
      <c r="H22" s="90"/>
      <c r="I22" s="90"/>
      <c r="J22" s="90"/>
      <c r="K22" s="90"/>
      <c r="L22" s="158">
        <f t="shared" ref="L22:L31" si="5">IF(AND(D22="",SUM(E22:K22)&gt;0),"Debe redactar la actividad",IF(AND(SUM(F22:K22)&gt;0,E22=0),"NO DETERMINO PESO PORCENTUAL EN TAREA",IF(AND(SUM(F22:K22)=0,E22=0),0,IF(SUM(F22:K22)&lt;&gt;100,"La sumatoría debe ser = 100%",100))))</f>
        <v>0</v>
      </c>
      <c r="M22" s="156"/>
      <c r="N22" s="90"/>
      <c r="O22" s="90"/>
      <c r="P22" s="90"/>
      <c r="Q22" s="90"/>
      <c r="R22" s="90"/>
      <c r="S22" s="90"/>
      <c r="T22" s="90"/>
      <c r="U22" s="90"/>
      <c r="V22" s="90"/>
      <c r="W22" s="90"/>
      <c r="X22" s="90"/>
      <c r="Y22" s="90"/>
      <c r="Z22" s="160">
        <f t="shared" ref="Z22:Z31" si="6">IF(AND(D22="",SUM(M22:Y22)&gt;0),"Debe redactar la actividad",IF(AND(SUM(N22:Y22)&gt;0,M22=0),"NO DETERMINO PESO PORCENTUAL EN TAREA",IF(AND(SUM(N22:Y22)=0,M22=0),0,IF(SUM(N22:Y22)&lt;&gt;100,"La sumatoría debe ser = 100%",100))))</f>
        <v>0</v>
      </c>
      <c r="AA22" s="156"/>
      <c r="AB22" s="90"/>
      <c r="AC22" s="90"/>
      <c r="AD22" s="90"/>
      <c r="AE22" s="90"/>
      <c r="AF22" s="90"/>
      <c r="AG22" s="91"/>
      <c r="AH22" s="90"/>
      <c r="AI22" s="90"/>
      <c r="AJ22" s="90"/>
      <c r="AK22" s="90"/>
      <c r="AL22" s="90"/>
      <c r="AM22" s="90"/>
      <c r="AN22" s="160">
        <f t="shared" ref="AN22:AN31" si="7">IF(AND(D22="",SUM(AA22:AM22)&gt;0),"Debe redactar la actividad",IF(AND(SUM(AB22:AM22)&gt;0,AA22=0),"NO DETERMINO PESO PORCENTUAL EN TAREA",IF(AND(SUM(AB22:AM22)=0,AA22=0),0,IF(SUM(AB22:AM22)&lt;&gt;100,"La sumatoría debe ser = 100%",100))))</f>
        <v>0</v>
      </c>
      <c r="AO22" s="156">
        <v>20</v>
      </c>
      <c r="AP22" s="90"/>
      <c r="AQ22" s="90"/>
      <c r="AR22" s="90"/>
      <c r="AS22" s="90"/>
      <c r="AT22" s="90"/>
      <c r="AU22" s="90"/>
      <c r="AV22" s="90"/>
      <c r="AW22" s="90"/>
      <c r="AX22" s="90"/>
      <c r="AY22" s="90">
        <v>100</v>
      </c>
      <c r="AZ22" s="90"/>
      <c r="BA22" s="90"/>
      <c r="BB22" s="160">
        <f t="shared" ref="BB22:BB31" si="8">IF(AND(D22="",SUM(AO22:BA22)&gt;0),"Debe redactar la actividad",IF(AND(SUM(AP22:BA22)&gt;0,AO22=0),"NO DETERMINO PESO PORCENTUAL EN TAREA",IF(AND(SUM(AP22:BA22)=0,AO22=0),0,IF(SUM(AP22:BA22)&lt;&gt;100,"La sumatoría debe ser = 100%",100))))</f>
        <v>100</v>
      </c>
      <c r="BC22" s="156"/>
      <c r="BD22" s="90"/>
      <c r="BE22" s="90"/>
      <c r="BF22" s="90"/>
      <c r="BG22" s="90"/>
      <c r="BH22" s="90"/>
      <c r="BI22" s="90"/>
      <c r="BJ22" s="162">
        <f t="shared" ref="BJ22:BJ31" si="9">IF(AND(D22="",SUM(BC22:BI22)&gt;0),"Debe redactar la actividad",IF(AND(SUM(BD22:BI22)&gt;0,BC22=0),"NO DETERMINO PESO PORCENTUAL EN TAREA",IF(AND(SUM(BD22:BI22)=0,BC22=0),0,IF(SUM(BD22:BI22)&lt;&gt;100,"La sumatoría debe ser = 100%",100))))</f>
        <v>0</v>
      </c>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row>
    <row r="23" spans="2:109" ht="40.5" customHeight="1" x14ac:dyDescent="0.25">
      <c r="B23" s="549"/>
      <c r="C23" s="77">
        <f>IF(AND(LEN(D23)&gt;5,LEN(D22)&lt;5),"se debe reportar la información en orden estricto",IF(AND(LEN(D23)&gt;5,C22&lt;&gt;""),C22+1,""))</f>
        <v>2</v>
      </c>
      <c r="D23" s="76" t="s">
        <v>381</v>
      </c>
      <c r="E23" s="157"/>
      <c r="F23" s="79"/>
      <c r="G23" s="79"/>
      <c r="H23" s="79"/>
      <c r="I23" s="79"/>
      <c r="J23" s="79"/>
      <c r="K23" s="79"/>
      <c r="L23" s="159">
        <f t="shared" si="5"/>
        <v>0</v>
      </c>
      <c r="M23" s="157"/>
      <c r="N23" s="79"/>
      <c r="O23" s="79"/>
      <c r="P23" s="79"/>
      <c r="Q23" s="79"/>
      <c r="R23" s="79"/>
      <c r="S23" s="79"/>
      <c r="T23" s="79"/>
      <c r="U23" s="79"/>
      <c r="V23" s="79"/>
      <c r="W23" s="79"/>
      <c r="X23" s="79"/>
      <c r="Y23" s="79"/>
      <c r="Z23" s="161">
        <f t="shared" si="6"/>
        <v>0</v>
      </c>
      <c r="AA23" s="157"/>
      <c r="AB23" s="79"/>
      <c r="AC23" s="79"/>
      <c r="AD23" s="79"/>
      <c r="AE23" s="79"/>
      <c r="AF23" s="79"/>
      <c r="AG23" s="81"/>
      <c r="AH23" s="79"/>
      <c r="AI23" s="79"/>
      <c r="AJ23" s="79"/>
      <c r="AK23" s="79"/>
      <c r="AL23" s="79"/>
      <c r="AM23" s="79"/>
      <c r="AN23" s="161">
        <f t="shared" si="7"/>
        <v>0</v>
      </c>
      <c r="AO23" s="157">
        <v>20</v>
      </c>
      <c r="AP23" s="79"/>
      <c r="AQ23" s="79"/>
      <c r="AR23" s="79"/>
      <c r="AS23" s="79"/>
      <c r="AT23" s="79"/>
      <c r="AU23" s="79">
        <v>100</v>
      </c>
      <c r="AV23" s="79"/>
      <c r="AW23" s="79"/>
      <c r="AX23" s="79"/>
      <c r="AY23" s="79"/>
      <c r="AZ23" s="79"/>
      <c r="BA23" s="79"/>
      <c r="BB23" s="161">
        <f t="shared" si="8"/>
        <v>100</v>
      </c>
      <c r="BC23" s="157"/>
      <c r="BD23" s="79"/>
      <c r="BE23" s="79"/>
      <c r="BF23" s="79"/>
      <c r="BG23" s="79"/>
      <c r="BH23" s="79"/>
      <c r="BI23" s="79"/>
      <c r="BJ23" s="163">
        <f t="shared" si="9"/>
        <v>0</v>
      </c>
    </row>
    <row r="24" spans="2:109" ht="40.5" customHeight="1" x14ac:dyDescent="0.25">
      <c r="B24" s="549"/>
      <c r="C24" s="77">
        <f>IF(AND(LEN(D24)&gt;5,LEN(D23)&lt;5),"se debe reportar la información en orden estricto",IF(AND(LEN(D24)&gt;5,C23&lt;&gt;""),C23+1,""))</f>
        <v>3</v>
      </c>
      <c r="D24" s="76" t="s">
        <v>382</v>
      </c>
      <c r="E24" s="157"/>
      <c r="F24" s="79"/>
      <c r="G24" s="79"/>
      <c r="H24" s="79"/>
      <c r="I24" s="79"/>
      <c r="J24" s="79"/>
      <c r="K24" s="79"/>
      <c r="L24" s="159">
        <f t="shared" si="5"/>
        <v>0</v>
      </c>
      <c r="M24" s="157"/>
      <c r="N24" s="79"/>
      <c r="O24" s="79"/>
      <c r="P24" s="79"/>
      <c r="Q24" s="79"/>
      <c r="R24" s="79"/>
      <c r="S24" s="79"/>
      <c r="T24" s="79"/>
      <c r="U24" s="79"/>
      <c r="V24" s="79"/>
      <c r="W24" s="79"/>
      <c r="X24" s="79"/>
      <c r="Y24" s="79"/>
      <c r="Z24" s="161">
        <f t="shared" si="6"/>
        <v>0</v>
      </c>
      <c r="AA24" s="157"/>
      <c r="AB24" s="79"/>
      <c r="AC24" s="79"/>
      <c r="AD24" s="79"/>
      <c r="AE24" s="79"/>
      <c r="AF24" s="79"/>
      <c r="AG24" s="79"/>
      <c r="AH24" s="79"/>
      <c r="AI24" s="79"/>
      <c r="AJ24" s="79"/>
      <c r="AK24" s="81"/>
      <c r="AL24" s="79"/>
      <c r="AM24" s="79"/>
      <c r="AN24" s="161">
        <f t="shared" si="7"/>
        <v>0</v>
      </c>
      <c r="AO24" s="157">
        <v>20</v>
      </c>
      <c r="AP24" s="79"/>
      <c r="AQ24" s="79"/>
      <c r="AR24" s="79"/>
      <c r="AS24" s="79"/>
      <c r="AT24" s="79"/>
      <c r="AU24" s="79"/>
      <c r="AV24" s="79">
        <v>100</v>
      </c>
      <c r="AW24" s="79"/>
      <c r="AX24" s="79"/>
      <c r="AY24" s="79"/>
      <c r="AZ24" s="79"/>
      <c r="BA24" s="79"/>
      <c r="BB24" s="161">
        <f t="shared" si="8"/>
        <v>100</v>
      </c>
      <c r="BC24" s="157"/>
      <c r="BD24" s="79"/>
      <c r="BE24" s="79"/>
      <c r="BF24" s="79"/>
      <c r="BG24" s="79"/>
      <c r="BH24" s="79"/>
      <c r="BI24" s="79"/>
      <c r="BJ24" s="163">
        <f t="shared" si="9"/>
        <v>0</v>
      </c>
    </row>
    <row r="25" spans="2:109" ht="40.5" customHeight="1" x14ac:dyDescent="0.25">
      <c r="B25" s="549"/>
      <c r="C25" s="77">
        <f>IF(AND(LEN(D25)&gt;5,LEN(D24)&lt;5),"se debe reportar la información en orden estricto",IF(AND(LEN(D25)&gt;5,C24&lt;&gt;""),C24+1,""))</f>
        <v>4</v>
      </c>
      <c r="D25" s="76" t="s">
        <v>383</v>
      </c>
      <c r="E25" s="157"/>
      <c r="F25" s="79"/>
      <c r="G25" s="79"/>
      <c r="H25" s="79"/>
      <c r="I25" s="79"/>
      <c r="J25" s="79"/>
      <c r="K25" s="79"/>
      <c r="L25" s="159">
        <f t="shared" si="5"/>
        <v>0</v>
      </c>
      <c r="M25" s="157"/>
      <c r="N25" s="79"/>
      <c r="O25" s="79"/>
      <c r="P25" s="79"/>
      <c r="Q25" s="79"/>
      <c r="R25" s="79"/>
      <c r="S25" s="79"/>
      <c r="T25" s="79"/>
      <c r="U25" s="79"/>
      <c r="V25" s="79"/>
      <c r="W25" s="79"/>
      <c r="X25" s="79"/>
      <c r="Y25" s="79"/>
      <c r="Z25" s="161">
        <f t="shared" si="6"/>
        <v>0</v>
      </c>
      <c r="AA25" s="157"/>
      <c r="AB25" s="79"/>
      <c r="AC25" s="79"/>
      <c r="AD25" s="79"/>
      <c r="AE25" s="79"/>
      <c r="AF25" s="79"/>
      <c r="AG25" s="79"/>
      <c r="AH25" s="79"/>
      <c r="AI25" s="79"/>
      <c r="AJ25" s="79"/>
      <c r="AK25" s="81"/>
      <c r="AL25" s="79"/>
      <c r="AM25" s="79"/>
      <c r="AN25" s="161">
        <f t="shared" si="7"/>
        <v>0</v>
      </c>
      <c r="AO25" s="157">
        <v>20</v>
      </c>
      <c r="AP25" s="79"/>
      <c r="AQ25" s="79"/>
      <c r="AR25" s="79"/>
      <c r="AS25" s="79"/>
      <c r="AT25" s="79"/>
      <c r="AU25" s="79"/>
      <c r="AV25" s="79"/>
      <c r="AW25" s="79"/>
      <c r="AX25" s="79"/>
      <c r="AY25" s="79">
        <v>100</v>
      </c>
      <c r="AZ25" s="79"/>
      <c r="BA25" s="79"/>
      <c r="BB25" s="161">
        <f t="shared" si="8"/>
        <v>100</v>
      </c>
      <c r="BC25" s="157"/>
      <c r="BD25" s="79"/>
      <c r="BE25" s="79"/>
      <c r="BF25" s="79"/>
      <c r="BG25" s="79"/>
      <c r="BH25" s="79"/>
      <c r="BI25" s="79"/>
      <c r="BJ25" s="163">
        <f t="shared" si="9"/>
        <v>0</v>
      </c>
    </row>
    <row r="26" spans="2:109" ht="40.5" customHeight="1" x14ac:dyDescent="0.25">
      <c r="B26" s="549"/>
      <c r="C26" s="77">
        <f>IF(AND(LEN(D26)&gt;5,LEN(D25)&lt;5),"se debe reportar la información en orden estricto",IF(AND(LEN(D26)&gt;5,C25&lt;&gt;""),C25+1,""))</f>
        <v>5</v>
      </c>
      <c r="D26" s="76" t="s">
        <v>384</v>
      </c>
      <c r="E26" s="157"/>
      <c r="F26" s="79"/>
      <c r="G26" s="79"/>
      <c r="H26" s="79"/>
      <c r="I26" s="79"/>
      <c r="J26" s="79"/>
      <c r="K26" s="79"/>
      <c r="L26" s="159">
        <f t="shared" si="5"/>
        <v>0</v>
      </c>
      <c r="M26" s="157"/>
      <c r="N26" s="79"/>
      <c r="O26" s="79"/>
      <c r="P26" s="79"/>
      <c r="Q26" s="79"/>
      <c r="R26" s="79"/>
      <c r="S26" s="79"/>
      <c r="T26" s="79"/>
      <c r="U26" s="79"/>
      <c r="V26" s="79"/>
      <c r="W26" s="79"/>
      <c r="X26" s="79"/>
      <c r="Y26" s="79"/>
      <c r="Z26" s="161">
        <f t="shared" si="6"/>
        <v>0</v>
      </c>
      <c r="AA26" s="157"/>
      <c r="AB26" s="79"/>
      <c r="AC26" s="79"/>
      <c r="AD26" s="79"/>
      <c r="AE26" s="79"/>
      <c r="AF26" s="79"/>
      <c r="AG26" s="79"/>
      <c r="AH26" s="79"/>
      <c r="AI26" s="79"/>
      <c r="AJ26" s="79"/>
      <c r="AK26" s="79"/>
      <c r="AL26" s="79"/>
      <c r="AM26" s="79"/>
      <c r="AN26" s="161">
        <f t="shared" si="7"/>
        <v>0</v>
      </c>
      <c r="AO26" s="157">
        <v>20</v>
      </c>
      <c r="AP26" s="79"/>
      <c r="AQ26" s="79"/>
      <c r="AR26" s="79"/>
      <c r="AS26" s="79"/>
      <c r="AT26" s="79"/>
      <c r="AU26" s="79"/>
      <c r="AV26" s="79"/>
      <c r="AW26" s="79"/>
      <c r="AX26" s="79"/>
      <c r="AY26" s="79"/>
      <c r="AZ26" s="79">
        <v>100</v>
      </c>
      <c r="BA26" s="79"/>
      <c r="BB26" s="161">
        <f t="shared" si="8"/>
        <v>100</v>
      </c>
      <c r="BC26" s="157"/>
      <c r="BD26" s="79"/>
      <c r="BE26" s="79"/>
      <c r="BF26" s="79"/>
      <c r="BG26" s="79"/>
      <c r="BH26" s="79"/>
      <c r="BI26" s="79"/>
      <c r="BJ26" s="163">
        <f t="shared" si="9"/>
        <v>0</v>
      </c>
    </row>
    <row r="27" spans="2:109" ht="40.5" customHeight="1" x14ac:dyDescent="0.25">
      <c r="B27" s="549"/>
      <c r="C27" s="77" t="str">
        <f>IF(AND(LEN(D27)&gt;5,LEN(D26)&lt;5),"se debe reportar la información en orden estricto",IF(AND(LEN(D27)&gt;5,C26&lt;&gt;""),C26+1,""))</f>
        <v/>
      </c>
      <c r="D27" s="76"/>
      <c r="E27" s="157"/>
      <c r="F27" s="79"/>
      <c r="G27" s="79"/>
      <c r="H27" s="79"/>
      <c r="I27" s="79"/>
      <c r="J27" s="79"/>
      <c r="K27" s="79"/>
      <c r="L27" s="159">
        <f t="shared" si="5"/>
        <v>0</v>
      </c>
      <c r="M27" s="157"/>
      <c r="N27" s="79"/>
      <c r="O27" s="79"/>
      <c r="P27" s="79"/>
      <c r="Q27" s="79"/>
      <c r="R27" s="79"/>
      <c r="S27" s="79"/>
      <c r="T27" s="79"/>
      <c r="U27" s="79"/>
      <c r="V27" s="79"/>
      <c r="W27" s="79"/>
      <c r="X27" s="79"/>
      <c r="Y27" s="79"/>
      <c r="Z27" s="161">
        <f t="shared" si="6"/>
        <v>0</v>
      </c>
      <c r="AA27" s="157"/>
      <c r="AB27" s="79"/>
      <c r="AC27" s="79"/>
      <c r="AD27" s="79"/>
      <c r="AE27" s="79"/>
      <c r="AF27" s="79"/>
      <c r="AG27" s="79"/>
      <c r="AH27" s="79"/>
      <c r="AI27" s="79"/>
      <c r="AJ27" s="79"/>
      <c r="AK27" s="79"/>
      <c r="AL27" s="79"/>
      <c r="AM27" s="79"/>
      <c r="AN27" s="161">
        <f t="shared" si="7"/>
        <v>0</v>
      </c>
      <c r="AO27" s="157"/>
      <c r="AP27" s="79"/>
      <c r="AQ27" s="79"/>
      <c r="AR27" s="79"/>
      <c r="AS27" s="79"/>
      <c r="AT27" s="79"/>
      <c r="AU27" s="79"/>
      <c r="AV27" s="79"/>
      <c r="AW27" s="79"/>
      <c r="AX27" s="79"/>
      <c r="AY27" s="79"/>
      <c r="AZ27" s="79"/>
      <c r="BA27" s="79"/>
      <c r="BB27" s="161">
        <f t="shared" si="8"/>
        <v>0</v>
      </c>
      <c r="BC27" s="157"/>
      <c r="BD27" s="79"/>
      <c r="BE27" s="79"/>
      <c r="BF27" s="79"/>
      <c r="BG27" s="79"/>
      <c r="BH27" s="79"/>
      <c r="BI27" s="79"/>
      <c r="BJ27" s="163">
        <f t="shared" si="9"/>
        <v>0</v>
      </c>
    </row>
    <row r="28" spans="2:109" ht="40.5" customHeight="1" x14ac:dyDescent="0.25">
      <c r="B28" s="549"/>
      <c r="C28" s="77" t="str">
        <f>IF(AND(LEN(D28)&gt;5,LEN(D26)&lt;5),"se debe reportar la información en orden estricto",IF(AND(LEN(D28)&gt;5,C26&lt;&gt;""),C26+1,""))</f>
        <v/>
      </c>
      <c r="D28" s="76"/>
      <c r="E28" s="157"/>
      <c r="F28" s="79"/>
      <c r="G28" s="79"/>
      <c r="H28" s="79"/>
      <c r="I28" s="79"/>
      <c r="J28" s="79"/>
      <c r="K28" s="79"/>
      <c r="L28" s="159">
        <f t="shared" si="5"/>
        <v>0</v>
      </c>
      <c r="M28" s="157"/>
      <c r="N28" s="79"/>
      <c r="O28" s="79"/>
      <c r="P28" s="79"/>
      <c r="Q28" s="79"/>
      <c r="R28" s="79"/>
      <c r="S28" s="79"/>
      <c r="T28" s="79"/>
      <c r="U28" s="79"/>
      <c r="V28" s="79"/>
      <c r="W28" s="79"/>
      <c r="X28" s="79"/>
      <c r="Y28" s="79"/>
      <c r="Z28" s="161">
        <f t="shared" si="6"/>
        <v>0</v>
      </c>
      <c r="AA28" s="157"/>
      <c r="AB28" s="79"/>
      <c r="AC28" s="79"/>
      <c r="AD28" s="79"/>
      <c r="AE28" s="79"/>
      <c r="AF28" s="79"/>
      <c r="AG28" s="79"/>
      <c r="AH28" s="79"/>
      <c r="AI28" s="79"/>
      <c r="AJ28" s="79"/>
      <c r="AK28" s="79"/>
      <c r="AL28" s="79"/>
      <c r="AM28" s="79"/>
      <c r="AN28" s="161">
        <f t="shared" si="7"/>
        <v>0</v>
      </c>
      <c r="AO28" s="157"/>
      <c r="AP28" s="79"/>
      <c r="AQ28" s="79"/>
      <c r="AR28" s="79"/>
      <c r="AS28" s="79"/>
      <c r="AT28" s="79"/>
      <c r="AU28" s="79"/>
      <c r="AV28" s="79"/>
      <c r="AW28" s="79"/>
      <c r="AX28" s="79"/>
      <c r="AY28" s="79"/>
      <c r="AZ28" s="79"/>
      <c r="BA28" s="79"/>
      <c r="BB28" s="161">
        <f t="shared" si="8"/>
        <v>0</v>
      </c>
      <c r="BC28" s="157"/>
      <c r="BD28" s="79"/>
      <c r="BE28" s="79"/>
      <c r="BF28" s="79"/>
      <c r="BG28" s="79"/>
      <c r="BH28" s="79"/>
      <c r="BI28" s="79"/>
      <c r="BJ28" s="163">
        <f t="shared" si="9"/>
        <v>0</v>
      </c>
    </row>
    <row r="29" spans="2:109" ht="40.5" customHeight="1" x14ac:dyDescent="0.25">
      <c r="B29" s="549"/>
      <c r="C29" s="77" t="str">
        <f>IF(AND(LEN(D29)&gt;5,LEN(D27)&lt;5),"se debe reportar la información en orden estricto",IF(AND(LEN(D29)&gt;5,C27&lt;&gt;""),C27+1,""))</f>
        <v/>
      </c>
      <c r="D29" s="76"/>
      <c r="E29" s="157"/>
      <c r="F29" s="79"/>
      <c r="G29" s="79"/>
      <c r="H29" s="79"/>
      <c r="I29" s="79"/>
      <c r="J29" s="79"/>
      <c r="K29" s="79"/>
      <c r="L29" s="159">
        <f t="shared" si="5"/>
        <v>0</v>
      </c>
      <c r="M29" s="157"/>
      <c r="N29" s="79"/>
      <c r="O29" s="79"/>
      <c r="P29" s="79"/>
      <c r="Q29" s="79"/>
      <c r="R29" s="79"/>
      <c r="S29" s="79"/>
      <c r="T29" s="79"/>
      <c r="U29" s="79"/>
      <c r="V29" s="79"/>
      <c r="W29" s="79"/>
      <c r="X29" s="79"/>
      <c r="Y29" s="79"/>
      <c r="Z29" s="161">
        <f t="shared" si="6"/>
        <v>0</v>
      </c>
      <c r="AA29" s="157"/>
      <c r="AB29" s="79"/>
      <c r="AC29" s="79"/>
      <c r="AD29" s="79"/>
      <c r="AE29" s="79"/>
      <c r="AF29" s="79"/>
      <c r="AG29" s="79"/>
      <c r="AH29" s="79"/>
      <c r="AI29" s="79"/>
      <c r="AJ29" s="79"/>
      <c r="AK29" s="79"/>
      <c r="AL29" s="79"/>
      <c r="AM29" s="79"/>
      <c r="AN29" s="161">
        <f t="shared" si="7"/>
        <v>0</v>
      </c>
      <c r="AO29" s="157"/>
      <c r="AP29" s="79"/>
      <c r="AQ29" s="79"/>
      <c r="AR29" s="79"/>
      <c r="AS29" s="79"/>
      <c r="AT29" s="79"/>
      <c r="AU29" s="79"/>
      <c r="AV29" s="79"/>
      <c r="AW29" s="79"/>
      <c r="AX29" s="79"/>
      <c r="AY29" s="79"/>
      <c r="AZ29" s="79"/>
      <c r="BA29" s="79"/>
      <c r="BB29" s="161">
        <f t="shared" si="8"/>
        <v>0</v>
      </c>
      <c r="BC29" s="157"/>
      <c r="BD29" s="79"/>
      <c r="BE29" s="79"/>
      <c r="BF29" s="79"/>
      <c r="BG29" s="79"/>
      <c r="BH29" s="79"/>
      <c r="BI29" s="79"/>
      <c r="BJ29" s="163">
        <f t="shared" si="9"/>
        <v>0</v>
      </c>
    </row>
    <row r="30" spans="2:109" ht="40.5" customHeight="1" x14ac:dyDescent="0.25">
      <c r="B30" s="549"/>
      <c r="C30" s="77" t="str">
        <f>IF(AND(LEN(D30)&gt;5,LEN(D28)&lt;5),"se debe reportar la información en orden estricto",IF(AND(LEN(D30)&gt;5,C28&lt;&gt;""),C28+1,""))</f>
        <v/>
      </c>
      <c r="D30" s="76"/>
      <c r="E30" s="157"/>
      <c r="F30" s="79"/>
      <c r="G30" s="79"/>
      <c r="H30" s="79"/>
      <c r="I30" s="79"/>
      <c r="J30" s="79"/>
      <c r="K30" s="79"/>
      <c r="L30" s="159">
        <f t="shared" si="5"/>
        <v>0</v>
      </c>
      <c r="M30" s="157"/>
      <c r="N30" s="79"/>
      <c r="O30" s="79"/>
      <c r="P30" s="79"/>
      <c r="Q30" s="79"/>
      <c r="R30" s="79"/>
      <c r="S30" s="79"/>
      <c r="T30" s="79"/>
      <c r="U30" s="79"/>
      <c r="V30" s="79"/>
      <c r="W30" s="79"/>
      <c r="X30" s="79"/>
      <c r="Y30" s="79"/>
      <c r="Z30" s="161">
        <f t="shared" si="6"/>
        <v>0</v>
      </c>
      <c r="AA30" s="157"/>
      <c r="AB30" s="79"/>
      <c r="AC30" s="79"/>
      <c r="AD30" s="79"/>
      <c r="AE30" s="79"/>
      <c r="AF30" s="79"/>
      <c r="AG30" s="79"/>
      <c r="AH30" s="79"/>
      <c r="AI30" s="79"/>
      <c r="AJ30" s="79"/>
      <c r="AK30" s="79"/>
      <c r="AL30" s="79"/>
      <c r="AM30" s="79"/>
      <c r="AN30" s="161">
        <f t="shared" si="7"/>
        <v>0</v>
      </c>
      <c r="AO30" s="157"/>
      <c r="AP30" s="79"/>
      <c r="AQ30" s="79"/>
      <c r="AR30" s="79"/>
      <c r="AS30" s="79"/>
      <c r="AT30" s="79"/>
      <c r="AU30" s="79"/>
      <c r="AV30" s="79"/>
      <c r="AW30" s="79"/>
      <c r="AX30" s="79"/>
      <c r="AY30" s="79"/>
      <c r="AZ30" s="79"/>
      <c r="BA30" s="79"/>
      <c r="BB30" s="161">
        <f t="shared" si="8"/>
        <v>0</v>
      </c>
      <c r="BC30" s="157"/>
      <c r="BD30" s="79"/>
      <c r="BE30" s="79"/>
      <c r="BF30" s="79"/>
      <c r="BG30" s="79"/>
      <c r="BH30" s="79"/>
      <c r="BI30" s="79"/>
      <c r="BJ30" s="163">
        <f t="shared" si="9"/>
        <v>0</v>
      </c>
    </row>
    <row r="31" spans="2:109" ht="40.5" customHeight="1" x14ac:dyDescent="0.25">
      <c r="B31" s="549"/>
      <c r="C31" s="77" t="str">
        <f>IF(AND(LEN(D31)&gt;5,LEN(D29)&lt;5),"se debe reportar la información en orden estricto",IF(AND(LEN(D31)&gt;5,C29&lt;&gt;""),C29+1,""))</f>
        <v/>
      </c>
      <c r="D31" s="76"/>
      <c r="E31" s="157"/>
      <c r="F31" s="79"/>
      <c r="G31" s="79"/>
      <c r="H31" s="79"/>
      <c r="I31" s="79"/>
      <c r="J31" s="79"/>
      <c r="K31" s="79"/>
      <c r="L31" s="159">
        <f t="shared" si="5"/>
        <v>0</v>
      </c>
      <c r="M31" s="157"/>
      <c r="N31" s="79"/>
      <c r="O31" s="79"/>
      <c r="P31" s="79"/>
      <c r="Q31" s="79"/>
      <c r="R31" s="79"/>
      <c r="S31" s="79"/>
      <c r="T31" s="79"/>
      <c r="U31" s="79"/>
      <c r="V31" s="79"/>
      <c r="W31" s="79"/>
      <c r="X31" s="79"/>
      <c r="Y31" s="79"/>
      <c r="Z31" s="161">
        <f t="shared" si="6"/>
        <v>0</v>
      </c>
      <c r="AA31" s="157"/>
      <c r="AB31" s="79"/>
      <c r="AC31" s="79"/>
      <c r="AD31" s="79"/>
      <c r="AE31" s="79"/>
      <c r="AF31" s="79"/>
      <c r="AG31" s="79"/>
      <c r="AH31" s="79"/>
      <c r="AI31" s="79"/>
      <c r="AJ31" s="79"/>
      <c r="AK31" s="79"/>
      <c r="AL31" s="79"/>
      <c r="AM31" s="79"/>
      <c r="AN31" s="161">
        <f t="shared" si="7"/>
        <v>0</v>
      </c>
      <c r="AO31" s="157"/>
      <c r="AP31" s="79"/>
      <c r="AQ31" s="79"/>
      <c r="AR31" s="79"/>
      <c r="AS31" s="79"/>
      <c r="AT31" s="79"/>
      <c r="AU31" s="79"/>
      <c r="AV31" s="79"/>
      <c r="AW31" s="79"/>
      <c r="AX31" s="79"/>
      <c r="AY31" s="79"/>
      <c r="AZ31" s="79"/>
      <c r="BA31" s="79"/>
      <c r="BB31" s="161">
        <f t="shared" si="8"/>
        <v>0</v>
      </c>
      <c r="BC31" s="157"/>
      <c r="BD31" s="79"/>
      <c r="BE31" s="79"/>
      <c r="BF31" s="79"/>
      <c r="BG31" s="79"/>
      <c r="BH31" s="79"/>
      <c r="BI31" s="79"/>
      <c r="BJ31" s="163">
        <f t="shared" si="9"/>
        <v>0</v>
      </c>
    </row>
    <row r="32" spans="2:109" ht="40.5" customHeight="1" thickBot="1" x14ac:dyDescent="0.3">
      <c r="B32" s="550"/>
      <c r="C32" s="83"/>
      <c r="D32" s="82" t="s">
        <v>28</v>
      </c>
      <c r="E32" s="84" t="str">
        <f>IF(SUM(E22:E31)=100,SUM(E22:E31),"OJO, el valor debe ser = 100%")</f>
        <v>OJO, el valor debe ser = 100%</v>
      </c>
      <c r="F32" s="532"/>
      <c r="G32" s="532"/>
      <c r="H32" s="532"/>
      <c r="I32" s="532"/>
      <c r="J32" s="532"/>
      <c r="K32" s="532"/>
      <c r="L32" s="85"/>
      <c r="M32" s="84" t="str">
        <f>IF(SUM(M22:M31)=100,SUM(M22:M31),"OJO, el valor debe ser = 100%")</f>
        <v>OJO, el valor debe ser = 100%</v>
      </c>
      <c r="N32" s="532"/>
      <c r="O32" s="532"/>
      <c r="P32" s="532"/>
      <c r="Q32" s="532"/>
      <c r="R32" s="532"/>
      <c r="S32" s="532"/>
      <c r="T32" s="532"/>
      <c r="U32" s="532"/>
      <c r="V32" s="532"/>
      <c r="W32" s="532"/>
      <c r="X32" s="86"/>
      <c r="Y32" s="86"/>
      <c r="Z32" s="85"/>
      <c r="AA32" s="84"/>
      <c r="AB32" s="532"/>
      <c r="AC32" s="532"/>
      <c r="AD32" s="532"/>
      <c r="AE32" s="532"/>
      <c r="AF32" s="532"/>
      <c r="AG32" s="532"/>
      <c r="AH32" s="532"/>
      <c r="AI32" s="532"/>
      <c r="AJ32" s="532"/>
      <c r="AK32" s="532"/>
      <c r="AL32" s="532"/>
      <c r="AM32" s="532"/>
      <c r="AN32" s="85"/>
      <c r="AO32" s="84"/>
      <c r="AP32" s="532"/>
      <c r="AQ32" s="532"/>
      <c r="AR32" s="532"/>
      <c r="AS32" s="532"/>
      <c r="AT32" s="532"/>
      <c r="AU32" s="532"/>
      <c r="AV32" s="532"/>
      <c r="AW32" s="532"/>
      <c r="AX32" s="532"/>
      <c r="AY32" s="532"/>
      <c r="AZ32" s="532"/>
      <c r="BA32" s="532"/>
      <c r="BB32" s="85"/>
      <c r="BC32" s="84" t="str">
        <f>IF(SUM(BC22:BC31)=100,SUM(BC22:BC31),"OJO, el valor debe ser = 100%")</f>
        <v>OJO, el valor debe ser = 100%</v>
      </c>
      <c r="BD32" s="532"/>
      <c r="BE32" s="532"/>
      <c r="BF32" s="532"/>
      <c r="BG32" s="532"/>
      <c r="BH32" s="532"/>
      <c r="BI32" s="532"/>
      <c r="BJ32" s="87"/>
    </row>
    <row r="33" spans="2:109" ht="22.5" x14ac:dyDescent="0.25">
      <c r="B33" s="548" t="str">
        <f>+Componentes!C11</f>
        <v>Componente MIPG - 1: Talento Humano</v>
      </c>
      <c r="C33" s="89">
        <f>IF(LEN(D33)&gt;5,1,"")</f>
        <v>1</v>
      </c>
      <c r="D33" s="88" t="s">
        <v>311</v>
      </c>
      <c r="E33" s="156"/>
      <c r="F33" s="90"/>
      <c r="G33" s="90"/>
      <c r="H33" s="90"/>
      <c r="I33" s="90"/>
      <c r="J33" s="90"/>
      <c r="K33" s="90"/>
      <c r="L33" s="158">
        <f t="shared" ref="L33:L42" si="10">IF(AND(D33="",SUM(E33:K33)&gt;0),"Debe redactar la actividad",IF(AND(SUM(F33:K33)&gt;0,E33=0),"NO DETERMINO PESO PORCENTUAL EN TAREA",IF(AND(SUM(F33:K33)=0,E33=0),0,IF(SUM(F33:K33)&lt;&gt;100,"La sumatoría debe ser = 100%",100))))</f>
        <v>0</v>
      </c>
      <c r="M33" s="156"/>
      <c r="N33" s="90"/>
      <c r="O33" s="90"/>
      <c r="P33" s="90"/>
      <c r="Q33" s="90"/>
      <c r="R33" s="90"/>
      <c r="S33" s="90"/>
      <c r="T33" s="90"/>
      <c r="U33" s="90"/>
      <c r="V33" s="90"/>
      <c r="W33" s="90"/>
      <c r="X33" s="90"/>
      <c r="Y33" s="90"/>
      <c r="Z33" s="160">
        <f t="shared" ref="Z33:Z42" si="11">IF(AND(D33="",SUM(M33:Y33)&gt;0),"Debe redactar la actividad",IF(AND(SUM(N33:Y33)&gt;0,M33=0),"NO DETERMINO PESO PORCENTUAL EN TAREA",IF(AND(SUM(N33:Y33)=0,M33=0),0,IF(SUM(N33:Y33)&lt;&gt;100,"La sumatoría debe ser = 100%",100))))</f>
        <v>0</v>
      </c>
      <c r="AA33" s="156"/>
      <c r="AB33" s="90"/>
      <c r="AC33" s="90"/>
      <c r="AD33" s="90"/>
      <c r="AE33" s="90"/>
      <c r="AF33" s="90"/>
      <c r="AG33" s="91"/>
      <c r="AH33" s="90"/>
      <c r="AI33" s="90"/>
      <c r="AJ33" s="90"/>
      <c r="AK33" s="90"/>
      <c r="AL33" s="90"/>
      <c r="AM33" s="90"/>
      <c r="AN33" s="160">
        <f t="shared" ref="AN33:AN42" si="12">IF(AND(D33="",SUM(AA33:AM33)&gt;0),"Debe redactar la actividad",IF(AND(SUM(AB33:AM33)&gt;0,AA33=0),"NO DETERMINO PESO PORCENTUAL EN TAREA",IF(AND(SUM(AB33:AM33)=0,AA33=0),0,IF(SUM(AB33:AM33)&lt;&gt;100,"La sumatoría debe ser = 100%",100))))</f>
        <v>0</v>
      </c>
      <c r="AO33" s="156">
        <v>40</v>
      </c>
      <c r="AP33" s="90"/>
      <c r="AQ33" s="90"/>
      <c r="AR33" s="90">
        <v>40</v>
      </c>
      <c r="AS33" s="90">
        <v>60</v>
      </c>
      <c r="AT33" s="90"/>
      <c r="AU33" s="90"/>
      <c r="AV33" s="90"/>
      <c r="AW33" s="90"/>
      <c r="AX33" s="90"/>
      <c r="AY33" s="90"/>
      <c r="AZ33" s="90"/>
      <c r="BA33" s="90"/>
      <c r="BB33" s="160">
        <f t="shared" ref="BB33:BB42" si="13">IF(AND(D33="",SUM(AO33:BA33)&gt;0),"Debe redactar la actividad",IF(AND(SUM(AP33:BA33)&gt;0,AO33=0),"NO DETERMINO PESO PORCENTUAL EN TAREA",IF(AND(SUM(AP33:BA33)=0,AO33=0),0,IF(SUM(AP33:BA33)&lt;&gt;100,"La sumatoría debe ser = 100%",100))))</f>
        <v>100</v>
      </c>
      <c r="BC33" s="156"/>
      <c r="BD33" s="90"/>
      <c r="BE33" s="90"/>
      <c r="BF33" s="90"/>
      <c r="BG33" s="90"/>
      <c r="BH33" s="90"/>
      <c r="BI33" s="90"/>
      <c r="BJ33" s="162">
        <f t="shared" ref="BJ33:BJ42" si="14">IF(AND(D33="",SUM(BC33:BI33)&gt;0),"Debe redactar la actividad",IF(AND(SUM(BD33:BI33)&gt;0,BC33=0),"NO DETERMINO PESO PORCENTUAL EN TAREA",IF(AND(SUM(BD33:BI33)=0,BC33=0),0,IF(SUM(BD33:BI33)&lt;&gt;100,"La sumatoría debe ser = 100%",100))))</f>
        <v>0</v>
      </c>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row>
    <row r="34" spans="2:109" ht="33.75" x14ac:dyDescent="0.25">
      <c r="B34" s="549"/>
      <c r="C34" s="77">
        <f>IF(AND(LEN(D34)&gt;5,LEN(D33)&lt;5),"se debe reportar la información en orden estricto",IF(AND(LEN(D34)&gt;5,C33&lt;&gt;""),C33+1,""))</f>
        <v>2</v>
      </c>
      <c r="D34" s="76" t="s">
        <v>312</v>
      </c>
      <c r="E34" s="157"/>
      <c r="F34" s="79"/>
      <c r="G34" s="79"/>
      <c r="H34" s="79"/>
      <c r="I34" s="79"/>
      <c r="J34" s="79"/>
      <c r="K34" s="79"/>
      <c r="L34" s="159">
        <f t="shared" si="10"/>
        <v>0</v>
      </c>
      <c r="M34" s="157"/>
      <c r="N34" s="79"/>
      <c r="O34" s="79"/>
      <c r="P34" s="79"/>
      <c r="Q34" s="79"/>
      <c r="R34" s="79"/>
      <c r="S34" s="79"/>
      <c r="T34" s="79"/>
      <c r="U34" s="79"/>
      <c r="V34" s="79"/>
      <c r="W34" s="79"/>
      <c r="X34" s="79"/>
      <c r="Y34" s="79"/>
      <c r="Z34" s="161">
        <f t="shared" si="11"/>
        <v>0</v>
      </c>
      <c r="AA34" s="157"/>
      <c r="AB34" s="79"/>
      <c r="AC34" s="79"/>
      <c r="AD34" s="79"/>
      <c r="AE34" s="79"/>
      <c r="AF34" s="79"/>
      <c r="AG34" s="81"/>
      <c r="AH34" s="79"/>
      <c r="AI34" s="79"/>
      <c r="AJ34" s="79"/>
      <c r="AK34" s="79"/>
      <c r="AL34" s="79"/>
      <c r="AM34" s="79"/>
      <c r="AN34" s="161">
        <f t="shared" si="12"/>
        <v>0</v>
      </c>
      <c r="AO34" s="157">
        <v>30</v>
      </c>
      <c r="AP34" s="79"/>
      <c r="AQ34" s="79"/>
      <c r="AR34" s="79"/>
      <c r="AS34" s="79"/>
      <c r="AT34" s="79">
        <v>20</v>
      </c>
      <c r="AU34" s="79"/>
      <c r="AV34" s="79"/>
      <c r="AW34" s="79"/>
      <c r="AX34" s="79">
        <v>30</v>
      </c>
      <c r="AY34" s="79"/>
      <c r="AZ34" s="79"/>
      <c r="BA34" s="79">
        <v>50</v>
      </c>
      <c r="BB34" s="161">
        <f t="shared" si="13"/>
        <v>100</v>
      </c>
      <c r="BC34" s="157"/>
      <c r="BD34" s="79"/>
      <c r="BE34" s="79"/>
      <c r="BF34" s="79"/>
      <c r="BG34" s="79"/>
      <c r="BH34" s="79"/>
      <c r="BI34" s="79"/>
      <c r="BJ34" s="163">
        <f t="shared" si="14"/>
        <v>0</v>
      </c>
    </row>
    <row r="35" spans="2:109" ht="22.5" x14ac:dyDescent="0.25">
      <c r="B35" s="549"/>
      <c r="C35" s="77">
        <f>IF(AND(LEN(D35)&gt;5,LEN(D34)&lt;5),"se debe reportar la información en orden estricto",IF(AND(LEN(D35)&gt;5,C34&lt;&gt;""),C34+1,""))</f>
        <v>3</v>
      </c>
      <c r="D35" s="76" t="s">
        <v>313</v>
      </c>
      <c r="E35" s="157"/>
      <c r="F35" s="79"/>
      <c r="G35" s="79"/>
      <c r="H35" s="79"/>
      <c r="I35" s="79"/>
      <c r="J35" s="79"/>
      <c r="K35" s="79"/>
      <c r="L35" s="159">
        <f t="shared" si="10"/>
        <v>0</v>
      </c>
      <c r="M35" s="157"/>
      <c r="N35" s="79"/>
      <c r="O35" s="79"/>
      <c r="P35" s="79"/>
      <c r="Q35" s="79"/>
      <c r="R35" s="79"/>
      <c r="S35" s="79"/>
      <c r="T35" s="79"/>
      <c r="U35" s="79"/>
      <c r="V35" s="79"/>
      <c r="W35" s="79"/>
      <c r="X35" s="79"/>
      <c r="Y35" s="79"/>
      <c r="Z35" s="161">
        <f t="shared" si="11"/>
        <v>0</v>
      </c>
      <c r="AA35" s="157"/>
      <c r="AB35" s="79"/>
      <c r="AC35" s="79"/>
      <c r="AD35" s="79"/>
      <c r="AE35" s="79"/>
      <c r="AF35" s="79"/>
      <c r="AG35" s="79"/>
      <c r="AH35" s="79"/>
      <c r="AI35" s="79"/>
      <c r="AJ35" s="79"/>
      <c r="AK35" s="81"/>
      <c r="AL35" s="79"/>
      <c r="AM35" s="79"/>
      <c r="AN35" s="161">
        <f t="shared" si="12"/>
        <v>0</v>
      </c>
      <c r="AO35" s="157">
        <v>10</v>
      </c>
      <c r="AP35" s="79"/>
      <c r="AQ35" s="79"/>
      <c r="AR35" s="79">
        <v>50</v>
      </c>
      <c r="AS35" s="79">
        <v>50</v>
      </c>
      <c r="AT35" s="79"/>
      <c r="AU35" s="79"/>
      <c r="AV35" s="79"/>
      <c r="AW35" s="79"/>
      <c r="AX35" s="79"/>
      <c r="AY35" s="79"/>
      <c r="AZ35" s="79"/>
      <c r="BA35" s="79"/>
      <c r="BB35" s="161">
        <f t="shared" si="13"/>
        <v>100</v>
      </c>
      <c r="BC35" s="157"/>
      <c r="BD35" s="79"/>
      <c r="BE35" s="79"/>
      <c r="BF35" s="79"/>
      <c r="BG35" s="79"/>
      <c r="BH35" s="79"/>
      <c r="BI35" s="79"/>
      <c r="BJ35" s="163">
        <f t="shared" si="14"/>
        <v>0</v>
      </c>
    </row>
    <row r="36" spans="2:109" ht="40.5" customHeight="1" x14ac:dyDescent="0.25">
      <c r="B36" s="549"/>
      <c r="C36" s="77">
        <f>IF(AND(LEN(D36)&gt;5,LEN(D35)&lt;5),"se debe reportar la información en orden estricto",IF(AND(LEN(D36)&gt;5,C35&lt;&gt;""),C35+1,""))</f>
        <v>4</v>
      </c>
      <c r="D36" s="76" t="s">
        <v>385</v>
      </c>
      <c r="E36" s="157"/>
      <c r="F36" s="79"/>
      <c r="G36" s="79"/>
      <c r="H36" s="79"/>
      <c r="I36" s="79"/>
      <c r="J36" s="79"/>
      <c r="K36" s="79"/>
      <c r="L36" s="159">
        <f t="shared" si="10"/>
        <v>0</v>
      </c>
      <c r="M36" s="157"/>
      <c r="N36" s="79"/>
      <c r="O36" s="79"/>
      <c r="P36" s="79"/>
      <c r="Q36" s="79"/>
      <c r="R36" s="79"/>
      <c r="S36" s="79"/>
      <c r="T36" s="79"/>
      <c r="U36" s="79"/>
      <c r="V36" s="79"/>
      <c r="W36" s="79"/>
      <c r="X36" s="79"/>
      <c r="Y36" s="79"/>
      <c r="Z36" s="161">
        <f t="shared" si="11"/>
        <v>0</v>
      </c>
      <c r="AA36" s="157"/>
      <c r="AB36" s="79"/>
      <c r="AC36" s="79"/>
      <c r="AD36" s="79"/>
      <c r="AE36" s="79"/>
      <c r="AF36" s="79"/>
      <c r="AG36" s="79"/>
      <c r="AH36" s="79"/>
      <c r="AI36" s="79"/>
      <c r="AJ36" s="79"/>
      <c r="AK36" s="81"/>
      <c r="AL36" s="79"/>
      <c r="AM36" s="79"/>
      <c r="AN36" s="161">
        <f t="shared" si="12"/>
        <v>0</v>
      </c>
      <c r="AO36" s="157">
        <v>20</v>
      </c>
      <c r="AP36" s="79"/>
      <c r="AQ36" s="79"/>
      <c r="AR36" s="79"/>
      <c r="AS36" s="79"/>
      <c r="AT36" s="79"/>
      <c r="AU36" s="79"/>
      <c r="AV36" s="79"/>
      <c r="AW36" s="79"/>
      <c r="AX36" s="79"/>
      <c r="AY36" s="79"/>
      <c r="AZ36" s="79">
        <v>20</v>
      </c>
      <c r="BA36" s="79">
        <v>80</v>
      </c>
      <c r="BB36" s="161">
        <f t="shared" si="13"/>
        <v>100</v>
      </c>
      <c r="BC36" s="157"/>
      <c r="BD36" s="79"/>
      <c r="BE36" s="79"/>
      <c r="BF36" s="79"/>
      <c r="BG36" s="79"/>
      <c r="BH36" s="79"/>
      <c r="BI36" s="79"/>
      <c r="BJ36" s="163">
        <f t="shared" si="14"/>
        <v>0</v>
      </c>
    </row>
    <row r="37" spans="2:109" ht="40.5" customHeight="1" x14ac:dyDescent="0.25">
      <c r="B37" s="549"/>
      <c r="C37" s="77" t="str">
        <f>IF(AND(LEN(D37)&gt;5,LEN(D36)&lt;5),"se debe reportar la información en orden estricto",IF(AND(LEN(D37)&gt;5,C36&lt;&gt;""),C36+1,""))</f>
        <v/>
      </c>
      <c r="D37" s="76"/>
      <c r="E37" s="157"/>
      <c r="F37" s="79"/>
      <c r="G37" s="79"/>
      <c r="H37" s="79"/>
      <c r="I37" s="79"/>
      <c r="J37" s="79"/>
      <c r="K37" s="79"/>
      <c r="L37" s="159">
        <f t="shared" si="10"/>
        <v>0</v>
      </c>
      <c r="M37" s="157"/>
      <c r="N37" s="79"/>
      <c r="O37" s="79"/>
      <c r="P37" s="79"/>
      <c r="Q37" s="79"/>
      <c r="R37" s="79"/>
      <c r="S37" s="79"/>
      <c r="T37" s="79"/>
      <c r="U37" s="79"/>
      <c r="V37" s="79"/>
      <c r="W37" s="79"/>
      <c r="X37" s="79"/>
      <c r="Y37" s="79"/>
      <c r="Z37" s="161">
        <f t="shared" si="11"/>
        <v>0</v>
      </c>
      <c r="AA37" s="157"/>
      <c r="AB37" s="79"/>
      <c r="AC37" s="79"/>
      <c r="AD37" s="79"/>
      <c r="AE37" s="79"/>
      <c r="AF37" s="79"/>
      <c r="AG37" s="79"/>
      <c r="AH37" s="79"/>
      <c r="AI37" s="79"/>
      <c r="AJ37" s="79"/>
      <c r="AK37" s="79"/>
      <c r="AL37" s="79"/>
      <c r="AM37" s="79"/>
      <c r="AN37" s="161">
        <f t="shared" si="12"/>
        <v>0</v>
      </c>
      <c r="AO37" s="157"/>
      <c r="AP37" s="79"/>
      <c r="AQ37" s="79"/>
      <c r="AR37" s="79"/>
      <c r="AS37" s="79"/>
      <c r="AT37" s="79"/>
      <c r="AU37" s="79"/>
      <c r="AV37" s="79"/>
      <c r="AW37" s="79"/>
      <c r="AX37" s="79"/>
      <c r="AY37" s="79"/>
      <c r="AZ37" s="79"/>
      <c r="BA37" s="79"/>
      <c r="BB37" s="161">
        <f t="shared" si="13"/>
        <v>0</v>
      </c>
      <c r="BC37" s="157"/>
      <c r="BD37" s="79"/>
      <c r="BE37" s="79"/>
      <c r="BF37" s="79"/>
      <c r="BG37" s="79"/>
      <c r="BH37" s="79"/>
      <c r="BI37" s="79"/>
      <c r="BJ37" s="163">
        <f t="shared" si="14"/>
        <v>0</v>
      </c>
    </row>
    <row r="38" spans="2:109" ht="40.5" customHeight="1" x14ac:dyDescent="0.25">
      <c r="B38" s="549"/>
      <c r="C38" s="77" t="str">
        <f>IF(AND(LEN(D38)&gt;5,LEN(D37)&lt;5),"se debe reportar la información en orden estricto",IF(AND(LEN(D38)&gt;5,C37&lt;&gt;""),C37+1,""))</f>
        <v/>
      </c>
      <c r="D38" s="76"/>
      <c r="E38" s="157"/>
      <c r="F38" s="79"/>
      <c r="G38" s="79"/>
      <c r="H38" s="79"/>
      <c r="I38" s="79"/>
      <c r="J38" s="79"/>
      <c r="K38" s="79"/>
      <c r="L38" s="159">
        <f t="shared" si="10"/>
        <v>0</v>
      </c>
      <c r="M38" s="157"/>
      <c r="N38" s="79"/>
      <c r="O38" s="79"/>
      <c r="P38" s="79"/>
      <c r="Q38" s="79"/>
      <c r="R38" s="79"/>
      <c r="S38" s="79"/>
      <c r="T38" s="79"/>
      <c r="U38" s="79"/>
      <c r="V38" s="79"/>
      <c r="W38" s="79"/>
      <c r="X38" s="79"/>
      <c r="Y38" s="79"/>
      <c r="Z38" s="161">
        <f t="shared" si="11"/>
        <v>0</v>
      </c>
      <c r="AA38" s="157"/>
      <c r="AB38" s="79"/>
      <c r="AC38" s="79"/>
      <c r="AD38" s="79"/>
      <c r="AE38" s="79"/>
      <c r="AF38" s="79"/>
      <c r="AG38" s="79"/>
      <c r="AH38" s="79"/>
      <c r="AI38" s="79"/>
      <c r="AJ38" s="79"/>
      <c r="AK38" s="79"/>
      <c r="AL38" s="79"/>
      <c r="AM38" s="79"/>
      <c r="AN38" s="161">
        <f t="shared" si="12"/>
        <v>0</v>
      </c>
      <c r="AO38" s="157"/>
      <c r="AP38" s="79"/>
      <c r="AQ38" s="79"/>
      <c r="AR38" s="79"/>
      <c r="AS38" s="79"/>
      <c r="AT38" s="79"/>
      <c r="AU38" s="79"/>
      <c r="AV38" s="79"/>
      <c r="AW38" s="79"/>
      <c r="AX38" s="79"/>
      <c r="AY38" s="79"/>
      <c r="AZ38" s="79"/>
      <c r="BA38" s="79"/>
      <c r="BB38" s="161">
        <f t="shared" si="13"/>
        <v>0</v>
      </c>
      <c r="BC38" s="157"/>
      <c r="BD38" s="79"/>
      <c r="BE38" s="79"/>
      <c r="BF38" s="79"/>
      <c r="BG38" s="79"/>
      <c r="BH38" s="79"/>
      <c r="BI38" s="79"/>
      <c r="BJ38" s="163">
        <f t="shared" si="14"/>
        <v>0</v>
      </c>
    </row>
    <row r="39" spans="2:109" ht="40.5" customHeight="1" x14ac:dyDescent="0.25">
      <c r="B39" s="549"/>
      <c r="C39" s="77" t="str">
        <f>IF(AND(LEN(D39)&gt;5,LEN(D37)&lt;5),"se debe reportar la información en orden estricto",IF(AND(LEN(D39)&gt;5,C37&lt;&gt;""),C37+1,""))</f>
        <v/>
      </c>
      <c r="D39" s="76"/>
      <c r="E39" s="157"/>
      <c r="F39" s="79"/>
      <c r="G39" s="79"/>
      <c r="H39" s="79"/>
      <c r="I39" s="79"/>
      <c r="J39" s="79"/>
      <c r="K39" s="79"/>
      <c r="L39" s="159">
        <f t="shared" si="10"/>
        <v>0</v>
      </c>
      <c r="M39" s="157"/>
      <c r="N39" s="79"/>
      <c r="O39" s="79"/>
      <c r="P39" s="79"/>
      <c r="Q39" s="79"/>
      <c r="R39" s="79"/>
      <c r="S39" s="79"/>
      <c r="T39" s="79"/>
      <c r="U39" s="79"/>
      <c r="V39" s="79"/>
      <c r="W39" s="79"/>
      <c r="X39" s="79"/>
      <c r="Y39" s="79"/>
      <c r="Z39" s="161">
        <f t="shared" si="11"/>
        <v>0</v>
      </c>
      <c r="AA39" s="157"/>
      <c r="AB39" s="79"/>
      <c r="AC39" s="79"/>
      <c r="AD39" s="79"/>
      <c r="AE39" s="79"/>
      <c r="AF39" s="79"/>
      <c r="AG39" s="79"/>
      <c r="AH39" s="79"/>
      <c r="AI39" s="79"/>
      <c r="AJ39" s="79"/>
      <c r="AK39" s="79"/>
      <c r="AL39" s="79"/>
      <c r="AM39" s="79"/>
      <c r="AN39" s="161">
        <f t="shared" si="12"/>
        <v>0</v>
      </c>
      <c r="AO39" s="157"/>
      <c r="AP39" s="79"/>
      <c r="AQ39" s="79"/>
      <c r="AR39" s="79"/>
      <c r="AS39" s="79"/>
      <c r="AT39" s="79"/>
      <c r="AU39" s="79"/>
      <c r="AV39" s="79"/>
      <c r="AW39" s="79"/>
      <c r="AX39" s="79"/>
      <c r="AY39" s="79"/>
      <c r="AZ39" s="79"/>
      <c r="BA39" s="79"/>
      <c r="BB39" s="161">
        <f t="shared" si="13"/>
        <v>0</v>
      </c>
      <c r="BC39" s="157"/>
      <c r="BD39" s="79"/>
      <c r="BE39" s="79"/>
      <c r="BF39" s="79"/>
      <c r="BG39" s="79"/>
      <c r="BH39" s="79"/>
      <c r="BI39" s="79"/>
      <c r="BJ39" s="163">
        <f t="shared" si="14"/>
        <v>0</v>
      </c>
    </row>
    <row r="40" spans="2:109" ht="40.5" customHeight="1" x14ac:dyDescent="0.25">
      <c r="B40" s="549"/>
      <c r="C40" s="77" t="str">
        <f>IF(AND(LEN(D40)&gt;5,LEN(D38)&lt;5),"se debe reportar la información en orden estricto",IF(AND(LEN(D40)&gt;5,C38&lt;&gt;""),C38+1,""))</f>
        <v/>
      </c>
      <c r="D40" s="76"/>
      <c r="E40" s="157"/>
      <c r="F40" s="79"/>
      <c r="G40" s="79"/>
      <c r="H40" s="79"/>
      <c r="I40" s="79"/>
      <c r="J40" s="79"/>
      <c r="K40" s="79"/>
      <c r="L40" s="159">
        <f t="shared" si="10"/>
        <v>0</v>
      </c>
      <c r="M40" s="157"/>
      <c r="N40" s="79"/>
      <c r="O40" s="79"/>
      <c r="P40" s="79"/>
      <c r="Q40" s="79"/>
      <c r="R40" s="79"/>
      <c r="S40" s="79"/>
      <c r="T40" s="79"/>
      <c r="U40" s="79"/>
      <c r="V40" s="79"/>
      <c r="W40" s="79"/>
      <c r="X40" s="79"/>
      <c r="Y40" s="79"/>
      <c r="Z40" s="161">
        <f t="shared" si="11"/>
        <v>0</v>
      </c>
      <c r="AA40" s="157"/>
      <c r="AB40" s="79"/>
      <c r="AC40" s="79"/>
      <c r="AD40" s="79"/>
      <c r="AE40" s="79"/>
      <c r="AF40" s="79"/>
      <c r="AG40" s="79"/>
      <c r="AH40" s="79"/>
      <c r="AI40" s="79"/>
      <c r="AJ40" s="79"/>
      <c r="AK40" s="79"/>
      <c r="AL40" s="79"/>
      <c r="AM40" s="79"/>
      <c r="AN40" s="161">
        <f t="shared" si="12"/>
        <v>0</v>
      </c>
      <c r="AO40" s="157"/>
      <c r="AP40" s="79"/>
      <c r="AQ40" s="79"/>
      <c r="AR40" s="79"/>
      <c r="AS40" s="79"/>
      <c r="AT40" s="79"/>
      <c r="AU40" s="79"/>
      <c r="AV40" s="79"/>
      <c r="AW40" s="79"/>
      <c r="AX40" s="79"/>
      <c r="AY40" s="79"/>
      <c r="AZ40" s="79"/>
      <c r="BA40" s="79"/>
      <c r="BB40" s="161">
        <f t="shared" si="13"/>
        <v>0</v>
      </c>
      <c r="BC40" s="157"/>
      <c r="BD40" s="79"/>
      <c r="BE40" s="79"/>
      <c r="BF40" s="79"/>
      <c r="BG40" s="79"/>
      <c r="BH40" s="79"/>
      <c r="BI40" s="79"/>
      <c r="BJ40" s="163">
        <f t="shared" si="14"/>
        <v>0</v>
      </c>
    </row>
    <row r="41" spans="2:109" ht="40.5" customHeight="1" x14ac:dyDescent="0.25">
      <c r="B41" s="549"/>
      <c r="C41" s="77" t="str">
        <f>IF(AND(LEN(D41)&gt;5,LEN(D39)&lt;5),"se debe reportar la información en orden estricto",IF(AND(LEN(D41)&gt;5,C39&lt;&gt;""),C39+1,""))</f>
        <v/>
      </c>
      <c r="D41" s="76"/>
      <c r="E41" s="157"/>
      <c r="F41" s="79"/>
      <c r="G41" s="79"/>
      <c r="H41" s="79"/>
      <c r="I41" s="79"/>
      <c r="J41" s="79"/>
      <c r="K41" s="79"/>
      <c r="L41" s="159">
        <f t="shared" si="10"/>
        <v>0</v>
      </c>
      <c r="M41" s="157"/>
      <c r="N41" s="79"/>
      <c r="O41" s="79"/>
      <c r="P41" s="79"/>
      <c r="Q41" s="79"/>
      <c r="R41" s="79"/>
      <c r="S41" s="79"/>
      <c r="T41" s="79"/>
      <c r="U41" s="79"/>
      <c r="V41" s="79"/>
      <c r="W41" s="79"/>
      <c r="X41" s="79"/>
      <c r="Y41" s="79"/>
      <c r="Z41" s="161">
        <f t="shared" si="11"/>
        <v>0</v>
      </c>
      <c r="AA41" s="157"/>
      <c r="AB41" s="79"/>
      <c r="AC41" s="79"/>
      <c r="AD41" s="79"/>
      <c r="AE41" s="79"/>
      <c r="AF41" s="79"/>
      <c r="AG41" s="79"/>
      <c r="AH41" s="79"/>
      <c r="AI41" s="79"/>
      <c r="AJ41" s="79"/>
      <c r="AK41" s="79"/>
      <c r="AL41" s="79"/>
      <c r="AM41" s="79"/>
      <c r="AN41" s="161">
        <f t="shared" si="12"/>
        <v>0</v>
      </c>
      <c r="AO41" s="157"/>
      <c r="AP41" s="79"/>
      <c r="AQ41" s="79"/>
      <c r="AR41" s="79"/>
      <c r="AS41" s="79"/>
      <c r="AT41" s="79"/>
      <c r="AU41" s="79"/>
      <c r="AV41" s="79"/>
      <c r="AW41" s="79"/>
      <c r="AX41" s="79"/>
      <c r="AY41" s="79"/>
      <c r="AZ41" s="79"/>
      <c r="BA41" s="79"/>
      <c r="BB41" s="161">
        <f t="shared" si="13"/>
        <v>0</v>
      </c>
      <c r="BC41" s="157"/>
      <c r="BD41" s="79"/>
      <c r="BE41" s="79"/>
      <c r="BF41" s="79"/>
      <c r="BG41" s="79"/>
      <c r="BH41" s="79"/>
      <c r="BI41" s="79"/>
      <c r="BJ41" s="163">
        <f t="shared" si="14"/>
        <v>0</v>
      </c>
    </row>
    <row r="42" spans="2:109" ht="40.5" customHeight="1" x14ac:dyDescent="0.25">
      <c r="B42" s="549"/>
      <c r="C42" s="77" t="str">
        <f>IF(AND(LEN(D42)&gt;5,LEN(D40)&lt;5),"se debe reportar la información en orden estricto",IF(AND(LEN(D42)&gt;5,C40&lt;&gt;""),C40+1,""))</f>
        <v/>
      </c>
      <c r="D42" s="76"/>
      <c r="E42" s="157"/>
      <c r="F42" s="79"/>
      <c r="G42" s="79"/>
      <c r="H42" s="79"/>
      <c r="I42" s="79"/>
      <c r="J42" s="79"/>
      <c r="K42" s="79"/>
      <c r="L42" s="159">
        <f t="shared" si="10"/>
        <v>0</v>
      </c>
      <c r="M42" s="157"/>
      <c r="N42" s="79"/>
      <c r="O42" s="79"/>
      <c r="P42" s="79"/>
      <c r="Q42" s="79"/>
      <c r="R42" s="79"/>
      <c r="S42" s="79"/>
      <c r="T42" s="79"/>
      <c r="U42" s="79"/>
      <c r="V42" s="79"/>
      <c r="W42" s="79"/>
      <c r="X42" s="79"/>
      <c r="Y42" s="79"/>
      <c r="Z42" s="161">
        <f t="shared" si="11"/>
        <v>0</v>
      </c>
      <c r="AA42" s="157"/>
      <c r="AB42" s="79"/>
      <c r="AC42" s="79"/>
      <c r="AD42" s="79"/>
      <c r="AE42" s="79"/>
      <c r="AF42" s="79"/>
      <c r="AG42" s="79"/>
      <c r="AH42" s="79"/>
      <c r="AI42" s="79"/>
      <c r="AJ42" s="79"/>
      <c r="AK42" s="79"/>
      <c r="AL42" s="79"/>
      <c r="AM42" s="79"/>
      <c r="AN42" s="161">
        <f t="shared" si="12"/>
        <v>0</v>
      </c>
      <c r="AO42" s="157"/>
      <c r="AP42" s="79"/>
      <c r="AQ42" s="79"/>
      <c r="AR42" s="79"/>
      <c r="AS42" s="79"/>
      <c r="AT42" s="79"/>
      <c r="AU42" s="79"/>
      <c r="AV42" s="79"/>
      <c r="AW42" s="79"/>
      <c r="AX42" s="79"/>
      <c r="AY42" s="79"/>
      <c r="AZ42" s="79"/>
      <c r="BA42" s="79"/>
      <c r="BB42" s="161">
        <f t="shared" si="13"/>
        <v>0</v>
      </c>
      <c r="BC42" s="157"/>
      <c r="BD42" s="79"/>
      <c r="BE42" s="79"/>
      <c r="BF42" s="79"/>
      <c r="BG42" s="79"/>
      <c r="BH42" s="79"/>
      <c r="BI42" s="79"/>
      <c r="BJ42" s="163">
        <f t="shared" si="14"/>
        <v>0</v>
      </c>
    </row>
    <row r="43" spans="2:109" ht="40.5" customHeight="1" thickBot="1" x14ac:dyDescent="0.3">
      <c r="B43" s="550"/>
      <c r="C43" s="83"/>
      <c r="D43" s="82" t="s">
        <v>28</v>
      </c>
      <c r="E43" s="84" t="str">
        <f>IF(SUM(E33:E42)=100,SUM(E33:E42),"OJO, el valor debe ser = 100%")</f>
        <v>OJO, el valor debe ser = 100%</v>
      </c>
      <c r="F43" s="532"/>
      <c r="G43" s="532"/>
      <c r="H43" s="532"/>
      <c r="I43" s="532"/>
      <c r="J43" s="532"/>
      <c r="K43" s="532"/>
      <c r="L43" s="85"/>
      <c r="M43" s="84" t="str">
        <f>IF(SUM(M33:M42)=100,SUM(M33:M42),"OJO, el valor debe ser = 100%")</f>
        <v>OJO, el valor debe ser = 100%</v>
      </c>
      <c r="N43" s="532"/>
      <c r="O43" s="532"/>
      <c r="P43" s="532"/>
      <c r="Q43" s="532"/>
      <c r="R43" s="532"/>
      <c r="S43" s="532"/>
      <c r="T43" s="532"/>
      <c r="U43" s="532"/>
      <c r="V43" s="532"/>
      <c r="W43" s="532"/>
      <c r="X43" s="86"/>
      <c r="Y43" s="86"/>
      <c r="Z43" s="85"/>
      <c r="AA43" s="84"/>
      <c r="AB43" s="532"/>
      <c r="AC43" s="532"/>
      <c r="AD43" s="532"/>
      <c r="AE43" s="532"/>
      <c r="AF43" s="532"/>
      <c r="AG43" s="532"/>
      <c r="AH43" s="532"/>
      <c r="AI43" s="532"/>
      <c r="AJ43" s="532"/>
      <c r="AK43" s="532"/>
      <c r="AL43" s="532"/>
      <c r="AM43" s="532"/>
      <c r="AN43" s="85"/>
      <c r="AO43" s="84"/>
      <c r="AP43" s="532"/>
      <c r="AQ43" s="532"/>
      <c r="AR43" s="532"/>
      <c r="AS43" s="532"/>
      <c r="AT43" s="532"/>
      <c r="AU43" s="532"/>
      <c r="AV43" s="532"/>
      <c r="AW43" s="532"/>
      <c r="AX43" s="532"/>
      <c r="AY43" s="532"/>
      <c r="AZ43" s="532"/>
      <c r="BA43" s="532"/>
      <c r="BB43" s="85"/>
      <c r="BC43" s="84" t="str">
        <f>IF(SUM(BC33:BC42)=100,SUM(BC33:BC42),"OJO, el valor debe ser = 100%")</f>
        <v>OJO, el valor debe ser = 100%</v>
      </c>
      <c r="BD43" s="532"/>
      <c r="BE43" s="532"/>
      <c r="BF43" s="532"/>
      <c r="BG43" s="532"/>
      <c r="BH43" s="532"/>
      <c r="BI43" s="532"/>
      <c r="BJ43" s="87"/>
    </row>
    <row r="44" spans="2:109" ht="54.75" customHeight="1" x14ac:dyDescent="0.25">
      <c r="B44" s="548" t="str">
        <f>+Componentes!C12</f>
        <v xml:space="preserve">Componente MIPG - 2: Direccionamiento estratégico y planeación </v>
      </c>
      <c r="C44" s="89">
        <f>IF(LEN(D44)&gt;5,1,"")</f>
        <v>1</v>
      </c>
      <c r="D44" s="88" t="s">
        <v>366</v>
      </c>
      <c r="E44" s="156"/>
      <c r="F44" s="90"/>
      <c r="G44" s="90"/>
      <c r="H44" s="90"/>
      <c r="I44" s="90"/>
      <c r="J44" s="90"/>
      <c r="K44" s="90"/>
      <c r="L44" s="158">
        <f t="shared" ref="L44:L53" si="15">IF(AND(D44="",SUM(E44:K44)&gt;0),"Debe redactar la actividad",IF(AND(SUM(F44:K44)&gt;0,E44=0),"NO DETERMINO PESO PORCENTUAL EN TAREA",IF(AND(SUM(F44:K44)=0,E44=0),0,IF(SUM(F44:K44)&lt;&gt;100,"La sumatoría debe ser = 100%",100))))</f>
        <v>0</v>
      </c>
      <c r="M44" s="156"/>
      <c r="N44" s="90"/>
      <c r="O44" s="90"/>
      <c r="P44" s="90"/>
      <c r="Q44" s="90"/>
      <c r="R44" s="90"/>
      <c r="S44" s="90"/>
      <c r="T44" s="90"/>
      <c r="U44" s="90"/>
      <c r="V44" s="90"/>
      <c r="W44" s="90"/>
      <c r="X44" s="90"/>
      <c r="Y44" s="90"/>
      <c r="Z44" s="160">
        <f t="shared" ref="Z44:Z53" si="16">IF(AND(D44="",SUM(M44:Y44)&gt;0),"Debe redactar la actividad",IF(AND(SUM(N44:Y44)&gt;0,M44=0),"NO DETERMINO PESO PORCENTUAL EN TAREA",IF(AND(SUM(N44:Y44)=0,M44=0),0,IF(SUM(N44:Y44)&lt;&gt;100,"La sumatoría debe ser = 100%",100))))</f>
        <v>0</v>
      </c>
      <c r="AA44" s="156"/>
      <c r="AB44" s="90"/>
      <c r="AC44" s="90"/>
      <c r="AD44" s="90"/>
      <c r="AE44" s="90"/>
      <c r="AF44" s="90"/>
      <c r="AG44" s="91"/>
      <c r="AH44" s="90"/>
      <c r="AI44" s="90"/>
      <c r="AJ44" s="90"/>
      <c r="AK44" s="90"/>
      <c r="AL44" s="90"/>
      <c r="AM44" s="90"/>
      <c r="AN44" s="160">
        <f t="shared" ref="AN44:AN53" si="17">IF(AND(D44="",SUM(AA44:AM44)&gt;0),"Debe redactar la actividad",IF(AND(SUM(AB44:AM44)&gt;0,AA44=0),"NO DETERMINO PESO PORCENTUAL EN TAREA",IF(AND(SUM(AB44:AM44)=0,AA44=0),0,IF(SUM(AB44:AM44)&lt;&gt;100,"La sumatoría debe ser = 100%",100))))</f>
        <v>0</v>
      </c>
      <c r="AO44" s="156">
        <v>70</v>
      </c>
      <c r="AP44" s="90"/>
      <c r="AQ44" s="90"/>
      <c r="AR44" s="90"/>
      <c r="AS44" s="90">
        <v>33</v>
      </c>
      <c r="AT44" s="90"/>
      <c r="AU44" s="90"/>
      <c r="AV44" s="90"/>
      <c r="AW44" s="90">
        <v>33</v>
      </c>
      <c r="AX44" s="90"/>
      <c r="AY44" s="90"/>
      <c r="AZ44" s="90">
        <v>34</v>
      </c>
      <c r="BA44" s="90"/>
      <c r="BB44" s="160">
        <f t="shared" ref="BB44:BB53" si="18">IF(AND(D44="",SUM(AO44:BA44)&gt;0),"Debe redactar la actividad",IF(AND(SUM(AP44:BA44)&gt;0,AO44=0),"NO DETERMINO PESO PORCENTUAL EN TAREA",IF(AND(SUM(AP44:BA44)=0,AO44=0),0,IF(SUM(AP44:BA44)&lt;&gt;100,"La sumatoría debe ser = 100%",100))))</f>
        <v>100</v>
      </c>
      <c r="BC44" s="156"/>
      <c r="BD44" s="90"/>
      <c r="BE44" s="90"/>
      <c r="BF44" s="90"/>
      <c r="BG44" s="90"/>
      <c r="BH44" s="90"/>
      <c r="BI44" s="90"/>
      <c r="BJ44" s="162">
        <f t="shared" ref="BJ44:BJ53" si="19">IF(AND(D44="",SUM(BC44:BI44)&gt;0),"Debe redactar la actividad",IF(AND(SUM(BD44:BI44)&gt;0,BC44=0),"NO DETERMINO PESO PORCENTUAL EN TAREA",IF(AND(SUM(BD44:BI44)=0,BC44=0),0,IF(SUM(BD44:BI44)&lt;&gt;100,"La sumatoría debe ser = 100%",100))))</f>
        <v>0</v>
      </c>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row>
    <row r="45" spans="2:109" ht="40.5" customHeight="1" x14ac:dyDescent="0.25">
      <c r="B45" s="549"/>
      <c r="C45" s="77">
        <f>IF(AND(LEN(D45)&gt;5,LEN(D44)&lt;5),"se debe reportar la información en orden estricto",IF(AND(LEN(D45)&gt;5,C44&lt;&gt;""),C44+1,""))</f>
        <v>2</v>
      </c>
      <c r="D45" s="76" t="s">
        <v>365</v>
      </c>
      <c r="E45" s="157"/>
      <c r="F45" s="79"/>
      <c r="G45" s="79"/>
      <c r="H45" s="79"/>
      <c r="I45" s="79"/>
      <c r="J45" s="79"/>
      <c r="K45" s="79"/>
      <c r="L45" s="159">
        <f t="shared" si="15"/>
        <v>0</v>
      </c>
      <c r="M45" s="157"/>
      <c r="N45" s="79"/>
      <c r="O45" s="79"/>
      <c r="P45" s="79"/>
      <c r="Q45" s="79"/>
      <c r="R45" s="79"/>
      <c r="S45" s="79"/>
      <c r="T45" s="79"/>
      <c r="U45" s="79"/>
      <c r="V45" s="79"/>
      <c r="W45" s="79"/>
      <c r="X45" s="79"/>
      <c r="Y45" s="79"/>
      <c r="Z45" s="161">
        <f t="shared" si="16"/>
        <v>0</v>
      </c>
      <c r="AA45" s="157"/>
      <c r="AB45" s="79"/>
      <c r="AC45" s="79"/>
      <c r="AD45" s="79"/>
      <c r="AE45" s="79"/>
      <c r="AF45" s="79"/>
      <c r="AG45" s="81"/>
      <c r="AH45" s="79"/>
      <c r="AI45" s="79"/>
      <c r="AJ45" s="79"/>
      <c r="AK45" s="79"/>
      <c r="AL45" s="79"/>
      <c r="AM45" s="79"/>
      <c r="AN45" s="161">
        <f t="shared" si="17"/>
        <v>0</v>
      </c>
      <c r="AO45" s="157">
        <v>30</v>
      </c>
      <c r="AP45" s="79"/>
      <c r="AQ45" s="79"/>
      <c r="AR45" s="79"/>
      <c r="AS45" s="79"/>
      <c r="AT45" s="79"/>
      <c r="AU45" s="79"/>
      <c r="AV45" s="79"/>
      <c r="AW45" s="79"/>
      <c r="AX45" s="79"/>
      <c r="AY45" s="79"/>
      <c r="AZ45" s="79">
        <v>100</v>
      </c>
      <c r="BA45" s="79"/>
      <c r="BB45" s="161">
        <f t="shared" si="18"/>
        <v>100</v>
      </c>
      <c r="BC45" s="157"/>
      <c r="BD45" s="79"/>
      <c r="BE45" s="79"/>
      <c r="BF45" s="79"/>
      <c r="BG45" s="79"/>
      <c r="BH45" s="79"/>
      <c r="BI45" s="79"/>
      <c r="BJ45" s="163">
        <f t="shared" si="19"/>
        <v>0</v>
      </c>
    </row>
    <row r="46" spans="2:109" ht="40.5" customHeight="1" x14ac:dyDescent="0.25">
      <c r="B46" s="549"/>
      <c r="C46" s="77" t="str">
        <f>IF(AND(LEN(D46)&gt;5,LEN(D45)&lt;5),"se debe reportar la información en orden estricto",IF(AND(LEN(D46)&gt;5,C45&lt;&gt;""),C45+1,""))</f>
        <v/>
      </c>
      <c r="D46" s="76"/>
      <c r="E46" s="157"/>
      <c r="F46" s="79"/>
      <c r="G46" s="79"/>
      <c r="H46" s="79"/>
      <c r="I46" s="79"/>
      <c r="J46" s="79"/>
      <c r="K46" s="79"/>
      <c r="L46" s="159">
        <f t="shared" si="15"/>
        <v>0</v>
      </c>
      <c r="M46" s="157"/>
      <c r="N46" s="79"/>
      <c r="O46" s="79"/>
      <c r="P46" s="79"/>
      <c r="Q46" s="79"/>
      <c r="R46" s="79"/>
      <c r="S46" s="79"/>
      <c r="T46" s="79"/>
      <c r="U46" s="79"/>
      <c r="V46" s="79"/>
      <c r="W46" s="79"/>
      <c r="X46" s="79"/>
      <c r="Y46" s="79"/>
      <c r="Z46" s="161">
        <f t="shared" si="16"/>
        <v>0</v>
      </c>
      <c r="AA46" s="157"/>
      <c r="AB46" s="79"/>
      <c r="AC46" s="79"/>
      <c r="AD46" s="79"/>
      <c r="AE46" s="79"/>
      <c r="AF46" s="79"/>
      <c r="AG46" s="79"/>
      <c r="AH46" s="79"/>
      <c r="AI46" s="79"/>
      <c r="AJ46" s="79"/>
      <c r="AK46" s="81"/>
      <c r="AL46" s="79"/>
      <c r="AM46" s="79"/>
      <c r="AN46" s="161">
        <f t="shared" si="17"/>
        <v>0</v>
      </c>
      <c r="AO46" s="157"/>
      <c r="AP46" s="79"/>
      <c r="AQ46" s="79"/>
      <c r="AR46" s="79"/>
      <c r="AS46" s="79"/>
      <c r="AT46" s="79"/>
      <c r="AU46" s="79"/>
      <c r="AV46" s="79"/>
      <c r="AW46" s="79"/>
      <c r="AX46" s="79"/>
      <c r="AY46" s="79"/>
      <c r="AZ46" s="79"/>
      <c r="BA46" s="79"/>
      <c r="BB46" s="161">
        <f t="shared" si="18"/>
        <v>0</v>
      </c>
      <c r="BC46" s="157"/>
      <c r="BD46" s="79"/>
      <c r="BE46" s="79"/>
      <c r="BF46" s="79"/>
      <c r="BG46" s="79"/>
      <c r="BH46" s="79"/>
      <c r="BI46" s="79"/>
      <c r="BJ46" s="163">
        <f t="shared" si="19"/>
        <v>0</v>
      </c>
    </row>
    <row r="47" spans="2:109" ht="40.5" customHeight="1" x14ac:dyDescent="0.25">
      <c r="B47" s="549"/>
      <c r="C47" s="77" t="str">
        <f>IF(AND(LEN(D47)&gt;5,LEN(D46)&lt;5),"se debe reportar la información en orden estricto",IF(AND(LEN(D47)&gt;5,C46&lt;&gt;""),C46+1,""))</f>
        <v/>
      </c>
      <c r="D47" s="76"/>
      <c r="E47" s="157"/>
      <c r="F47" s="79"/>
      <c r="G47" s="79"/>
      <c r="H47" s="79"/>
      <c r="I47" s="79"/>
      <c r="J47" s="79"/>
      <c r="K47" s="79"/>
      <c r="L47" s="159">
        <f t="shared" si="15"/>
        <v>0</v>
      </c>
      <c r="M47" s="157"/>
      <c r="N47" s="79"/>
      <c r="O47" s="79"/>
      <c r="P47" s="79"/>
      <c r="Q47" s="79"/>
      <c r="R47" s="79"/>
      <c r="S47" s="79"/>
      <c r="T47" s="79"/>
      <c r="U47" s="79"/>
      <c r="V47" s="79"/>
      <c r="W47" s="79"/>
      <c r="X47" s="79"/>
      <c r="Y47" s="79"/>
      <c r="Z47" s="161">
        <f t="shared" si="16"/>
        <v>0</v>
      </c>
      <c r="AA47" s="157"/>
      <c r="AB47" s="79"/>
      <c r="AC47" s="79"/>
      <c r="AD47" s="79"/>
      <c r="AE47" s="79"/>
      <c r="AF47" s="79"/>
      <c r="AG47" s="79"/>
      <c r="AH47" s="79"/>
      <c r="AI47" s="79"/>
      <c r="AJ47" s="79"/>
      <c r="AK47" s="81"/>
      <c r="AL47" s="79"/>
      <c r="AM47" s="79"/>
      <c r="AN47" s="161">
        <f t="shared" si="17"/>
        <v>0</v>
      </c>
      <c r="AO47" s="157"/>
      <c r="AP47" s="79"/>
      <c r="AQ47" s="79"/>
      <c r="AR47" s="79"/>
      <c r="AS47" s="79"/>
      <c r="AT47" s="79"/>
      <c r="AU47" s="79"/>
      <c r="AV47" s="79"/>
      <c r="AW47" s="79"/>
      <c r="AX47" s="79"/>
      <c r="AY47" s="79"/>
      <c r="AZ47" s="79"/>
      <c r="BA47" s="79"/>
      <c r="BB47" s="161">
        <f t="shared" si="18"/>
        <v>0</v>
      </c>
      <c r="BC47" s="157"/>
      <c r="BD47" s="79"/>
      <c r="BE47" s="79"/>
      <c r="BF47" s="79"/>
      <c r="BG47" s="79"/>
      <c r="BH47" s="79"/>
      <c r="BI47" s="79"/>
      <c r="BJ47" s="163">
        <f t="shared" si="19"/>
        <v>0</v>
      </c>
    </row>
    <row r="48" spans="2:109" ht="40.5" customHeight="1" x14ac:dyDescent="0.25">
      <c r="B48" s="549"/>
      <c r="C48" s="77" t="str">
        <f>IF(AND(LEN(D48)&gt;5,LEN(D47)&lt;5),"se debe reportar la información en orden estricto",IF(AND(LEN(D48)&gt;5,C47&lt;&gt;""),C47+1,""))</f>
        <v/>
      </c>
      <c r="D48" s="76"/>
      <c r="E48" s="157"/>
      <c r="F48" s="79"/>
      <c r="G48" s="79"/>
      <c r="H48" s="79"/>
      <c r="I48" s="79"/>
      <c r="J48" s="79"/>
      <c r="K48" s="79"/>
      <c r="L48" s="159">
        <f t="shared" si="15"/>
        <v>0</v>
      </c>
      <c r="M48" s="157"/>
      <c r="N48" s="79"/>
      <c r="O48" s="79"/>
      <c r="P48" s="79"/>
      <c r="Q48" s="79"/>
      <c r="R48" s="79"/>
      <c r="S48" s="79"/>
      <c r="T48" s="79"/>
      <c r="U48" s="79"/>
      <c r="V48" s="79"/>
      <c r="W48" s="79"/>
      <c r="X48" s="79"/>
      <c r="Y48" s="79"/>
      <c r="Z48" s="161">
        <f t="shared" si="16"/>
        <v>0</v>
      </c>
      <c r="AA48" s="157"/>
      <c r="AB48" s="79"/>
      <c r="AC48" s="79"/>
      <c r="AD48" s="79"/>
      <c r="AE48" s="79"/>
      <c r="AF48" s="79"/>
      <c r="AG48" s="79"/>
      <c r="AH48" s="79"/>
      <c r="AI48" s="79"/>
      <c r="AJ48" s="79"/>
      <c r="AK48" s="79"/>
      <c r="AL48" s="79"/>
      <c r="AM48" s="79"/>
      <c r="AN48" s="161">
        <f t="shared" si="17"/>
        <v>0</v>
      </c>
      <c r="AO48" s="157"/>
      <c r="AP48" s="79"/>
      <c r="AQ48" s="79"/>
      <c r="AR48" s="79"/>
      <c r="AS48" s="79"/>
      <c r="AT48" s="79"/>
      <c r="AU48" s="79"/>
      <c r="AV48" s="79"/>
      <c r="AW48" s="79"/>
      <c r="AX48" s="79"/>
      <c r="AY48" s="79"/>
      <c r="AZ48" s="79"/>
      <c r="BA48" s="79"/>
      <c r="BB48" s="161">
        <f t="shared" si="18"/>
        <v>0</v>
      </c>
      <c r="BC48" s="157"/>
      <c r="BD48" s="79"/>
      <c r="BE48" s="79"/>
      <c r="BF48" s="79"/>
      <c r="BG48" s="79"/>
      <c r="BH48" s="79"/>
      <c r="BI48" s="79"/>
      <c r="BJ48" s="163">
        <f t="shared" si="19"/>
        <v>0</v>
      </c>
    </row>
    <row r="49" spans="2:109" ht="40.5" customHeight="1" x14ac:dyDescent="0.25">
      <c r="B49" s="549"/>
      <c r="C49" s="77" t="str">
        <f>IF(AND(LEN(D49)&gt;5,LEN(D48)&lt;5),"se debe reportar la información en orden estricto",IF(AND(LEN(D49)&gt;5,C48&lt;&gt;""),C48+1,""))</f>
        <v/>
      </c>
      <c r="D49" s="76"/>
      <c r="E49" s="157"/>
      <c r="F49" s="79"/>
      <c r="G49" s="79"/>
      <c r="H49" s="79"/>
      <c r="I49" s="79"/>
      <c r="J49" s="79"/>
      <c r="K49" s="79"/>
      <c r="L49" s="159">
        <f t="shared" si="15"/>
        <v>0</v>
      </c>
      <c r="M49" s="157"/>
      <c r="N49" s="79"/>
      <c r="O49" s="79"/>
      <c r="P49" s="79"/>
      <c r="Q49" s="79"/>
      <c r="R49" s="79"/>
      <c r="S49" s="79"/>
      <c r="T49" s="79"/>
      <c r="U49" s="79"/>
      <c r="V49" s="79"/>
      <c r="W49" s="79"/>
      <c r="X49" s="79"/>
      <c r="Y49" s="79"/>
      <c r="Z49" s="161">
        <f t="shared" si="16"/>
        <v>0</v>
      </c>
      <c r="AA49" s="157"/>
      <c r="AB49" s="79"/>
      <c r="AC49" s="79"/>
      <c r="AD49" s="79"/>
      <c r="AE49" s="79"/>
      <c r="AF49" s="79"/>
      <c r="AG49" s="79"/>
      <c r="AH49" s="79"/>
      <c r="AI49" s="79"/>
      <c r="AJ49" s="79"/>
      <c r="AK49" s="79"/>
      <c r="AL49" s="79"/>
      <c r="AM49" s="79"/>
      <c r="AN49" s="161">
        <f t="shared" si="17"/>
        <v>0</v>
      </c>
      <c r="AO49" s="157"/>
      <c r="AP49" s="79"/>
      <c r="AQ49" s="79"/>
      <c r="AR49" s="79"/>
      <c r="AS49" s="79"/>
      <c r="AT49" s="79"/>
      <c r="AU49" s="79"/>
      <c r="AV49" s="79"/>
      <c r="AW49" s="79"/>
      <c r="AX49" s="79"/>
      <c r="AY49" s="79"/>
      <c r="AZ49" s="79"/>
      <c r="BA49" s="79"/>
      <c r="BB49" s="161">
        <f t="shared" si="18"/>
        <v>0</v>
      </c>
      <c r="BC49" s="157"/>
      <c r="BD49" s="79"/>
      <c r="BE49" s="79"/>
      <c r="BF49" s="79"/>
      <c r="BG49" s="79"/>
      <c r="BH49" s="79"/>
      <c r="BI49" s="79"/>
      <c r="BJ49" s="163">
        <f t="shared" si="19"/>
        <v>0</v>
      </c>
    </row>
    <row r="50" spans="2:109" ht="40.5" customHeight="1" x14ac:dyDescent="0.25">
      <c r="B50" s="549"/>
      <c r="C50" s="77" t="str">
        <f>IF(AND(LEN(D50)&gt;5,LEN(D48)&lt;5),"se debe reportar la información en orden estricto",IF(AND(LEN(D50)&gt;5,C48&lt;&gt;""),C48+1,""))</f>
        <v/>
      </c>
      <c r="D50" s="76"/>
      <c r="E50" s="157"/>
      <c r="F50" s="79"/>
      <c r="G50" s="79"/>
      <c r="H50" s="79"/>
      <c r="I50" s="79"/>
      <c r="J50" s="79"/>
      <c r="K50" s="79"/>
      <c r="L50" s="159">
        <f t="shared" si="15"/>
        <v>0</v>
      </c>
      <c r="M50" s="157"/>
      <c r="N50" s="79"/>
      <c r="O50" s="79"/>
      <c r="P50" s="79"/>
      <c r="Q50" s="79"/>
      <c r="R50" s="79"/>
      <c r="S50" s="79"/>
      <c r="T50" s="79"/>
      <c r="U50" s="79"/>
      <c r="V50" s="79"/>
      <c r="W50" s="79"/>
      <c r="X50" s="79"/>
      <c r="Y50" s="79"/>
      <c r="Z50" s="161">
        <f t="shared" si="16"/>
        <v>0</v>
      </c>
      <c r="AA50" s="157"/>
      <c r="AB50" s="79"/>
      <c r="AC50" s="79"/>
      <c r="AD50" s="79"/>
      <c r="AE50" s="79"/>
      <c r="AF50" s="79"/>
      <c r="AG50" s="79"/>
      <c r="AH50" s="79"/>
      <c r="AI50" s="79"/>
      <c r="AJ50" s="79"/>
      <c r="AK50" s="79"/>
      <c r="AL50" s="79"/>
      <c r="AM50" s="79"/>
      <c r="AN50" s="161">
        <f t="shared" si="17"/>
        <v>0</v>
      </c>
      <c r="AO50" s="157"/>
      <c r="AP50" s="79"/>
      <c r="AQ50" s="79"/>
      <c r="AR50" s="79"/>
      <c r="AS50" s="79"/>
      <c r="AT50" s="79"/>
      <c r="AU50" s="79"/>
      <c r="AV50" s="79"/>
      <c r="AW50" s="79"/>
      <c r="AX50" s="79"/>
      <c r="AY50" s="79"/>
      <c r="AZ50" s="79"/>
      <c r="BA50" s="79"/>
      <c r="BB50" s="161">
        <f t="shared" si="18"/>
        <v>0</v>
      </c>
      <c r="BC50" s="157"/>
      <c r="BD50" s="79"/>
      <c r="BE50" s="79"/>
      <c r="BF50" s="79"/>
      <c r="BG50" s="79"/>
      <c r="BH50" s="79"/>
      <c r="BI50" s="79"/>
      <c r="BJ50" s="163">
        <f t="shared" si="19"/>
        <v>0</v>
      </c>
    </row>
    <row r="51" spans="2:109" ht="40.5" customHeight="1" x14ac:dyDescent="0.25">
      <c r="B51" s="549"/>
      <c r="C51" s="77" t="str">
        <f>IF(AND(LEN(D51)&gt;5,LEN(D49)&lt;5),"se debe reportar la información en orden estricto",IF(AND(LEN(D51)&gt;5,C49&lt;&gt;""),C49+1,""))</f>
        <v/>
      </c>
      <c r="D51" s="76"/>
      <c r="E51" s="157"/>
      <c r="F51" s="79"/>
      <c r="G51" s="79"/>
      <c r="H51" s="79"/>
      <c r="I51" s="79"/>
      <c r="J51" s="79"/>
      <c r="K51" s="79"/>
      <c r="L51" s="159">
        <f t="shared" si="15"/>
        <v>0</v>
      </c>
      <c r="M51" s="157"/>
      <c r="N51" s="79"/>
      <c r="O51" s="79"/>
      <c r="P51" s="79"/>
      <c r="Q51" s="79"/>
      <c r="R51" s="79"/>
      <c r="S51" s="79"/>
      <c r="T51" s="79"/>
      <c r="U51" s="79"/>
      <c r="V51" s="79"/>
      <c r="W51" s="79"/>
      <c r="X51" s="79"/>
      <c r="Y51" s="79"/>
      <c r="Z51" s="161">
        <f t="shared" si="16"/>
        <v>0</v>
      </c>
      <c r="AA51" s="157"/>
      <c r="AB51" s="79"/>
      <c r="AC51" s="79"/>
      <c r="AD51" s="79"/>
      <c r="AE51" s="79"/>
      <c r="AF51" s="79"/>
      <c r="AG51" s="79"/>
      <c r="AH51" s="79"/>
      <c r="AI51" s="79"/>
      <c r="AJ51" s="79"/>
      <c r="AK51" s="79"/>
      <c r="AL51" s="79"/>
      <c r="AM51" s="79"/>
      <c r="AN51" s="161">
        <f t="shared" si="17"/>
        <v>0</v>
      </c>
      <c r="AO51" s="157"/>
      <c r="AP51" s="79"/>
      <c r="AQ51" s="79"/>
      <c r="AR51" s="79"/>
      <c r="AS51" s="79"/>
      <c r="AT51" s="79"/>
      <c r="AU51" s="79"/>
      <c r="AV51" s="79"/>
      <c r="AW51" s="79"/>
      <c r="AX51" s="79"/>
      <c r="AY51" s="79"/>
      <c r="AZ51" s="79"/>
      <c r="BA51" s="79"/>
      <c r="BB51" s="161">
        <f t="shared" si="18"/>
        <v>0</v>
      </c>
      <c r="BC51" s="157"/>
      <c r="BD51" s="79"/>
      <c r="BE51" s="79"/>
      <c r="BF51" s="79"/>
      <c r="BG51" s="79"/>
      <c r="BH51" s="79"/>
      <c r="BI51" s="79"/>
      <c r="BJ51" s="163">
        <f t="shared" si="19"/>
        <v>0</v>
      </c>
    </row>
    <row r="52" spans="2:109" ht="40.5" customHeight="1" x14ac:dyDescent="0.25">
      <c r="B52" s="549"/>
      <c r="C52" s="77" t="str">
        <f>IF(AND(LEN(D52)&gt;5,LEN(D50)&lt;5),"se debe reportar la información en orden estricto",IF(AND(LEN(D52)&gt;5,C50&lt;&gt;""),C50+1,""))</f>
        <v/>
      </c>
      <c r="D52" s="76"/>
      <c r="E52" s="157"/>
      <c r="F52" s="79"/>
      <c r="G52" s="79"/>
      <c r="H52" s="79"/>
      <c r="I52" s="79"/>
      <c r="J52" s="79"/>
      <c r="K52" s="79"/>
      <c r="L52" s="159">
        <f t="shared" si="15"/>
        <v>0</v>
      </c>
      <c r="M52" s="157"/>
      <c r="N52" s="79"/>
      <c r="O52" s="79"/>
      <c r="P52" s="79"/>
      <c r="Q52" s="79"/>
      <c r="R52" s="79"/>
      <c r="S52" s="79"/>
      <c r="T52" s="79"/>
      <c r="U52" s="79"/>
      <c r="V52" s="79"/>
      <c r="W52" s="79"/>
      <c r="X52" s="79"/>
      <c r="Y52" s="79"/>
      <c r="Z52" s="161">
        <f t="shared" si="16"/>
        <v>0</v>
      </c>
      <c r="AA52" s="157"/>
      <c r="AB52" s="79"/>
      <c r="AC52" s="79"/>
      <c r="AD52" s="79"/>
      <c r="AE52" s="79"/>
      <c r="AF52" s="79"/>
      <c r="AG52" s="79"/>
      <c r="AH52" s="79"/>
      <c r="AI52" s="79"/>
      <c r="AJ52" s="79"/>
      <c r="AK52" s="79"/>
      <c r="AL52" s="79"/>
      <c r="AM52" s="79"/>
      <c r="AN52" s="161">
        <f t="shared" si="17"/>
        <v>0</v>
      </c>
      <c r="AO52" s="157"/>
      <c r="AP52" s="79"/>
      <c r="AQ52" s="79"/>
      <c r="AR52" s="79"/>
      <c r="AS52" s="79"/>
      <c r="AT52" s="79"/>
      <c r="AU52" s="79"/>
      <c r="AV52" s="79"/>
      <c r="AW52" s="79"/>
      <c r="AX52" s="79"/>
      <c r="AY52" s="79"/>
      <c r="AZ52" s="79"/>
      <c r="BA52" s="79"/>
      <c r="BB52" s="161">
        <f t="shared" si="18"/>
        <v>0</v>
      </c>
      <c r="BC52" s="157"/>
      <c r="BD52" s="79"/>
      <c r="BE52" s="79"/>
      <c r="BF52" s="79"/>
      <c r="BG52" s="79"/>
      <c r="BH52" s="79"/>
      <c r="BI52" s="79"/>
      <c r="BJ52" s="163">
        <f t="shared" si="19"/>
        <v>0</v>
      </c>
    </row>
    <row r="53" spans="2:109" ht="40.5" customHeight="1" x14ac:dyDescent="0.25">
      <c r="B53" s="549"/>
      <c r="C53" s="77" t="str">
        <f>IF(AND(LEN(D53)&gt;5,LEN(D51)&lt;5),"se debe reportar la información en orden estricto",IF(AND(LEN(D53)&gt;5,C51&lt;&gt;""),C51+1,""))</f>
        <v/>
      </c>
      <c r="D53" s="76"/>
      <c r="E53" s="157"/>
      <c r="F53" s="79"/>
      <c r="G53" s="79"/>
      <c r="H53" s="79"/>
      <c r="I53" s="79"/>
      <c r="J53" s="79"/>
      <c r="K53" s="79"/>
      <c r="L53" s="159">
        <f t="shared" si="15"/>
        <v>0</v>
      </c>
      <c r="M53" s="157"/>
      <c r="N53" s="79"/>
      <c r="O53" s="79"/>
      <c r="P53" s="79"/>
      <c r="Q53" s="79"/>
      <c r="R53" s="79"/>
      <c r="S53" s="79"/>
      <c r="T53" s="79"/>
      <c r="U53" s="79"/>
      <c r="V53" s="79"/>
      <c r="W53" s="79"/>
      <c r="X53" s="79"/>
      <c r="Y53" s="79"/>
      <c r="Z53" s="161">
        <f t="shared" si="16"/>
        <v>0</v>
      </c>
      <c r="AA53" s="157"/>
      <c r="AB53" s="79"/>
      <c r="AC53" s="79"/>
      <c r="AD53" s="79"/>
      <c r="AE53" s="79"/>
      <c r="AF53" s="79"/>
      <c r="AG53" s="79"/>
      <c r="AH53" s="79"/>
      <c r="AI53" s="79"/>
      <c r="AJ53" s="79"/>
      <c r="AK53" s="79"/>
      <c r="AL53" s="79"/>
      <c r="AM53" s="79"/>
      <c r="AN53" s="161">
        <f t="shared" si="17"/>
        <v>0</v>
      </c>
      <c r="AO53" s="157"/>
      <c r="AP53" s="79"/>
      <c r="AQ53" s="79"/>
      <c r="AR53" s="79"/>
      <c r="AS53" s="79"/>
      <c r="AT53" s="79"/>
      <c r="AU53" s="79"/>
      <c r="AV53" s="79"/>
      <c r="AW53" s="79"/>
      <c r="AX53" s="79"/>
      <c r="AY53" s="79"/>
      <c r="AZ53" s="79"/>
      <c r="BA53" s="79"/>
      <c r="BB53" s="161">
        <f t="shared" si="18"/>
        <v>0</v>
      </c>
      <c r="BC53" s="157"/>
      <c r="BD53" s="79"/>
      <c r="BE53" s="79"/>
      <c r="BF53" s="79"/>
      <c r="BG53" s="79"/>
      <c r="BH53" s="79"/>
      <c r="BI53" s="79"/>
      <c r="BJ53" s="163">
        <f t="shared" si="19"/>
        <v>0</v>
      </c>
    </row>
    <row r="54" spans="2:109" ht="55.5" customHeight="1" thickBot="1" x14ac:dyDescent="0.3">
      <c r="B54" s="550"/>
      <c r="C54" s="83"/>
      <c r="D54" s="82" t="s">
        <v>28</v>
      </c>
      <c r="E54" s="84" t="str">
        <f>IF(SUM(E44:E53)=100,SUM(E44:E53),"OJO, el valor debe ser = 100%")</f>
        <v>OJO, el valor debe ser = 100%</v>
      </c>
      <c r="F54" s="532"/>
      <c r="G54" s="532"/>
      <c r="H54" s="532"/>
      <c r="I54" s="532"/>
      <c r="J54" s="532"/>
      <c r="K54" s="532"/>
      <c r="L54" s="85"/>
      <c r="M54" s="84" t="str">
        <f>IF(SUM(M44:M53)=100,SUM(M44:M53),"OJO, el valor debe ser = 100%")</f>
        <v>OJO, el valor debe ser = 100%</v>
      </c>
      <c r="N54" s="532"/>
      <c r="O54" s="532"/>
      <c r="P54" s="532"/>
      <c r="Q54" s="532"/>
      <c r="R54" s="532"/>
      <c r="S54" s="532"/>
      <c r="T54" s="532"/>
      <c r="U54" s="532"/>
      <c r="V54" s="532"/>
      <c r="W54" s="532"/>
      <c r="X54" s="86"/>
      <c r="Y54" s="86"/>
      <c r="Z54" s="85"/>
      <c r="AA54" s="84"/>
      <c r="AB54" s="532"/>
      <c r="AC54" s="532"/>
      <c r="AD54" s="532"/>
      <c r="AE54" s="532"/>
      <c r="AF54" s="532"/>
      <c r="AG54" s="532"/>
      <c r="AH54" s="532"/>
      <c r="AI54" s="532"/>
      <c r="AJ54" s="532"/>
      <c r="AK54" s="532"/>
      <c r="AL54" s="532"/>
      <c r="AM54" s="532"/>
      <c r="AN54" s="85"/>
      <c r="AO54" s="84"/>
      <c r="AP54" s="532"/>
      <c r="AQ54" s="532"/>
      <c r="AR54" s="532"/>
      <c r="AS54" s="532"/>
      <c r="AT54" s="532"/>
      <c r="AU54" s="532"/>
      <c r="AV54" s="532"/>
      <c r="AW54" s="532"/>
      <c r="AX54" s="532"/>
      <c r="AY54" s="532"/>
      <c r="AZ54" s="532"/>
      <c r="BA54" s="532"/>
      <c r="BB54" s="85"/>
      <c r="BC54" s="84" t="str">
        <f>IF(SUM(BC44:BC53)=100,SUM(BC44:BC53),"OJO, el valor debe ser = 100%")</f>
        <v>OJO, el valor debe ser = 100%</v>
      </c>
      <c r="BD54" s="532"/>
      <c r="BE54" s="532"/>
      <c r="BF54" s="532"/>
      <c r="BG54" s="532"/>
      <c r="BH54" s="532"/>
      <c r="BI54" s="532"/>
      <c r="BJ54" s="87"/>
    </row>
    <row r="55" spans="2:109" ht="40.5" customHeight="1" x14ac:dyDescent="0.25">
      <c r="B55" s="529" t="str">
        <f>+Componentes!C13</f>
        <v>Componente MIPG - Dimensión 3: Gestión con valores para resultados</v>
      </c>
      <c r="C55" s="89">
        <f>IF(LEN(D55)&gt;5,1,"")</f>
        <v>1</v>
      </c>
      <c r="D55" s="88" t="s">
        <v>300</v>
      </c>
      <c r="E55" s="156"/>
      <c r="F55" s="90"/>
      <c r="G55" s="90"/>
      <c r="H55" s="90"/>
      <c r="I55" s="90"/>
      <c r="J55" s="90"/>
      <c r="K55" s="90"/>
      <c r="L55" s="158">
        <f t="shared" ref="L55:L58" si="20">IF(AND(D55="",SUM(E55:K55)&gt;0),"Debe redactar la actividad",IF(AND(SUM(F55:K55)&gt;0,E55=0),"NO DETERMINO PESO PORCENTUAL EN TAREA",IF(AND(SUM(F55:K55)=0,E55=0),0,IF(SUM(F55:K55)&lt;&gt;100,"La sumatoría debe ser = 100%",100))))</f>
        <v>0</v>
      </c>
      <c r="M55" s="156"/>
      <c r="N55" s="90"/>
      <c r="O55" s="90"/>
      <c r="P55" s="90"/>
      <c r="Q55" s="90"/>
      <c r="R55" s="90"/>
      <c r="S55" s="90"/>
      <c r="T55" s="90"/>
      <c r="U55" s="90"/>
      <c r="V55" s="90"/>
      <c r="W55" s="90"/>
      <c r="X55" s="90"/>
      <c r="Y55" s="90"/>
      <c r="Z55" s="160">
        <f t="shared" ref="Z55:Z58" si="21">IF(AND(D55="",SUM(M55:Y55)&gt;0),"Debe redactar la actividad",IF(AND(SUM(N55:Y55)&gt;0,M55=0),"NO DETERMINO PESO PORCENTUAL EN TAREA",IF(AND(SUM(N55:Y55)=0,M55=0),0,IF(SUM(N55:Y55)&lt;&gt;100,"La sumatoría debe ser = 100%",100))))</f>
        <v>0</v>
      </c>
      <c r="AA55" s="156"/>
      <c r="AB55" s="90"/>
      <c r="AC55" s="90"/>
      <c r="AD55" s="90"/>
      <c r="AE55" s="90"/>
      <c r="AF55" s="90"/>
      <c r="AG55" s="91"/>
      <c r="AH55" s="90"/>
      <c r="AI55" s="90"/>
      <c r="AJ55" s="90"/>
      <c r="AK55" s="90"/>
      <c r="AL55" s="90"/>
      <c r="AM55" s="90"/>
      <c r="AN55" s="160">
        <f t="shared" ref="AN55:AN58" si="22">IF(AND(D55="",SUM(AA55:AM55)&gt;0),"Debe redactar la actividad",IF(AND(SUM(AB55:AM55)&gt;0,AA55=0),"NO DETERMINO PESO PORCENTUAL EN TAREA",IF(AND(SUM(AB55:AM55)=0,AA55=0),0,IF(SUM(AB55:AM55)&lt;&gt;100,"La sumatoría debe ser = 100%",100))))</f>
        <v>0</v>
      </c>
      <c r="AO55" s="156">
        <v>30</v>
      </c>
      <c r="AP55" s="90"/>
      <c r="AQ55" s="90"/>
      <c r="AR55" s="90">
        <v>25</v>
      </c>
      <c r="AS55" s="90"/>
      <c r="AT55" s="90">
        <v>25</v>
      </c>
      <c r="AU55" s="90"/>
      <c r="AV55" s="90">
        <v>25</v>
      </c>
      <c r="AW55" s="90"/>
      <c r="AX55" s="90">
        <v>25</v>
      </c>
      <c r="AY55" s="90"/>
      <c r="AZ55" s="90"/>
      <c r="BA55" s="90"/>
      <c r="BB55" s="160">
        <f t="shared" ref="BB55:BB64" si="23">IF(AND(D55="",SUM(AO55:BA55)&gt;0),"Debe redactar la actividad",IF(AND(SUM(AP55:BA55)&gt;0,AO55=0),"NO DETERMINO PESO PORCENTUAL EN TAREA",IF(AND(SUM(AP55:BA55)=0,AO55=0),0,IF(SUM(AP55:BA55)&lt;&gt;100,"La sumatoría debe ser = 100%",100))))</f>
        <v>100</v>
      </c>
      <c r="BC55" s="156"/>
      <c r="BD55" s="90"/>
      <c r="BE55" s="90"/>
      <c r="BF55" s="90"/>
      <c r="BG55" s="90"/>
      <c r="BH55" s="90"/>
      <c r="BI55" s="90"/>
      <c r="BJ55" s="162">
        <f t="shared" ref="BJ55:BJ64" si="24">IF(AND(D55="",SUM(BC55:BI55)&gt;0),"Debe redactar la actividad",IF(AND(SUM(BD55:BI55)&gt;0,BC55=0),"NO DETERMINO PESO PORCENTUAL EN TAREA",IF(AND(SUM(BD55:BI55)=0,BC55=0),0,IF(SUM(BD55:BI55)&lt;&gt;100,"La sumatoría debe ser = 100%",100))))</f>
        <v>0</v>
      </c>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row>
    <row r="56" spans="2:109" ht="40.5" customHeight="1" x14ac:dyDescent="0.25">
      <c r="B56" s="530"/>
      <c r="C56" s="77">
        <f>IF(AND(LEN(D56)&gt;5,LEN(D55)&lt;5),"se debe reportar la información en orden estricto",IF(AND(LEN(D56)&gt;5,C55&lt;&gt;""),C55+1,""))</f>
        <v>2</v>
      </c>
      <c r="D56" s="76" t="s">
        <v>237</v>
      </c>
      <c r="E56" s="157"/>
      <c r="F56" s="79"/>
      <c r="G56" s="79"/>
      <c r="H56" s="79"/>
      <c r="I56" s="79"/>
      <c r="J56" s="79"/>
      <c r="K56" s="79"/>
      <c r="L56" s="159">
        <f t="shared" si="20"/>
        <v>0</v>
      </c>
      <c r="M56" s="157"/>
      <c r="N56" s="79"/>
      <c r="O56" s="79"/>
      <c r="P56" s="79"/>
      <c r="Q56" s="79"/>
      <c r="R56" s="79"/>
      <c r="S56" s="79"/>
      <c r="T56" s="79"/>
      <c r="U56" s="79"/>
      <c r="V56" s="79"/>
      <c r="W56" s="79"/>
      <c r="X56" s="79"/>
      <c r="Y56" s="79"/>
      <c r="Z56" s="161">
        <f t="shared" si="21"/>
        <v>0</v>
      </c>
      <c r="AA56" s="157"/>
      <c r="AB56" s="79"/>
      <c r="AC56" s="79"/>
      <c r="AD56" s="79"/>
      <c r="AE56" s="79"/>
      <c r="AF56" s="79"/>
      <c r="AG56" s="81"/>
      <c r="AH56" s="79"/>
      <c r="AI56" s="79"/>
      <c r="AJ56" s="79"/>
      <c r="AK56" s="79"/>
      <c r="AL56" s="79"/>
      <c r="AM56" s="79"/>
      <c r="AN56" s="161">
        <f t="shared" si="22"/>
        <v>0</v>
      </c>
      <c r="AO56" s="157">
        <v>10</v>
      </c>
      <c r="AP56" s="79"/>
      <c r="AQ56" s="79"/>
      <c r="AR56" s="79">
        <v>100</v>
      </c>
      <c r="AS56" s="79"/>
      <c r="AT56" s="79"/>
      <c r="AU56" s="79"/>
      <c r="AV56" s="79"/>
      <c r="AW56" s="79"/>
      <c r="AX56" s="79"/>
      <c r="AY56" s="79"/>
      <c r="AZ56" s="79"/>
      <c r="BA56" s="79"/>
      <c r="BB56" s="161">
        <f t="shared" si="23"/>
        <v>100</v>
      </c>
      <c r="BC56" s="157"/>
      <c r="BD56" s="79"/>
      <c r="BE56" s="79"/>
      <c r="BF56" s="79"/>
      <c r="BG56" s="79"/>
      <c r="BH56" s="79"/>
      <c r="BI56" s="79"/>
      <c r="BJ56" s="163">
        <f t="shared" si="24"/>
        <v>0</v>
      </c>
    </row>
    <row r="57" spans="2:109" ht="40.5" customHeight="1" x14ac:dyDescent="0.25">
      <c r="B57" s="530"/>
      <c r="C57" s="77">
        <f>IF(AND(LEN(D57)&gt;5,LEN(D56)&lt;5),"se debe reportar la información en orden estricto",IF(AND(LEN(D57)&gt;5,C56&lt;&gt;""),C56+1,""))</f>
        <v>3</v>
      </c>
      <c r="D57" s="76" t="s">
        <v>301</v>
      </c>
      <c r="E57" s="157"/>
      <c r="F57" s="79"/>
      <c r="G57" s="79"/>
      <c r="H57" s="79"/>
      <c r="I57" s="79"/>
      <c r="J57" s="79"/>
      <c r="K57" s="79"/>
      <c r="L57" s="159">
        <f t="shared" si="20"/>
        <v>0</v>
      </c>
      <c r="M57" s="157"/>
      <c r="N57" s="79"/>
      <c r="O57" s="79"/>
      <c r="P57" s="79"/>
      <c r="Q57" s="79"/>
      <c r="R57" s="79"/>
      <c r="S57" s="79"/>
      <c r="T57" s="79"/>
      <c r="U57" s="79"/>
      <c r="V57" s="79"/>
      <c r="W57" s="79"/>
      <c r="X57" s="79"/>
      <c r="Y57" s="79"/>
      <c r="Z57" s="161">
        <f t="shared" si="21"/>
        <v>0</v>
      </c>
      <c r="AA57" s="157"/>
      <c r="AB57" s="79"/>
      <c r="AC57" s="79"/>
      <c r="AD57" s="79"/>
      <c r="AE57" s="79"/>
      <c r="AF57" s="79"/>
      <c r="AG57" s="79"/>
      <c r="AH57" s="79"/>
      <c r="AI57" s="79"/>
      <c r="AJ57" s="79"/>
      <c r="AK57" s="81"/>
      <c r="AL57" s="79"/>
      <c r="AM57" s="79"/>
      <c r="AN57" s="161">
        <f t="shared" si="22"/>
        <v>0</v>
      </c>
      <c r="AO57" s="157">
        <v>30</v>
      </c>
      <c r="AP57" s="79">
        <v>25</v>
      </c>
      <c r="AQ57" s="79"/>
      <c r="AR57" s="79"/>
      <c r="AS57" s="79">
        <v>25</v>
      </c>
      <c r="AT57" s="79"/>
      <c r="AU57" s="79"/>
      <c r="AV57" s="79">
        <v>25</v>
      </c>
      <c r="AW57" s="79"/>
      <c r="AX57" s="79"/>
      <c r="AY57" s="79">
        <v>25</v>
      </c>
      <c r="AZ57" s="79"/>
      <c r="BA57" s="79"/>
      <c r="BB57" s="161">
        <f t="shared" si="23"/>
        <v>100</v>
      </c>
      <c r="BC57" s="157"/>
      <c r="BD57" s="79"/>
      <c r="BE57" s="79"/>
      <c r="BF57" s="79"/>
      <c r="BG57" s="79"/>
      <c r="BH57" s="79"/>
      <c r="BI57" s="79"/>
      <c r="BJ57" s="163">
        <f t="shared" si="24"/>
        <v>0</v>
      </c>
    </row>
    <row r="58" spans="2:109" ht="40.5" customHeight="1" x14ac:dyDescent="0.25">
      <c r="B58" s="530"/>
      <c r="C58" s="77">
        <f>IF(AND(LEN(D58)&gt;5,LEN(D57)&lt;5),"se debe reportar la información en orden estricto",IF(AND(LEN(D58)&gt;5,C57&lt;&gt;""),C57+1,""))</f>
        <v>4</v>
      </c>
      <c r="D58" s="76" t="s">
        <v>302</v>
      </c>
      <c r="E58" s="157"/>
      <c r="F58" s="79"/>
      <c r="G58" s="79"/>
      <c r="H58" s="79"/>
      <c r="I58" s="79"/>
      <c r="J58" s="79"/>
      <c r="K58" s="79"/>
      <c r="L58" s="159">
        <f t="shared" si="20"/>
        <v>0</v>
      </c>
      <c r="M58" s="157"/>
      <c r="N58" s="79"/>
      <c r="O58" s="79"/>
      <c r="P58" s="79"/>
      <c r="Q58" s="79"/>
      <c r="R58" s="79"/>
      <c r="S58" s="79"/>
      <c r="T58" s="79"/>
      <c r="U58" s="79"/>
      <c r="V58" s="79"/>
      <c r="W58" s="79"/>
      <c r="X58" s="79"/>
      <c r="Y58" s="79"/>
      <c r="Z58" s="161">
        <f t="shared" si="21"/>
        <v>0</v>
      </c>
      <c r="AA58" s="157"/>
      <c r="AB58" s="79"/>
      <c r="AC58" s="79"/>
      <c r="AD58" s="79"/>
      <c r="AE58" s="79"/>
      <c r="AF58" s="79"/>
      <c r="AG58" s="79"/>
      <c r="AH58" s="79"/>
      <c r="AI58" s="79"/>
      <c r="AJ58" s="79"/>
      <c r="AK58" s="81"/>
      <c r="AL58" s="79"/>
      <c r="AM58" s="79"/>
      <c r="AN58" s="161">
        <f t="shared" si="22"/>
        <v>0</v>
      </c>
      <c r="AO58" s="157">
        <v>30</v>
      </c>
      <c r="AP58" s="79"/>
      <c r="AQ58" s="79"/>
      <c r="AR58" s="79"/>
      <c r="AS58" s="79">
        <v>15</v>
      </c>
      <c r="AT58" s="79">
        <v>20</v>
      </c>
      <c r="AU58" s="79">
        <v>10</v>
      </c>
      <c r="AV58" s="79"/>
      <c r="AW58" s="79"/>
      <c r="AX58" s="79"/>
      <c r="AY58" s="79">
        <v>15</v>
      </c>
      <c r="AZ58" s="79">
        <v>20</v>
      </c>
      <c r="BA58" s="79">
        <v>20</v>
      </c>
      <c r="BB58" s="161">
        <f t="shared" si="23"/>
        <v>100</v>
      </c>
      <c r="BC58" s="157"/>
      <c r="BD58" s="79"/>
      <c r="BE58" s="79"/>
      <c r="BF58" s="79"/>
      <c r="BG58" s="79"/>
      <c r="BH58" s="79"/>
      <c r="BI58" s="79"/>
      <c r="BJ58" s="163">
        <f t="shared" si="24"/>
        <v>0</v>
      </c>
    </row>
    <row r="59" spans="2:109" ht="40.5" customHeight="1" x14ac:dyDescent="0.25">
      <c r="B59" s="530"/>
      <c r="C59" s="77" t="str">
        <f>IF(AND(LEN(D59)&gt;5,LEN(D58)&lt;5),"se debe reportar la información en orden estricto",IF(AND(LEN(D59)&gt;5,C58&lt;&gt;""),C58+1,""))</f>
        <v/>
      </c>
      <c r="D59" s="76"/>
      <c r="E59" s="157"/>
      <c r="F59" s="79"/>
      <c r="G59" s="79"/>
      <c r="H59" s="79"/>
      <c r="I59" s="79"/>
      <c r="J59" s="79"/>
      <c r="K59" s="79"/>
      <c r="L59" s="159">
        <f t="shared" ref="L59:L64" si="25">IF(AND(D59="",SUM(E59:K59)&gt;0),"Debe redactar la actividad",IF(AND(SUM(F59:K59)&gt;0,E59=0),"NO DETERMINO PESO PORCENTUAL EN TAREA",IF(AND(SUM(F59:K59)=0,E59=0),0,IF(SUM(F59:K59)&lt;&gt;100,"La sumatoría debe ser = 100%",100))))</f>
        <v>0</v>
      </c>
      <c r="M59" s="157"/>
      <c r="N59" s="79"/>
      <c r="O59" s="79"/>
      <c r="P59" s="79"/>
      <c r="Q59" s="79"/>
      <c r="R59" s="79"/>
      <c r="S59" s="79"/>
      <c r="T59" s="79"/>
      <c r="U59" s="79"/>
      <c r="V59" s="79"/>
      <c r="W59" s="79"/>
      <c r="X59" s="79"/>
      <c r="Y59" s="79"/>
      <c r="Z59" s="161">
        <f t="shared" ref="Z59:Z64" si="26">IF(AND(D59="",SUM(M59:Y59)&gt;0),"Debe redactar la actividad",IF(AND(SUM(N59:Y59)&gt;0,M59=0),"NO DETERMINO PESO PORCENTUAL EN TAREA",IF(AND(SUM(N59:Y59)=0,M59=0),0,IF(SUM(N59:Y59)&lt;&gt;100,"La sumatoría debe ser = 100%",100))))</f>
        <v>0</v>
      </c>
      <c r="AA59" s="157"/>
      <c r="AB59" s="79"/>
      <c r="AC59" s="79"/>
      <c r="AD59" s="79"/>
      <c r="AE59" s="79"/>
      <c r="AF59" s="79"/>
      <c r="AG59" s="79"/>
      <c r="AH59" s="79"/>
      <c r="AI59" s="79"/>
      <c r="AJ59" s="79"/>
      <c r="AK59" s="79"/>
      <c r="AL59" s="79"/>
      <c r="AM59" s="79"/>
      <c r="AN59" s="161">
        <f t="shared" ref="AN59:AN64" si="27">IF(AND(D59="",SUM(AA59:AM59)&gt;0),"Debe redactar la actividad",IF(AND(SUM(AB59:AM59)&gt;0,AA59=0),"NO DETERMINO PESO PORCENTUAL EN TAREA",IF(AND(SUM(AB59:AM59)=0,AA59=0),0,IF(SUM(AB59:AM59)&lt;&gt;100,"La sumatoría debe ser = 100%",100))))</f>
        <v>0</v>
      </c>
      <c r="AO59" s="157"/>
      <c r="AP59" s="79"/>
      <c r="AQ59" s="79"/>
      <c r="AR59" s="79"/>
      <c r="AS59" s="79"/>
      <c r="AT59" s="79"/>
      <c r="AU59" s="79"/>
      <c r="AV59" s="79"/>
      <c r="AW59" s="79"/>
      <c r="AX59" s="79"/>
      <c r="AY59" s="79"/>
      <c r="AZ59" s="79"/>
      <c r="BA59" s="79"/>
      <c r="BB59" s="161">
        <f t="shared" si="23"/>
        <v>0</v>
      </c>
      <c r="BC59" s="157"/>
      <c r="BD59" s="79"/>
      <c r="BE59" s="79"/>
      <c r="BF59" s="79"/>
      <c r="BG59" s="79"/>
      <c r="BH59" s="79"/>
      <c r="BI59" s="79"/>
      <c r="BJ59" s="163">
        <f t="shared" si="24"/>
        <v>0</v>
      </c>
    </row>
    <row r="60" spans="2:109" ht="40.5" customHeight="1" x14ac:dyDescent="0.25">
      <c r="B60" s="530"/>
      <c r="C60" s="77" t="str">
        <f>IF(AND(LEN(D60)&gt;5,LEN(D59)&lt;5),"se debe reportar la información en orden estricto",IF(AND(LEN(D60)&gt;5,C59&lt;&gt;""),C59+1,""))</f>
        <v/>
      </c>
      <c r="D60" s="76"/>
      <c r="E60" s="157"/>
      <c r="F60" s="79"/>
      <c r="G60" s="79"/>
      <c r="H60" s="79"/>
      <c r="I60" s="79"/>
      <c r="J60" s="79"/>
      <c r="K60" s="79"/>
      <c r="L60" s="159">
        <f t="shared" si="25"/>
        <v>0</v>
      </c>
      <c r="M60" s="157"/>
      <c r="N60" s="79"/>
      <c r="O60" s="79"/>
      <c r="P60" s="79"/>
      <c r="Q60" s="79"/>
      <c r="R60" s="79"/>
      <c r="S60" s="79"/>
      <c r="T60" s="79"/>
      <c r="U60" s="79"/>
      <c r="V60" s="79"/>
      <c r="W60" s="79"/>
      <c r="X60" s="79"/>
      <c r="Y60" s="79"/>
      <c r="Z60" s="161">
        <f t="shared" si="26"/>
        <v>0</v>
      </c>
      <c r="AA60" s="157"/>
      <c r="AB60" s="79"/>
      <c r="AC60" s="79"/>
      <c r="AD60" s="79"/>
      <c r="AE60" s="79"/>
      <c r="AF60" s="79"/>
      <c r="AG60" s="79"/>
      <c r="AH60" s="79"/>
      <c r="AI60" s="79"/>
      <c r="AJ60" s="79"/>
      <c r="AK60" s="79"/>
      <c r="AL60" s="79"/>
      <c r="AM60" s="79"/>
      <c r="AN60" s="161">
        <f t="shared" si="27"/>
        <v>0</v>
      </c>
      <c r="AO60" s="157"/>
      <c r="AP60" s="79"/>
      <c r="AQ60" s="79"/>
      <c r="AR60" s="79"/>
      <c r="AS60" s="79"/>
      <c r="AT60" s="79"/>
      <c r="AU60" s="79"/>
      <c r="AV60" s="79"/>
      <c r="AW60" s="79"/>
      <c r="AX60" s="79"/>
      <c r="AY60" s="79"/>
      <c r="AZ60" s="79"/>
      <c r="BA60" s="79"/>
      <c r="BB60" s="161">
        <f t="shared" si="23"/>
        <v>0</v>
      </c>
      <c r="BC60" s="157"/>
      <c r="BD60" s="79"/>
      <c r="BE60" s="79"/>
      <c r="BF60" s="79"/>
      <c r="BG60" s="79"/>
      <c r="BH60" s="79"/>
      <c r="BI60" s="79"/>
      <c r="BJ60" s="163">
        <f t="shared" si="24"/>
        <v>0</v>
      </c>
    </row>
    <row r="61" spans="2:109" ht="40.5" customHeight="1" x14ac:dyDescent="0.25">
      <c r="B61" s="530"/>
      <c r="C61" s="77" t="str">
        <f>IF(AND(LEN(D61)&gt;5,LEN(D59)&lt;5),"se debe reportar la información en orden estricto",IF(AND(LEN(D61)&gt;5,C59&lt;&gt;""),C59+1,""))</f>
        <v/>
      </c>
      <c r="D61" s="76"/>
      <c r="E61" s="157"/>
      <c r="F61" s="79"/>
      <c r="G61" s="79"/>
      <c r="H61" s="79"/>
      <c r="I61" s="79"/>
      <c r="J61" s="79"/>
      <c r="K61" s="79"/>
      <c r="L61" s="159">
        <f t="shared" si="25"/>
        <v>0</v>
      </c>
      <c r="M61" s="157"/>
      <c r="N61" s="79"/>
      <c r="O61" s="79"/>
      <c r="P61" s="79"/>
      <c r="Q61" s="79"/>
      <c r="R61" s="79"/>
      <c r="S61" s="79"/>
      <c r="T61" s="79"/>
      <c r="U61" s="79"/>
      <c r="V61" s="79"/>
      <c r="W61" s="79"/>
      <c r="X61" s="79"/>
      <c r="Y61" s="79"/>
      <c r="Z61" s="161">
        <f t="shared" si="26"/>
        <v>0</v>
      </c>
      <c r="AA61" s="157"/>
      <c r="AB61" s="79"/>
      <c r="AC61" s="79"/>
      <c r="AD61" s="79"/>
      <c r="AE61" s="79"/>
      <c r="AF61" s="79"/>
      <c r="AG61" s="79"/>
      <c r="AH61" s="79"/>
      <c r="AI61" s="79"/>
      <c r="AJ61" s="79"/>
      <c r="AK61" s="79"/>
      <c r="AL61" s="79"/>
      <c r="AM61" s="79"/>
      <c r="AN61" s="161">
        <f t="shared" si="27"/>
        <v>0</v>
      </c>
      <c r="AO61" s="157"/>
      <c r="AP61" s="79"/>
      <c r="AQ61" s="79"/>
      <c r="AR61" s="79"/>
      <c r="AS61" s="79"/>
      <c r="AT61" s="79"/>
      <c r="AU61" s="79"/>
      <c r="AV61" s="79"/>
      <c r="AW61" s="79"/>
      <c r="AX61" s="79"/>
      <c r="AY61" s="79"/>
      <c r="AZ61" s="79"/>
      <c r="BA61" s="79"/>
      <c r="BB61" s="161">
        <f t="shared" si="23"/>
        <v>0</v>
      </c>
      <c r="BC61" s="157"/>
      <c r="BD61" s="79"/>
      <c r="BE61" s="79"/>
      <c r="BF61" s="79"/>
      <c r="BG61" s="79"/>
      <c r="BH61" s="79"/>
      <c r="BI61" s="79"/>
      <c r="BJ61" s="163">
        <f t="shared" si="24"/>
        <v>0</v>
      </c>
    </row>
    <row r="62" spans="2:109" ht="40.5" customHeight="1" x14ac:dyDescent="0.25">
      <c r="B62" s="530"/>
      <c r="C62" s="77" t="str">
        <f>IF(AND(LEN(D62)&gt;5,LEN(D60)&lt;5),"se debe reportar la información en orden estricto",IF(AND(LEN(D62)&gt;5,C60&lt;&gt;""),C60+1,""))</f>
        <v/>
      </c>
      <c r="D62" s="76"/>
      <c r="E62" s="157"/>
      <c r="F62" s="79"/>
      <c r="G62" s="79"/>
      <c r="H62" s="79"/>
      <c r="I62" s="79"/>
      <c r="J62" s="79"/>
      <c r="K62" s="79"/>
      <c r="L62" s="159">
        <f t="shared" si="25"/>
        <v>0</v>
      </c>
      <c r="M62" s="157"/>
      <c r="N62" s="79"/>
      <c r="O62" s="79"/>
      <c r="P62" s="79"/>
      <c r="Q62" s="79"/>
      <c r="R62" s="79"/>
      <c r="S62" s="79"/>
      <c r="T62" s="79"/>
      <c r="U62" s="79"/>
      <c r="V62" s="79"/>
      <c r="W62" s="79"/>
      <c r="X62" s="79"/>
      <c r="Y62" s="79"/>
      <c r="Z62" s="161">
        <f t="shared" si="26"/>
        <v>0</v>
      </c>
      <c r="AA62" s="157"/>
      <c r="AB62" s="79"/>
      <c r="AC62" s="79"/>
      <c r="AD62" s="79"/>
      <c r="AE62" s="79"/>
      <c r="AF62" s="79"/>
      <c r="AG62" s="79"/>
      <c r="AH62" s="79"/>
      <c r="AI62" s="79"/>
      <c r="AJ62" s="79"/>
      <c r="AK62" s="79"/>
      <c r="AL62" s="79"/>
      <c r="AM62" s="79"/>
      <c r="AN62" s="161">
        <f t="shared" si="27"/>
        <v>0</v>
      </c>
      <c r="AO62" s="157"/>
      <c r="AP62" s="79"/>
      <c r="AQ62" s="79"/>
      <c r="AR62" s="79"/>
      <c r="AS62" s="79"/>
      <c r="AT62" s="79"/>
      <c r="AU62" s="79"/>
      <c r="AV62" s="79"/>
      <c r="AW62" s="79"/>
      <c r="AX62" s="79"/>
      <c r="AY62" s="79"/>
      <c r="AZ62" s="79"/>
      <c r="BA62" s="79"/>
      <c r="BB62" s="161">
        <f t="shared" si="23"/>
        <v>0</v>
      </c>
      <c r="BC62" s="157"/>
      <c r="BD62" s="79"/>
      <c r="BE62" s="79"/>
      <c r="BF62" s="79"/>
      <c r="BG62" s="79"/>
      <c r="BH62" s="79"/>
      <c r="BI62" s="79"/>
      <c r="BJ62" s="163">
        <f t="shared" si="24"/>
        <v>0</v>
      </c>
    </row>
    <row r="63" spans="2:109" ht="40.5" customHeight="1" x14ac:dyDescent="0.25">
      <c r="B63" s="530"/>
      <c r="C63" s="77" t="str">
        <f>IF(AND(LEN(D63)&gt;5,LEN(D61)&lt;5),"se debe reportar la información en orden estricto",IF(AND(LEN(D63)&gt;5,C61&lt;&gt;""),C61+1,""))</f>
        <v/>
      </c>
      <c r="D63" s="76"/>
      <c r="E63" s="157"/>
      <c r="F63" s="79"/>
      <c r="G63" s="79"/>
      <c r="H63" s="79"/>
      <c r="I63" s="79"/>
      <c r="J63" s="79"/>
      <c r="K63" s="79"/>
      <c r="L63" s="159">
        <f t="shared" si="25"/>
        <v>0</v>
      </c>
      <c r="M63" s="157"/>
      <c r="N63" s="79"/>
      <c r="O63" s="79"/>
      <c r="P63" s="79"/>
      <c r="Q63" s="79"/>
      <c r="R63" s="79"/>
      <c r="S63" s="79"/>
      <c r="T63" s="79"/>
      <c r="U63" s="79"/>
      <c r="V63" s="79"/>
      <c r="W63" s="79"/>
      <c r="X63" s="79"/>
      <c r="Y63" s="79"/>
      <c r="Z63" s="161">
        <f t="shared" si="26"/>
        <v>0</v>
      </c>
      <c r="AA63" s="157"/>
      <c r="AB63" s="79"/>
      <c r="AC63" s="79"/>
      <c r="AD63" s="79"/>
      <c r="AE63" s="79"/>
      <c r="AF63" s="79"/>
      <c r="AG63" s="79"/>
      <c r="AH63" s="79"/>
      <c r="AI63" s="79"/>
      <c r="AJ63" s="79"/>
      <c r="AK63" s="79"/>
      <c r="AL63" s="79"/>
      <c r="AM63" s="79"/>
      <c r="AN63" s="161">
        <f t="shared" si="27"/>
        <v>0</v>
      </c>
      <c r="AO63" s="157"/>
      <c r="AP63" s="79"/>
      <c r="AQ63" s="79"/>
      <c r="AR63" s="79"/>
      <c r="AS63" s="79"/>
      <c r="AT63" s="79"/>
      <c r="AU63" s="79"/>
      <c r="AV63" s="79"/>
      <c r="AW63" s="79"/>
      <c r="AX63" s="79"/>
      <c r="AY63" s="79"/>
      <c r="AZ63" s="79"/>
      <c r="BA63" s="79"/>
      <c r="BB63" s="161">
        <f t="shared" si="23"/>
        <v>0</v>
      </c>
      <c r="BC63" s="157"/>
      <c r="BD63" s="79"/>
      <c r="BE63" s="79"/>
      <c r="BF63" s="79"/>
      <c r="BG63" s="79"/>
      <c r="BH63" s="79"/>
      <c r="BI63" s="79"/>
      <c r="BJ63" s="163">
        <f t="shared" si="24"/>
        <v>0</v>
      </c>
    </row>
    <row r="64" spans="2:109" ht="40.5" customHeight="1" x14ac:dyDescent="0.25">
      <c r="B64" s="530"/>
      <c r="C64" s="77" t="str">
        <f>IF(AND(LEN(D64)&gt;5,LEN(D62)&lt;5),"se debe reportar la información en orden estricto",IF(AND(LEN(D64)&gt;5,C62&lt;&gt;""),C62+1,""))</f>
        <v/>
      </c>
      <c r="D64" s="76"/>
      <c r="E64" s="157"/>
      <c r="F64" s="79"/>
      <c r="G64" s="79"/>
      <c r="H64" s="79"/>
      <c r="I64" s="79"/>
      <c r="J64" s="79"/>
      <c r="K64" s="79"/>
      <c r="L64" s="159">
        <f t="shared" si="25"/>
        <v>0</v>
      </c>
      <c r="M64" s="157"/>
      <c r="N64" s="79"/>
      <c r="O64" s="79"/>
      <c r="P64" s="79"/>
      <c r="Q64" s="79"/>
      <c r="R64" s="79"/>
      <c r="S64" s="79"/>
      <c r="T64" s="79"/>
      <c r="U64" s="79"/>
      <c r="V64" s="79"/>
      <c r="W64" s="79"/>
      <c r="X64" s="79"/>
      <c r="Y64" s="79"/>
      <c r="Z64" s="161">
        <f t="shared" si="26"/>
        <v>0</v>
      </c>
      <c r="AA64" s="157"/>
      <c r="AB64" s="79"/>
      <c r="AC64" s="79"/>
      <c r="AD64" s="79"/>
      <c r="AE64" s="79"/>
      <c r="AF64" s="79"/>
      <c r="AG64" s="79"/>
      <c r="AH64" s="79"/>
      <c r="AI64" s="79"/>
      <c r="AJ64" s="79"/>
      <c r="AK64" s="79"/>
      <c r="AL64" s="79"/>
      <c r="AM64" s="79"/>
      <c r="AN64" s="161">
        <f t="shared" si="27"/>
        <v>0</v>
      </c>
      <c r="AO64" s="157"/>
      <c r="AP64" s="79"/>
      <c r="AQ64" s="79"/>
      <c r="AR64" s="79"/>
      <c r="AS64" s="79"/>
      <c r="AT64" s="79"/>
      <c r="AU64" s="79"/>
      <c r="AV64" s="79"/>
      <c r="AW64" s="79"/>
      <c r="AX64" s="79"/>
      <c r="AY64" s="79"/>
      <c r="AZ64" s="79"/>
      <c r="BA64" s="79"/>
      <c r="BB64" s="161">
        <f t="shared" si="23"/>
        <v>0</v>
      </c>
      <c r="BC64" s="157"/>
      <c r="BD64" s="79"/>
      <c r="BE64" s="79"/>
      <c r="BF64" s="79"/>
      <c r="BG64" s="79"/>
      <c r="BH64" s="79"/>
      <c r="BI64" s="79"/>
      <c r="BJ64" s="163">
        <f t="shared" si="24"/>
        <v>0</v>
      </c>
    </row>
    <row r="65" spans="2:109" ht="40.5" customHeight="1" thickBot="1" x14ac:dyDescent="0.3">
      <c r="B65" s="531"/>
      <c r="C65" s="83"/>
      <c r="D65" s="82" t="s">
        <v>28</v>
      </c>
      <c r="E65" s="84" t="str">
        <f>IF(SUM(E55:E64)=100,SUM(E55:E64),"OJO, el valor debe ser = 100%")</f>
        <v>OJO, el valor debe ser = 100%</v>
      </c>
      <c r="F65" s="532"/>
      <c r="G65" s="532"/>
      <c r="H65" s="532"/>
      <c r="I65" s="532"/>
      <c r="J65" s="532"/>
      <c r="K65" s="532"/>
      <c r="L65" s="85"/>
      <c r="M65" s="84" t="str">
        <f>IF(SUM(M55:M64)=100,SUM(M55:M64),"OJO, el valor debe ser = 100%")</f>
        <v>OJO, el valor debe ser = 100%</v>
      </c>
      <c r="N65" s="532"/>
      <c r="O65" s="532"/>
      <c r="P65" s="532"/>
      <c r="Q65" s="532"/>
      <c r="R65" s="532"/>
      <c r="S65" s="532"/>
      <c r="T65" s="532"/>
      <c r="U65" s="532"/>
      <c r="V65" s="532"/>
      <c r="W65" s="532"/>
      <c r="X65" s="86"/>
      <c r="Y65" s="86"/>
      <c r="Z65" s="85"/>
      <c r="AA65" s="84"/>
      <c r="AB65" s="532"/>
      <c r="AC65" s="532"/>
      <c r="AD65" s="532"/>
      <c r="AE65" s="532"/>
      <c r="AF65" s="532"/>
      <c r="AG65" s="532"/>
      <c r="AH65" s="532"/>
      <c r="AI65" s="532"/>
      <c r="AJ65" s="532"/>
      <c r="AK65" s="532"/>
      <c r="AL65" s="532"/>
      <c r="AM65" s="532"/>
      <c r="AN65" s="85"/>
      <c r="AO65" s="84"/>
      <c r="AP65" s="532"/>
      <c r="AQ65" s="532"/>
      <c r="AR65" s="532"/>
      <c r="AS65" s="532"/>
      <c r="AT65" s="532"/>
      <c r="AU65" s="532"/>
      <c r="AV65" s="532"/>
      <c r="AW65" s="532"/>
      <c r="AX65" s="532"/>
      <c r="AY65" s="532"/>
      <c r="AZ65" s="532"/>
      <c r="BA65" s="532"/>
      <c r="BB65" s="85"/>
      <c r="BC65" s="84" t="str">
        <f>IF(SUM(BC55:BC64)=100,SUM(BC55:BC64),"OJO, el valor debe ser = 100%")</f>
        <v>OJO, el valor debe ser = 100%</v>
      </c>
      <c r="BD65" s="532"/>
      <c r="BE65" s="532"/>
      <c r="BF65" s="532"/>
      <c r="BG65" s="532"/>
      <c r="BH65" s="532"/>
      <c r="BI65" s="532"/>
      <c r="BJ65" s="87"/>
    </row>
    <row r="66" spans="2:109" ht="40.5" customHeight="1" x14ac:dyDescent="0.25">
      <c r="B66" s="548" t="str">
        <f>+Componentes!C14</f>
        <v>Componente MIPG - Dimensión 4: Evaluación de resultados</v>
      </c>
      <c r="C66" s="89">
        <v>1</v>
      </c>
      <c r="D66" s="205" t="s">
        <v>333</v>
      </c>
      <c r="E66" s="197"/>
      <c r="F66" s="90"/>
      <c r="G66" s="90"/>
      <c r="H66" s="90"/>
      <c r="I66" s="90"/>
      <c r="J66" s="90"/>
      <c r="K66" s="90"/>
      <c r="L66" s="198">
        <v>0</v>
      </c>
      <c r="M66" s="197"/>
      <c r="N66" s="90"/>
      <c r="O66" s="90"/>
      <c r="P66" s="90"/>
      <c r="Q66" s="90"/>
      <c r="R66" s="90"/>
      <c r="S66" s="90"/>
      <c r="T66" s="90"/>
      <c r="U66" s="90"/>
      <c r="V66" s="90"/>
      <c r="W66" s="90"/>
      <c r="X66" s="90"/>
      <c r="Y66" s="90"/>
      <c r="Z66" s="199">
        <v>0</v>
      </c>
      <c r="AA66" s="197"/>
      <c r="AB66" s="90"/>
      <c r="AC66" s="90"/>
      <c r="AD66" s="90"/>
      <c r="AE66" s="90"/>
      <c r="AF66" s="90"/>
      <c r="AG66" s="200"/>
      <c r="AH66" s="90"/>
      <c r="AI66" s="90"/>
      <c r="AJ66" s="90"/>
      <c r="AK66" s="90"/>
      <c r="AL66" s="90"/>
      <c r="AM66" s="90"/>
      <c r="AN66" s="199">
        <v>0</v>
      </c>
      <c r="AO66" s="197">
        <v>33</v>
      </c>
      <c r="AP66" s="90"/>
      <c r="AQ66" s="90"/>
      <c r="AR66" s="90">
        <v>30</v>
      </c>
      <c r="AS66" s="90"/>
      <c r="AT66" s="90">
        <v>30</v>
      </c>
      <c r="AU66" s="90"/>
      <c r="AV66" s="90">
        <v>40</v>
      </c>
      <c r="AW66" s="90"/>
      <c r="AX66" s="90"/>
      <c r="AY66" s="90"/>
      <c r="AZ66" s="90"/>
      <c r="BA66" s="90"/>
      <c r="BB66" s="160">
        <f t="shared" ref="BB66:BB75" si="28">IF(AND(D66="",SUM(AO66:BA66)&gt;0),"Debe redactar la actividad",IF(AND(SUM(AP66:BA66)&gt;0,AO66=0),"NO DETERMINO PESO PORCENTUAL EN TAREA",IF(AND(SUM(AP66:BA66)=0,AO66=0),0,IF(SUM(AP66:BA66)&lt;&gt;100,"La sumatoría debe ser = 100%",100))))</f>
        <v>100</v>
      </c>
      <c r="BC66" s="156"/>
      <c r="BD66" s="90"/>
      <c r="BE66" s="90"/>
      <c r="BF66" s="90"/>
      <c r="BG66" s="90"/>
      <c r="BH66" s="90"/>
      <c r="BI66" s="90"/>
      <c r="BJ66" s="162">
        <f t="shared" ref="BJ66:BJ75" si="29">IF(AND(D66="",SUM(BC66:BI66)&gt;0),"Debe redactar la actividad",IF(AND(SUM(BD66:BI66)&gt;0,BC66=0),"NO DETERMINO PESO PORCENTUAL EN TAREA",IF(AND(SUM(BD66:BI66)=0,BC66=0),0,IF(SUM(BD66:BI66)&lt;&gt;100,"La sumatoría debe ser = 100%",100))))</f>
        <v>0</v>
      </c>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row>
    <row r="67" spans="2:109" ht="40.5" customHeight="1" x14ac:dyDescent="0.25">
      <c r="B67" s="549"/>
      <c r="C67" s="77">
        <v>2</v>
      </c>
      <c r="D67" s="206" t="s">
        <v>334</v>
      </c>
      <c r="E67" s="201"/>
      <c r="F67" s="79"/>
      <c r="G67" s="79"/>
      <c r="H67" s="79"/>
      <c r="I67" s="79"/>
      <c r="J67" s="79"/>
      <c r="K67" s="79"/>
      <c r="L67" s="202">
        <v>0</v>
      </c>
      <c r="M67" s="201"/>
      <c r="N67" s="79"/>
      <c r="O67" s="79"/>
      <c r="P67" s="79"/>
      <c r="Q67" s="79"/>
      <c r="R67" s="79"/>
      <c r="S67" s="79"/>
      <c r="T67" s="79"/>
      <c r="U67" s="79"/>
      <c r="V67" s="79"/>
      <c r="W67" s="79"/>
      <c r="X67" s="79"/>
      <c r="Y67" s="79"/>
      <c r="Z67" s="203">
        <v>0</v>
      </c>
      <c r="AA67" s="201"/>
      <c r="AB67" s="79"/>
      <c r="AC67" s="79"/>
      <c r="AD67" s="79"/>
      <c r="AE67" s="79"/>
      <c r="AF67" s="79"/>
      <c r="AG67" s="204"/>
      <c r="AH67" s="79"/>
      <c r="AI67" s="79"/>
      <c r="AJ67" s="79"/>
      <c r="AK67" s="79"/>
      <c r="AL67" s="79"/>
      <c r="AM67" s="79"/>
      <c r="AN67" s="203">
        <v>0</v>
      </c>
      <c r="AO67" s="201">
        <v>33</v>
      </c>
      <c r="AP67" s="79"/>
      <c r="AQ67" s="79"/>
      <c r="AR67" s="79"/>
      <c r="AS67" s="79"/>
      <c r="AT67" s="79"/>
      <c r="AU67" s="79">
        <v>30</v>
      </c>
      <c r="AV67" s="79"/>
      <c r="AW67" s="79">
        <v>30</v>
      </c>
      <c r="AX67" s="79"/>
      <c r="AY67" s="79">
        <v>40</v>
      </c>
      <c r="AZ67" s="79"/>
      <c r="BA67" s="79"/>
      <c r="BB67" s="161">
        <f t="shared" si="28"/>
        <v>100</v>
      </c>
      <c r="BC67" s="157"/>
      <c r="BD67" s="79"/>
      <c r="BE67" s="79"/>
      <c r="BF67" s="79"/>
      <c r="BG67" s="79"/>
      <c r="BH67" s="79"/>
      <c r="BI67" s="79"/>
      <c r="BJ67" s="163">
        <f t="shared" si="29"/>
        <v>0</v>
      </c>
    </row>
    <row r="68" spans="2:109" ht="40.5" customHeight="1" x14ac:dyDescent="0.25">
      <c r="B68" s="549"/>
      <c r="C68" s="77">
        <v>3</v>
      </c>
      <c r="D68" s="206" t="s">
        <v>335</v>
      </c>
      <c r="E68" s="201"/>
      <c r="F68" s="79"/>
      <c r="G68" s="79"/>
      <c r="H68" s="79"/>
      <c r="I68" s="79"/>
      <c r="J68" s="79"/>
      <c r="K68" s="79"/>
      <c r="L68" s="202">
        <v>0</v>
      </c>
      <c r="M68" s="201"/>
      <c r="N68" s="79"/>
      <c r="O68" s="79"/>
      <c r="P68" s="79"/>
      <c r="Q68" s="79"/>
      <c r="R68" s="79"/>
      <c r="S68" s="79"/>
      <c r="T68" s="79"/>
      <c r="U68" s="79"/>
      <c r="V68" s="79"/>
      <c r="W68" s="79"/>
      <c r="X68" s="79"/>
      <c r="Y68" s="79"/>
      <c r="Z68" s="203">
        <v>0</v>
      </c>
      <c r="AA68" s="201"/>
      <c r="AB68" s="79"/>
      <c r="AC68" s="79"/>
      <c r="AD68" s="79"/>
      <c r="AE68" s="79"/>
      <c r="AF68" s="79"/>
      <c r="AG68" s="79"/>
      <c r="AH68" s="79"/>
      <c r="AI68" s="79"/>
      <c r="AJ68" s="79"/>
      <c r="AK68" s="204"/>
      <c r="AL68" s="79"/>
      <c r="AM68" s="79"/>
      <c r="AN68" s="203">
        <v>0</v>
      </c>
      <c r="AO68" s="201">
        <v>34</v>
      </c>
      <c r="AP68" s="79"/>
      <c r="AQ68" s="79"/>
      <c r="AR68" s="79"/>
      <c r="AS68" s="79"/>
      <c r="AT68" s="79">
        <v>50</v>
      </c>
      <c r="AU68" s="79">
        <v>50</v>
      </c>
      <c r="AV68" s="79"/>
      <c r="AW68" s="79"/>
      <c r="AX68" s="79"/>
      <c r="AY68" s="79"/>
      <c r="AZ68" s="79"/>
      <c r="BA68" s="79"/>
      <c r="BB68" s="161">
        <f t="shared" si="28"/>
        <v>100</v>
      </c>
      <c r="BC68" s="157"/>
      <c r="BD68" s="79"/>
      <c r="BE68" s="79"/>
      <c r="BF68" s="79"/>
      <c r="BG68" s="79"/>
      <c r="BH68" s="79"/>
      <c r="BI68" s="79"/>
      <c r="BJ68" s="163">
        <f t="shared" si="29"/>
        <v>0</v>
      </c>
    </row>
    <row r="69" spans="2:109" ht="40.5" customHeight="1" x14ac:dyDescent="0.25">
      <c r="B69" s="549"/>
      <c r="C69" s="113"/>
      <c r="D69" s="76"/>
      <c r="E69" s="157"/>
      <c r="F69" s="79"/>
      <c r="G69" s="79"/>
      <c r="H69" s="79"/>
      <c r="I69" s="79"/>
      <c r="J69" s="79"/>
      <c r="K69" s="79"/>
      <c r="L69" s="159">
        <f t="shared" ref="L69:L75" si="30">IF(AND(D69="",SUM(E69:K69)&gt;0),"Debe redactar la actividad",IF(AND(SUM(F69:K69)&gt;0,E69=0),"NO DETERMINO PESO PORCENTUAL EN TAREA",IF(AND(SUM(F69:K69)=0,E69=0),0,IF(SUM(F69:K69)&lt;&gt;100,"La sumatoría debe ser = 100%",100))))</f>
        <v>0</v>
      </c>
      <c r="M69" s="157"/>
      <c r="N69" s="79"/>
      <c r="O69" s="79"/>
      <c r="P69" s="79"/>
      <c r="Q69" s="79"/>
      <c r="R69" s="79"/>
      <c r="S69" s="79"/>
      <c r="T69" s="79"/>
      <c r="U69" s="79"/>
      <c r="V69" s="79"/>
      <c r="W69" s="79"/>
      <c r="X69" s="79"/>
      <c r="Y69" s="79"/>
      <c r="Z69" s="161">
        <f t="shared" ref="Z69:Z75" si="31">IF(AND(D69="",SUM(M69:Y69)&gt;0),"Debe redactar la actividad",IF(AND(SUM(N69:Y69)&gt;0,M69=0),"NO DETERMINO PESO PORCENTUAL EN TAREA",IF(AND(SUM(N69:Y69)=0,M69=0),0,IF(SUM(N69:Y69)&lt;&gt;100,"La sumatoría debe ser = 100%",100))))</f>
        <v>0</v>
      </c>
      <c r="AA69" s="157"/>
      <c r="AB69" s="79"/>
      <c r="AC69" s="79"/>
      <c r="AD69" s="79"/>
      <c r="AE69" s="79"/>
      <c r="AF69" s="79"/>
      <c r="AG69" s="79"/>
      <c r="AH69" s="79"/>
      <c r="AI69" s="79"/>
      <c r="AJ69" s="79"/>
      <c r="AK69" s="81"/>
      <c r="AL69" s="79"/>
      <c r="AM69" s="79"/>
      <c r="AN69" s="161">
        <f t="shared" ref="AN69:AN75" si="32">IF(AND(D69="",SUM(AA69:AM69)&gt;0),"Debe redactar la actividad",IF(AND(SUM(AB69:AM69)&gt;0,AA69=0),"NO DETERMINO PESO PORCENTUAL EN TAREA",IF(AND(SUM(AB69:AM69)=0,AA69=0),0,IF(SUM(AB69:AM69)&lt;&gt;100,"La sumatoría debe ser = 100%",100))))</f>
        <v>0</v>
      </c>
      <c r="AO69" s="157"/>
      <c r="AP69" s="79"/>
      <c r="AQ69" s="79"/>
      <c r="AR69" s="79"/>
      <c r="AS69" s="79"/>
      <c r="AT69" s="79"/>
      <c r="AU69" s="79"/>
      <c r="AV69" s="79"/>
      <c r="AW69" s="79"/>
      <c r="AX69" s="79"/>
      <c r="AY69" s="79"/>
      <c r="AZ69" s="79"/>
      <c r="BA69" s="79"/>
      <c r="BB69" s="161">
        <f t="shared" si="28"/>
        <v>0</v>
      </c>
      <c r="BC69" s="157"/>
      <c r="BD69" s="79"/>
      <c r="BE69" s="79"/>
      <c r="BF69" s="79"/>
      <c r="BG69" s="79"/>
      <c r="BH69" s="79"/>
      <c r="BI69" s="79"/>
      <c r="BJ69" s="163">
        <f t="shared" si="29"/>
        <v>0</v>
      </c>
    </row>
    <row r="70" spans="2:109" ht="40.5" customHeight="1" x14ac:dyDescent="0.25">
      <c r="B70" s="549"/>
      <c r="C70" s="113"/>
      <c r="D70" s="76"/>
      <c r="E70" s="157"/>
      <c r="F70" s="79"/>
      <c r="G70" s="79"/>
      <c r="H70" s="79"/>
      <c r="I70" s="79"/>
      <c r="J70" s="79"/>
      <c r="K70" s="79"/>
      <c r="L70" s="159">
        <f t="shared" si="30"/>
        <v>0</v>
      </c>
      <c r="M70" s="157"/>
      <c r="N70" s="79"/>
      <c r="O70" s="79"/>
      <c r="P70" s="79"/>
      <c r="Q70" s="79"/>
      <c r="R70" s="79"/>
      <c r="S70" s="79"/>
      <c r="T70" s="79"/>
      <c r="U70" s="79"/>
      <c r="V70" s="79"/>
      <c r="W70" s="79"/>
      <c r="X70" s="79"/>
      <c r="Y70" s="79"/>
      <c r="Z70" s="161">
        <f t="shared" si="31"/>
        <v>0</v>
      </c>
      <c r="AA70" s="157"/>
      <c r="AB70" s="79"/>
      <c r="AC70" s="79"/>
      <c r="AD70" s="79"/>
      <c r="AE70" s="79"/>
      <c r="AF70" s="79"/>
      <c r="AG70" s="79"/>
      <c r="AH70" s="79"/>
      <c r="AI70" s="79"/>
      <c r="AJ70" s="79"/>
      <c r="AK70" s="79"/>
      <c r="AL70" s="79"/>
      <c r="AM70" s="79"/>
      <c r="AN70" s="161">
        <f t="shared" si="32"/>
        <v>0</v>
      </c>
      <c r="AO70" s="157"/>
      <c r="AP70" s="79"/>
      <c r="AQ70" s="79"/>
      <c r="AR70" s="79"/>
      <c r="AS70" s="79"/>
      <c r="AT70" s="79"/>
      <c r="AU70" s="79"/>
      <c r="AV70" s="79"/>
      <c r="AW70" s="79"/>
      <c r="AX70" s="79"/>
      <c r="AY70" s="79"/>
      <c r="AZ70" s="79"/>
      <c r="BA70" s="79"/>
      <c r="BB70" s="161">
        <f t="shared" si="28"/>
        <v>0</v>
      </c>
      <c r="BC70" s="157"/>
      <c r="BD70" s="79"/>
      <c r="BE70" s="79"/>
      <c r="BF70" s="79"/>
      <c r="BG70" s="79"/>
      <c r="BH70" s="79"/>
      <c r="BI70" s="79"/>
      <c r="BJ70" s="163">
        <f t="shared" si="29"/>
        <v>0</v>
      </c>
    </row>
    <row r="71" spans="2:109" ht="40.5" customHeight="1" x14ac:dyDescent="0.25">
      <c r="B71" s="549"/>
      <c r="C71" s="113"/>
      <c r="D71" s="76"/>
      <c r="E71" s="157"/>
      <c r="F71" s="79"/>
      <c r="G71" s="79"/>
      <c r="H71" s="79"/>
      <c r="I71" s="79"/>
      <c r="J71" s="79"/>
      <c r="K71" s="79"/>
      <c r="L71" s="159">
        <f t="shared" si="30"/>
        <v>0</v>
      </c>
      <c r="M71" s="157"/>
      <c r="N71" s="79"/>
      <c r="O71" s="79"/>
      <c r="P71" s="79"/>
      <c r="Q71" s="79"/>
      <c r="R71" s="79"/>
      <c r="S71" s="79"/>
      <c r="T71" s="79"/>
      <c r="U71" s="79"/>
      <c r="V71" s="79"/>
      <c r="W71" s="79"/>
      <c r="X71" s="79"/>
      <c r="Y71" s="79"/>
      <c r="Z71" s="161">
        <f t="shared" si="31"/>
        <v>0</v>
      </c>
      <c r="AA71" s="157"/>
      <c r="AB71" s="79"/>
      <c r="AC71" s="79"/>
      <c r="AD71" s="79"/>
      <c r="AE71" s="79"/>
      <c r="AF71" s="79"/>
      <c r="AG71" s="79"/>
      <c r="AH71" s="79"/>
      <c r="AI71" s="79"/>
      <c r="AJ71" s="79"/>
      <c r="AK71" s="79"/>
      <c r="AL71" s="79"/>
      <c r="AM71" s="79"/>
      <c r="AN71" s="161">
        <f t="shared" si="32"/>
        <v>0</v>
      </c>
      <c r="AO71" s="157"/>
      <c r="AP71" s="79"/>
      <c r="AQ71" s="79"/>
      <c r="AR71" s="79"/>
      <c r="AS71" s="79"/>
      <c r="AT71" s="79"/>
      <c r="AU71" s="79"/>
      <c r="AV71" s="79"/>
      <c r="AW71" s="79"/>
      <c r="AX71" s="79"/>
      <c r="AY71" s="79"/>
      <c r="AZ71" s="79"/>
      <c r="BA71" s="79"/>
      <c r="BB71" s="161">
        <f t="shared" si="28"/>
        <v>0</v>
      </c>
      <c r="BC71" s="157"/>
      <c r="BD71" s="79"/>
      <c r="BE71" s="79"/>
      <c r="BF71" s="79"/>
      <c r="BG71" s="79"/>
      <c r="BH71" s="79"/>
      <c r="BI71" s="79"/>
      <c r="BJ71" s="163">
        <f t="shared" si="29"/>
        <v>0</v>
      </c>
    </row>
    <row r="72" spans="2:109" ht="40.5" customHeight="1" x14ac:dyDescent="0.25">
      <c r="B72" s="549"/>
      <c r="C72" s="113"/>
      <c r="D72" s="76"/>
      <c r="E72" s="157"/>
      <c r="F72" s="79"/>
      <c r="G72" s="79"/>
      <c r="H72" s="79"/>
      <c r="I72" s="79"/>
      <c r="J72" s="79"/>
      <c r="K72" s="79"/>
      <c r="L72" s="159">
        <f t="shared" si="30"/>
        <v>0</v>
      </c>
      <c r="M72" s="157"/>
      <c r="N72" s="79"/>
      <c r="O72" s="79"/>
      <c r="P72" s="79"/>
      <c r="Q72" s="79"/>
      <c r="R72" s="79"/>
      <c r="S72" s="79"/>
      <c r="T72" s="79"/>
      <c r="U72" s="79"/>
      <c r="V72" s="79"/>
      <c r="W72" s="79"/>
      <c r="X72" s="79"/>
      <c r="Y72" s="79"/>
      <c r="Z72" s="161">
        <f t="shared" si="31"/>
        <v>0</v>
      </c>
      <c r="AA72" s="157"/>
      <c r="AB72" s="79"/>
      <c r="AC72" s="79"/>
      <c r="AD72" s="79"/>
      <c r="AE72" s="79"/>
      <c r="AF72" s="79"/>
      <c r="AG72" s="79"/>
      <c r="AH72" s="79"/>
      <c r="AI72" s="79"/>
      <c r="AJ72" s="79"/>
      <c r="AK72" s="79"/>
      <c r="AL72" s="79"/>
      <c r="AM72" s="79"/>
      <c r="AN72" s="161">
        <f t="shared" si="32"/>
        <v>0</v>
      </c>
      <c r="AO72" s="157"/>
      <c r="AP72" s="79"/>
      <c r="AQ72" s="79"/>
      <c r="AR72" s="79"/>
      <c r="AS72" s="79"/>
      <c r="AT72" s="79"/>
      <c r="AU72" s="79"/>
      <c r="AV72" s="79"/>
      <c r="AW72" s="79"/>
      <c r="AX72" s="79"/>
      <c r="AY72" s="79"/>
      <c r="AZ72" s="79"/>
      <c r="BA72" s="79"/>
      <c r="BB72" s="161">
        <f t="shared" si="28"/>
        <v>0</v>
      </c>
      <c r="BC72" s="157"/>
      <c r="BD72" s="79"/>
      <c r="BE72" s="79"/>
      <c r="BF72" s="79"/>
      <c r="BG72" s="79"/>
      <c r="BH72" s="79"/>
      <c r="BI72" s="79"/>
      <c r="BJ72" s="163">
        <f t="shared" si="29"/>
        <v>0</v>
      </c>
    </row>
    <row r="73" spans="2:109" ht="40.5" customHeight="1" x14ac:dyDescent="0.25">
      <c r="B73" s="549"/>
      <c r="C73" s="113"/>
      <c r="D73" s="76"/>
      <c r="E73" s="157"/>
      <c r="F73" s="79"/>
      <c r="G73" s="79"/>
      <c r="H73" s="79"/>
      <c r="I73" s="79"/>
      <c r="J73" s="79"/>
      <c r="K73" s="79"/>
      <c r="L73" s="159">
        <f t="shared" si="30"/>
        <v>0</v>
      </c>
      <c r="M73" s="157"/>
      <c r="N73" s="79"/>
      <c r="O73" s="79"/>
      <c r="P73" s="79"/>
      <c r="Q73" s="79"/>
      <c r="R73" s="79"/>
      <c r="S73" s="79"/>
      <c r="T73" s="79"/>
      <c r="U73" s="79"/>
      <c r="V73" s="79"/>
      <c r="W73" s="79"/>
      <c r="X73" s="79"/>
      <c r="Y73" s="79"/>
      <c r="Z73" s="161">
        <f t="shared" si="31"/>
        <v>0</v>
      </c>
      <c r="AA73" s="157"/>
      <c r="AB73" s="79"/>
      <c r="AC73" s="79"/>
      <c r="AD73" s="79"/>
      <c r="AE73" s="79"/>
      <c r="AF73" s="79"/>
      <c r="AG73" s="79"/>
      <c r="AH73" s="79"/>
      <c r="AI73" s="79"/>
      <c r="AJ73" s="79"/>
      <c r="AK73" s="79"/>
      <c r="AL73" s="79"/>
      <c r="AM73" s="79"/>
      <c r="AN73" s="161">
        <f t="shared" si="32"/>
        <v>0</v>
      </c>
      <c r="AO73" s="157"/>
      <c r="AP73" s="79"/>
      <c r="AQ73" s="79"/>
      <c r="AR73" s="79"/>
      <c r="AS73" s="79"/>
      <c r="AT73" s="79"/>
      <c r="AU73" s="79"/>
      <c r="AV73" s="79"/>
      <c r="AW73" s="79"/>
      <c r="AX73" s="79"/>
      <c r="AY73" s="79"/>
      <c r="AZ73" s="79"/>
      <c r="BA73" s="79"/>
      <c r="BB73" s="161">
        <f t="shared" si="28"/>
        <v>0</v>
      </c>
      <c r="BC73" s="157"/>
      <c r="BD73" s="79"/>
      <c r="BE73" s="79"/>
      <c r="BF73" s="79"/>
      <c r="BG73" s="79"/>
      <c r="BH73" s="79"/>
      <c r="BI73" s="79"/>
      <c r="BJ73" s="163">
        <f t="shared" si="29"/>
        <v>0</v>
      </c>
    </row>
    <row r="74" spans="2:109" ht="40.5" customHeight="1" x14ac:dyDescent="0.25">
      <c r="B74" s="549"/>
      <c r="C74" s="113"/>
      <c r="D74" s="76"/>
      <c r="E74" s="157"/>
      <c r="F74" s="79"/>
      <c r="G74" s="79"/>
      <c r="H74" s="79"/>
      <c r="I74" s="79"/>
      <c r="J74" s="79"/>
      <c r="K74" s="79"/>
      <c r="L74" s="159">
        <f t="shared" si="30"/>
        <v>0</v>
      </c>
      <c r="M74" s="157"/>
      <c r="N74" s="79"/>
      <c r="O74" s="79"/>
      <c r="P74" s="79"/>
      <c r="Q74" s="79"/>
      <c r="R74" s="79"/>
      <c r="S74" s="79"/>
      <c r="T74" s="79"/>
      <c r="U74" s="79"/>
      <c r="V74" s="79"/>
      <c r="W74" s="79"/>
      <c r="X74" s="79"/>
      <c r="Y74" s="79"/>
      <c r="Z74" s="161">
        <f t="shared" si="31"/>
        <v>0</v>
      </c>
      <c r="AA74" s="157"/>
      <c r="AB74" s="79"/>
      <c r="AC74" s="79"/>
      <c r="AD74" s="79"/>
      <c r="AE74" s="79"/>
      <c r="AF74" s="79"/>
      <c r="AG74" s="79"/>
      <c r="AH74" s="79"/>
      <c r="AI74" s="79"/>
      <c r="AJ74" s="79"/>
      <c r="AK74" s="79"/>
      <c r="AL74" s="79"/>
      <c r="AM74" s="79"/>
      <c r="AN74" s="161">
        <f t="shared" si="32"/>
        <v>0</v>
      </c>
      <c r="AO74" s="157"/>
      <c r="AP74" s="79"/>
      <c r="AQ74" s="79"/>
      <c r="AR74" s="79"/>
      <c r="AS74" s="79"/>
      <c r="AT74" s="79"/>
      <c r="AU74" s="79"/>
      <c r="AV74" s="79"/>
      <c r="AW74" s="79"/>
      <c r="AX74" s="79"/>
      <c r="AY74" s="79"/>
      <c r="AZ74" s="79"/>
      <c r="BA74" s="79"/>
      <c r="BB74" s="161">
        <f t="shared" si="28"/>
        <v>0</v>
      </c>
      <c r="BC74" s="157"/>
      <c r="BD74" s="79"/>
      <c r="BE74" s="79"/>
      <c r="BF74" s="79"/>
      <c r="BG74" s="79"/>
      <c r="BH74" s="79"/>
      <c r="BI74" s="79"/>
      <c r="BJ74" s="163">
        <f t="shared" si="29"/>
        <v>0</v>
      </c>
    </row>
    <row r="75" spans="2:109" ht="40.5" customHeight="1" x14ac:dyDescent="0.25">
      <c r="B75" s="549"/>
      <c r="C75" s="113"/>
      <c r="D75" s="76"/>
      <c r="E75" s="157"/>
      <c r="F75" s="79"/>
      <c r="G75" s="79"/>
      <c r="H75" s="79"/>
      <c r="I75" s="79"/>
      <c r="J75" s="79"/>
      <c r="K75" s="79"/>
      <c r="L75" s="159">
        <f t="shared" si="30"/>
        <v>0</v>
      </c>
      <c r="M75" s="157"/>
      <c r="N75" s="79"/>
      <c r="O75" s="79"/>
      <c r="P75" s="79"/>
      <c r="Q75" s="79"/>
      <c r="R75" s="79"/>
      <c r="S75" s="79"/>
      <c r="T75" s="79"/>
      <c r="U75" s="79"/>
      <c r="V75" s="79"/>
      <c r="W75" s="79"/>
      <c r="X75" s="79"/>
      <c r="Y75" s="79"/>
      <c r="Z75" s="161">
        <f t="shared" si="31"/>
        <v>0</v>
      </c>
      <c r="AA75" s="157"/>
      <c r="AB75" s="79"/>
      <c r="AC75" s="79"/>
      <c r="AD75" s="79"/>
      <c r="AE75" s="79"/>
      <c r="AF75" s="79"/>
      <c r="AG75" s="79"/>
      <c r="AH75" s="79"/>
      <c r="AI75" s="79"/>
      <c r="AJ75" s="79"/>
      <c r="AK75" s="79"/>
      <c r="AL75" s="79"/>
      <c r="AM75" s="79"/>
      <c r="AN75" s="161">
        <f t="shared" si="32"/>
        <v>0</v>
      </c>
      <c r="AO75" s="157"/>
      <c r="AP75" s="79"/>
      <c r="AQ75" s="79"/>
      <c r="AR75" s="79"/>
      <c r="AS75" s="79"/>
      <c r="AT75" s="79"/>
      <c r="AU75" s="79"/>
      <c r="AV75" s="79"/>
      <c r="AW75" s="79"/>
      <c r="AX75" s="79"/>
      <c r="AY75" s="79"/>
      <c r="AZ75" s="79"/>
      <c r="BA75" s="79"/>
      <c r="BB75" s="161">
        <f t="shared" si="28"/>
        <v>0</v>
      </c>
      <c r="BC75" s="157"/>
      <c r="BD75" s="79"/>
      <c r="BE75" s="79"/>
      <c r="BF75" s="79"/>
      <c r="BG75" s="79"/>
      <c r="BH75" s="79"/>
      <c r="BI75" s="79"/>
      <c r="BJ75" s="163">
        <f t="shared" si="29"/>
        <v>0</v>
      </c>
    </row>
    <row r="76" spans="2:109" ht="40.5" customHeight="1" thickBot="1" x14ac:dyDescent="0.3">
      <c r="B76" s="550"/>
      <c r="C76" s="114"/>
      <c r="D76" s="82" t="s">
        <v>28</v>
      </c>
      <c r="E76" s="84" t="str">
        <f>IF(SUM(E66:E75)=100,SUM(E66:E75),"OJO, el valor debe ser = 100%")</f>
        <v>OJO, el valor debe ser = 100%</v>
      </c>
      <c r="F76" s="532"/>
      <c r="G76" s="532"/>
      <c r="H76" s="532"/>
      <c r="I76" s="532"/>
      <c r="J76" s="532"/>
      <c r="K76" s="532"/>
      <c r="L76" s="85"/>
      <c r="M76" s="84" t="str">
        <f>IF(SUM(M66:M75)=100,SUM(M66:M75),"OJO, el valor debe ser = 100%")</f>
        <v>OJO, el valor debe ser = 100%</v>
      </c>
      <c r="N76" s="532"/>
      <c r="O76" s="532"/>
      <c r="P76" s="532"/>
      <c r="Q76" s="532"/>
      <c r="R76" s="532"/>
      <c r="S76" s="532"/>
      <c r="T76" s="532"/>
      <c r="U76" s="532"/>
      <c r="V76" s="532"/>
      <c r="W76" s="532"/>
      <c r="X76" s="86"/>
      <c r="Y76" s="86"/>
      <c r="Z76" s="85"/>
      <c r="AA76" s="84"/>
      <c r="AB76" s="532"/>
      <c r="AC76" s="532"/>
      <c r="AD76" s="532"/>
      <c r="AE76" s="532"/>
      <c r="AF76" s="532"/>
      <c r="AG76" s="532"/>
      <c r="AH76" s="532"/>
      <c r="AI76" s="532"/>
      <c r="AJ76" s="532"/>
      <c r="AK76" s="532"/>
      <c r="AL76" s="532"/>
      <c r="AM76" s="532"/>
      <c r="AN76" s="85"/>
      <c r="AO76" s="84"/>
      <c r="AP76" s="532"/>
      <c r="AQ76" s="532"/>
      <c r="AR76" s="532"/>
      <c r="AS76" s="532"/>
      <c r="AT76" s="532"/>
      <c r="AU76" s="532"/>
      <c r="AV76" s="532"/>
      <c r="AW76" s="532"/>
      <c r="AX76" s="532"/>
      <c r="AY76" s="532"/>
      <c r="AZ76" s="532"/>
      <c r="BA76" s="532"/>
      <c r="BB76" s="85"/>
      <c r="BC76" s="84" t="str">
        <f>IF(SUM(BC66:BC75)=100,SUM(BC66:BC75),"OJO, el valor debe ser = 100%")</f>
        <v>OJO, el valor debe ser = 100%</v>
      </c>
      <c r="BD76" s="532"/>
      <c r="BE76" s="532"/>
      <c r="BF76" s="532"/>
      <c r="BG76" s="532"/>
      <c r="BH76" s="532"/>
      <c r="BI76" s="532"/>
      <c r="BJ76" s="87"/>
    </row>
    <row r="77" spans="2:109" ht="40.5" customHeight="1" x14ac:dyDescent="0.25">
      <c r="B77" s="548" t="str">
        <f>+Componentes!C15</f>
        <v>Componente MIPG - Dimensión 5: Información y comunicación.</v>
      </c>
      <c r="C77" s="89">
        <f>IF(LEN(D77)&gt;5,1,"")</f>
        <v>1</v>
      </c>
      <c r="D77" s="192" t="s">
        <v>321</v>
      </c>
      <c r="E77" s="156"/>
      <c r="F77" s="90"/>
      <c r="G77" s="90"/>
      <c r="H77" s="90"/>
      <c r="I77" s="90"/>
      <c r="J77" s="90"/>
      <c r="K77" s="90"/>
      <c r="L77" s="158">
        <f t="shared" ref="L77:L84" si="33">IF(AND(D77="",SUM(E77:K77)&gt;0),"Debe redactar la actividad",IF(AND(SUM(F77:K77)&gt;0,E77=0),"NO DETERMINO PESO PORCENTUAL EN TAREA",IF(AND(SUM(F77:K77)=0,E77=0),0,IF(SUM(F77:K77)&lt;&gt;100,"La sumatoría debe ser = 100%",100))))</f>
        <v>0</v>
      </c>
      <c r="M77" s="156"/>
      <c r="N77" s="90"/>
      <c r="O77" s="90"/>
      <c r="P77" s="90"/>
      <c r="Q77" s="90"/>
      <c r="R77" s="90"/>
      <c r="S77" s="90"/>
      <c r="T77" s="90"/>
      <c r="U77" s="90"/>
      <c r="V77" s="90"/>
      <c r="W77" s="90"/>
      <c r="X77" s="90"/>
      <c r="Y77" s="90"/>
      <c r="Z77" s="160">
        <f t="shared" ref="Z77:Z84" si="34">IF(AND(D77="",SUM(M77:Y77)&gt;0),"Debe redactar la actividad",IF(AND(SUM(N77:Y77)&gt;0,M77=0),"NO DETERMINO PESO PORCENTUAL EN TAREA",IF(AND(SUM(N77:Y77)=0,M77=0),0,IF(SUM(N77:Y77)&lt;&gt;100,"La sumatoría debe ser = 100%",100))))</f>
        <v>0</v>
      </c>
      <c r="AA77" s="156"/>
      <c r="AB77" s="90"/>
      <c r="AC77" s="90"/>
      <c r="AD77" s="90"/>
      <c r="AE77" s="90"/>
      <c r="AF77" s="90"/>
      <c r="AG77" s="91"/>
      <c r="AH77" s="90"/>
      <c r="AI77" s="90"/>
      <c r="AJ77" s="90"/>
      <c r="AK77" s="90"/>
      <c r="AL77" s="90"/>
      <c r="AM77" s="90"/>
      <c r="AN77" s="160">
        <f t="shared" ref="AN77:AN84" si="35">IF(AND(D77="",SUM(AA77:AM77)&gt;0),"Debe redactar la actividad",IF(AND(SUM(AB77:AM77)&gt;0,AA77=0),"NO DETERMINO PESO PORCENTUAL EN TAREA",IF(AND(SUM(AB77:AM77)=0,AA77=0),0,IF(SUM(AB77:AM77)&lt;&gt;100,"La sumatoría debe ser = 100%",100))))</f>
        <v>0</v>
      </c>
      <c r="AO77" s="213">
        <v>8.5106382978723402E-2</v>
      </c>
      <c r="AP77" s="90"/>
      <c r="AQ77" s="90"/>
      <c r="AR77" s="90"/>
      <c r="AS77" s="90"/>
      <c r="AT77" s="90"/>
      <c r="AU77" s="90">
        <v>50</v>
      </c>
      <c r="AV77" s="90"/>
      <c r="AW77" s="90"/>
      <c r="AX77" s="90"/>
      <c r="AY77" s="90"/>
      <c r="AZ77" s="90">
        <v>50</v>
      </c>
      <c r="BA77" s="90"/>
      <c r="BB77" s="160">
        <f t="shared" ref="BB77:BB86" si="36">IF(AND(D77="",SUM(AO77:BA77)&gt;0),"Debe redactar la actividad",IF(AND(SUM(AP77:BA77)&gt;0,AO77=0),"NO DETERMINO PESO PORCENTUAL EN TAREA",IF(AND(SUM(AP77:BA77)=0,AO77=0),0,IF(SUM(AP77:BA77)&lt;&gt;100,"La sumatoría debe ser = 100%",100))))</f>
        <v>100</v>
      </c>
      <c r="BC77" s="156"/>
      <c r="BD77" s="90"/>
      <c r="BE77" s="90"/>
      <c r="BF77" s="90"/>
      <c r="BG77" s="90"/>
      <c r="BH77" s="90"/>
      <c r="BI77" s="90"/>
      <c r="BJ77" s="162">
        <f t="shared" ref="BJ77:BJ86" si="37">IF(AND(D77="",SUM(BC77:BI77)&gt;0),"Debe redactar la actividad",IF(AND(SUM(BD77:BI77)&gt;0,BC77=0),"NO DETERMINO PESO PORCENTUAL EN TAREA",IF(AND(SUM(BD77:BI77)=0,BC77=0),0,IF(SUM(BD77:BI77)&lt;&gt;100,"La sumatoría debe ser = 100%",100))))</f>
        <v>0</v>
      </c>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row>
    <row r="78" spans="2:109" ht="40.5" customHeight="1" x14ac:dyDescent="0.25">
      <c r="B78" s="549"/>
      <c r="C78" s="77">
        <f t="shared" ref="C78:C86" si="38">IF(AND(LEN(D78)&gt;5,LEN(D77)&lt;5),"se debe reportar la información en orden estricto",IF(AND(LEN(D78)&gt;5,C77&lt;&gt;""),C77+1,""))</f>
        <v>2</v>
      </c>
      <c r="D78" s="193" t="s">
        <v>322</v>
      </c>
      <c r="E78" s="157"/>
      <c r="F78" s="79"/>
      <c r="G78" s="79"/>
      <c r="H78" s="79"/>
      <c r="I78" s="79"/>
      <c r="J78" s="79"/>
      <c r="K78" s="79"/>
      <c r="L78" s="159">
        <f t="shared" si="33"/>
        <v>0</v>
      </c>
      <c r="M78" s="157"/>
      <c r="N78" s="79"/>
      <c r="O78" s="79"/>
      <c r="P78" s="79"/>
      <c r="Q78" s="79"/>
      <c r="R78" s="79"/>
      <c r="S78" s="79"/>
      <c r="T78" s="79"/>
      <c r="U78" s="79"/>
      <c r="V78" s="79"/>
      <c r="W78" s="79"/>
      <c r="X78" s="79"/>
      <c r="Y78" s="79"/>
      <c r="Z78" s="161">
        <f t="shared" si="34"/>
        <v>0</v>
      </c>
      <c r="AA78" s="157"/>
      <c r="AB78" s="79"/>
      <c r="AC78" s="79"/>
      <c r="AD78" s="79"/>
      <c r="AE78" s="79"/>
      <c r="AF78" s="79"/>
      <c r="AG78" s="81"/>
      <c r="AH78" s="79"/>
      <c r="AI78" s="79"/>
      <c r="AJ78" s="79"/>
      <c r="AK78" s="79"/>
      <c r="AL78" s="79"/>
      <c r="AM78" s="79"/>
      <c r="AN78" s="161">
        <f t="shared" si="35"/>
        <v>0</v>
      </c>
      <c r="AO78" s="214">
        <v>8.5106382978723402E-2</v>
      </c>
      <c r="AP78" s="79"/>
      <c r="AQ78" s="79"/>
      <c r="AR78" s="79"/>
      <c r="AS78" s="79"/>
      <c r="AT78" s="79"/>
      <c r="AU78" s="79"/>
      <c r="AV78" s="79">
        <v>50</v>
      </c>
      <c r="AW78" s="79"/>
      <c r="AX78" s="79"/>
      <c r="AY78" s="79"/>
      <c r="AZ78" s="79">
        <v>50</v>
      </c>
      <c r="BA78" s="79"/>
      <c r="BB78" s="161">
        <f t="shared" si="36"/>
        <v>100</v>
      </c>
      <c r="BC78" s="157"/>
      <c r="BD78" s="79"/>
      <c r="BE78" s="79"/>
      <c r="BF78" s="79"/>
      <c r="BG78" s="79"/>
      <c r="BH78" s="79"/>
      <c r="BI78" s="79"/>
      <c r="BJ78" s="163">
        <f t="shared" si="37"/>
        <v>0</v>
      </c>
    </row>
    <row r="79" spans="2:109" ht="40.5" customHeight="1" x14ac:dyDescent="0.25">
      <c r="B79" s="549"/>
      <c r="C79" s="77">
        <f t="shared" si="38"/>
        <v>3</v>
      </c>
      <c r="D79" s="193" t="s">
        <v>323</v>
      </c>
      <c r="E79" s="157"/>
      <c r="F79" s="79"/>
      <c r="G79" s="79"/>
      <c r="H79" s="79"/>
      <c r="I79" s="79"/>
      <c r="J79" s="79"/>
      <c r="K79" s="79"/>
      <c r="L79" s="159">
        <f t="shared" si="33"/>
        <v>0</v>
      </c>
      <c r="M79" s="157"/>
      <c r="N79" s="79"/>
      <c r="O79" s="79"/>
      <c r="P79" s="79"/>
      <c r="Q79" s="79"/>
      <c r="R79" s="79"/>
      <c r="S79" s="79"/>
      <c r="T79" s="79"/>
      <c r="U79" s="79"/>
      <c r="V79" s="79"/>
      <c r="W79" s="79"/>
      <c r="X79" s="79"/>
      <c r="Y79" s="79"/>
      <c r="Z79" s="161">
        <f t="shared" si="34"/>
        <v>0</v>
      </c>
      <c r="AA79" s="157"/>
      <c r="AB79" s="79"/>
      <c r="AC79" s="79"/>
      <c r="AD79" s="79"/>
      <c r="AE79" s="79"/>
      <c r="AF79" s="79"/>
      <c r="AG79" s="79"/>
      <c r="AH79" s="79"/>
      <c r="AI79" s="79"/>
      <c r="AJ79" s="79"/>
      <c r="AK79" s="81"/>
      <c r="AL79" s="79"/>
      <c r="AM79" s="79"/>
      <c r="AN79" s="161">
        <f t="shared" si="35"/>
        <v>0</v>
      </c>
      <c r="AO79" s="214">
        <v>8.5106382978723402E-2</v>
      </c>
      <c r="AP79" s="79"/>
      <c r="AQ79" s="79"/>
      <c r="AR79" s="79"/>
      <c r="AS79" s="79"/>
      <c r="AT79" s="79"/>
      <c r="AU79" s="79"/>
      <c r="AV79" s="79"/>
      <c r="AW79" s="79"/>
      <c r="AX79" s="79"/>
      <c r="AY79" s="79"/>
      <c r="AZ79" s="79">
        <v>100</v>
      </c>
      <c r="BA79" s="79"/>
      <c r="BB79" s="161">
        <f t="shared" si="36"/>
        <v>100</v>
      </c>
      <c r="BC79" s="157"/>
      <c r="BD79" s="79"/>
      <c r="BE79" s="79"/>
      <c r="BF79" s="79"/>
      <c r="BG79" s="79"/>
      <c r="BH79" s="79"/>
      <c r="BI79" s="79"/>
      <c r="BJ79" s="163">
        <f t="shared" si="37"/>
        <v>0</v>
      </c>
    </row>
    <row r="80" spans="2:109" ht="44.25" customHeight="1" x14ac:dyDescent="0.25">
      <c r="B80" s="549"/>
      <c r="C80" s="77">
        <f t="shared" si="38"/>
        <v>4</v>
      </c>
      <c r="D80" s="193" t="s">
        <v>386</v>
      </c>
      <c r="E80" s="157"/>
      <c r="F80" s="79"/>
      <c r="G80" s="79"/>
      <c r="H80" s="79"/>
      <c r="I80" s="79"/>
      <c r="J80" s="79"/>
      <c r="K80" s="79"/>
      <c r="L80" s="159">
        <f t="shared" si="33"/>
        <v>0</v>
      </c>
      <c r="M80" s="157"/>
      <c r="N80" s="79"/>
      <c r="O80" s="79"/>
      <c r="P80" s="79"/>
      <c r="Q80" s="79"/>
      <c r="R80" s="79"/>
      <c r="S80" s="79"/>
      <c r="T80" s="79"/>
      <c r="U80" s="79"/>
      <c r="V80" s="79"/>
      <c r="W80" s="79"/>
      <c r="X80" s="79"/>
      <c r="Y80" s="79"/>
      <c r="Z80" s="161">
        <f t="shared" si="34"/>
        <v>0</v>
      </c>
      <c r="AA80" s="157"/>
      <c r="AB80" s="79"/>
      <c r="AC80" s="79"/>
      <c r="AD80" s="79"/>
      <c r="AE80" s="79"/>
      <c r="AF80" s="79"/>
      <c r="AG80" s="79"/>
      <c r="AH80" s="79"/>
      <c r="AI80" s="79"/>
      <c r="AJ80" s="79"/>
      <c r="AK80" s="81"/>
      <c r="AL80" s="79"/>
      <c r="AM80" s="79"/>
      <c r="AN80" s="161">
        <f t="shared" si="35"/>
        <v>0</v>
      </c>
      <c r="AO80" s="214">
        <v>4.2553191489361701E-2</v>
      </c>
      <c r="AP80" s="79"/>
      <c r="AQ80" s="79">
        <v>30</v>
      </c>
      <c r="AR80" s="79">
        <v>30</v>
      </c>
      <c r="AS80" s="79">
        <v>30</v>
      </c>
      <c r="AT80" s="79">
        <v>10</v>
      </c>
      <c r="AU80" s="79"/>
      <c r="AV80" s="79"/>
      <c r="AW80" s="79"/>
      <c r="AX80" s="79"/>
      <c r="AY80" s="79"/>
      <c r="AZ80" s="79"/>
      <c r="BA80" s="79"/>
      <c r="BB80" s="161">
        <f t="shared" si="36"/>
        <v>100</v>
      </c>
      <c r="BC80" s="157"/>
      <c r="BD80" s="79"/>
      <c r="BE80" s="79"/>
      <c r="BF80" s="79"/>
      <c r="BG80" s="79"/>
      <c r="BH80" s="79"/>
      <c r="BI80" s="79"/>
      <c r="BJ80" s="163">
        <f t="shared" si="37"/>
        <v>0</v>
      </c>
    </row>
    <row r="81" spans="2:109" ht="59.25" customHeight="1" thickBot="1" x14ac:dyDescent="0.3">
      <c r="B81" s="549"/>
      <c r="C81" s="77">
        <f t="shared" si="38"/>
        <v>5</v>
      </c>
      <c r="D81" s="193" t="s">
        <v>324</v>
      </c>
      <c r="E81" s="157"/>
      <c r="F81" s="79"/>
      <c r="G81" s="79"/>
      <c r="H81" s="79"/>
      <c r="I81" s="79"/>
      <c r="J81" s="79"/>
      <c r="K81" s="79"/>
      <c r="L81" s="159">
        <f t="shared" si="33"/>
        <v>0</v>
      </c>
      <c r="M81" s="157"/>
      <c r="N81" s="79"/>
      <c r="O81" s="79"/>
      <c r="P81" s="79"/>
      <c r="Q81" s="79"/>
      <c r="R81" s="79"/>
      <c r="S81" s="79"/>
      <c r="T81" s="79"/>
      <c r="U81" s="79"/>
      <c r="V81" s="79"/>
      <c r="W81" s="79"/>
      <c r="X81" s="79"/>
      <c r="Y81" s="79"/>
      <c r="Z81" s="161">
        <f t="shared" si="34"/>
        <v>0</v>
      </c>
      <c r="AA81" s="157"/>
      <c r="AB81" s="79"/>
      <c r="AC81" s="79"/>
      <c r="AD81" s="79"/>
      <c r="AE81" s="79"/>
      <c r="AF81" s="79"/>
      <c r="AG81" s="79"/>
      <c r="AH81" s="79"/>
      <c r="AI81" s="79"/>
      <c r="AJ81" s="79"/>
      <c r="AK81" s="79"/>
      <c r="AL81" s="79"/>
      <c r="AM81" s="79"/>
      <c r="AN81" s="161">
        <f t="shared" si="35"/>
        <v>0</v>
      </c>
      <c r="AO81" s="214">
        <v>8.5106382978723402E-2</v>
      </c>
      <c r="AP81" s="79"/>
      <c r="AQ81" s="79"/>
      <c r="AR81" s="79"/>
      <c r="AS81" s="79"/>
      <c r="AT81" s="79"/>
      <c r="AU81" s="79"/>
      <c r="AV81" s="79"/>
      <c r="AW81" s="79"/>
      <c r="AX81" s="79">
        <v>100</v>
      </c>
      <c r="AY81" s="79"/>
      <c r="AZ81" s="79"/>
      <c r="BA81" s="79"/>
      <c r="BB81" s="161">
        <f t="shared" si="36"/>
        <v>100</v>
      </c>
      <c r="BC81" s="157"/>
      <c r="BD81" s="79"/>
      <c r="BE81" s="79"/>
      <c r="BF81" s="79"/>
      <c r="BG81" s="79"/>
      <c r="BH81" s="79"/>
      <c r="BI81" s="79"/>
      <c r="BJ81" s="163">
        <f t="shared" si="37"/>
        <v>0</v>
      </c>
    </row>
    <row r="82" spans="2:109" ht="40.5" customHeight="1" x14ac:dyDescent="0.25">
      <c r="B82" s="549"/>
      <c r="C82" s="194">
        <f t="shared" si="38"/>
        <v>6</v>
      </c>
      <c r="D82" s="195" t="s">
        <v>330</v>
      </c>
      <c r="E82" s="157"/>
      <c r="F82" s="79"/>
      <c r="G82" s="79"/>
      <c r="H82" s="79"/>
      <c r="I82" s="79"/>
      <c r="J82" s="79"/>
      <c r="K82" s="79"/>
      <c r="L82" s="159">
        <f t="shared" si="33"/>
        <v>0</v>
      </c>
      <c r="M82" s="157"/>
      <c r="N82" s="79"/>
      <c r="O82" s="79"/>
      <c r="P82" s="79"/>
      <c r="Q82" s="79"/>
      <c r="R82" s="79"/>
      <c r="S82" s="79"/>
      <c r="T82" s="79"/>
      <c r="U82" s="79"/>
      <c r="V82" s="79"/>
      <c r="W82" s="79"/>
      <c r="X82" s="79"/>
      <c r="Y82" s="79"/>
      <c r="Z82" s="161">
        <f t="shared" si="34"/>
        <v>0</v>
      </c>
      <c r="AA82" s="157"/>
      <c r="AB82" s="79"/>
      <c r="AC82" s="79"/>
      <c r="AD82" s="79"/>
      <c r="AE82" s="79"/>
      <c r="AF82" s="79"/>
      <c r="AG82" s="79"/>
      <c r="AH82" s="79"/>
      <c r="AI82" s="79"/>
      <c r="AJ82" s="79"/>
      <c r="AK82" s="79"/>
      <c r="AL82" s="79"/>
      <c r="AM82" s="79"/>
      <c r="AN82" s="161">
        <f t="shared" si="35"/>
        <v>0</v>
      </c>
      <c r="AO82" s="214">
        <v>0.21276595744680851</v>
      </c>
      <c r="AP82" s="79">
        <v>8</v>
      </c>
      <c r="AQ82" s="79">
        <v>8</v>
      </c>
      <c r="AR82" s="79">
        <v>9</v>
      </c>
      <c r="AS82" s="79">
        <v>8</v>
      </c>
      <c r="AT82" s="79">
        <v>9</v>
      </c>
      <c r="AU82" s="79">
        <v>8</v>
      </c>
      <c r="AV82" s="79">
        <v>8</v>
      </c>
      <c r="AW82" s="79">
        <v>9</v>
      </c>
      <c r="AX82" s="79">
        <v>8</v>
      </c>
      <c r="AY82" s="79">
        <v>9</v>
      </c>
      <c r="AZ82" s="79">
        <v>8</v>
      </c>
      <c r="BA82" s="79">
        <v>8</v>
      </c>
      <c r="BB82" s="161">
        <f t="shared" si="36"/>
        <v>100</v>
      </c>
      <c r="BC82" s="157"/>
      <c r="BD82" s="79"/>
      <c r="BE82" s="79"/>
      <c r="BF82" s="79"/>
      <c r="BG82" s="79"/>
      <c r="BH82" s="79"/>
      <c r="BI82" s="79"/>
      <c r="BJ82" s="163">
        <f t="shared" si="37"/>
        <v>0</v>
      </c>
    </row>
    <row r="83" spans="2:109" ht="40.5" customHeight="1" x14ac:dyDescent="0.25">
      <c r="B83" s="549"/>
      <c r="C83" s="194">
        <f t="shared" si="38"/>
        <v>7</v>
      </c>
      <c r="D83" s="196" t="s">
        <v>331</v>
      </c>
      <c r="E83" s="157"/>
      <c r="F83" s="79"/>
      <c r="G83" s="79"/>
      <c r="H83" s="79"/>
      <c r="I83" s="79"/>
      <c r="J83" s="79"/>
      <c r="K83" s="79"/>
      <c r="L83" s="159">
        <f t="shared" si="33"/>
        <v>0</v>
      </c>
      <c r="M83" s="157"/>
      <c r="N83" s="79"/>
      <c r="O83" s="79"/>
      <c r="P83" s="79"/>
      <c r="Q83" s="79"/>
      <c r="R83" s="79"/>
      <c r="S83" s="79"/>
      <c r="T83" s="79"/>
      <c r="U83" s="79"/>
      <c r="V83" s="79"/>
      <c r="W83" s="79"/>
      <c r="X83" s="79"/>
      <c r="Y83" s="79"/>
      <c r="Z83" s="161">
        <f t="shared" si="34"/>
        <v>0</v>
      </c>
      <c r="AA83" s="157"/>
      <c r="AB83" s="79"/>
      <c r="AC83" s="79"/>
      <c r="AD83" s="79"/>
      <c r="AE83" s="79"/>
      <c r="AF83" s="79"/>
      <c r="AG83" s="79"/>
      <c r="AH83" s="79"/>
      <c r="AI83" s="79"/>
      <c r="AJ83" s="79"/>
      <c r="AK83" s="79"/>
      <c r="AL83" s="79"/>
      <c r="AM83" s="79"/>
      <c r="AN83" s="161">
        <f t="shared" si="35"/>
        <v>0</v>
      </c>
      <c r="AO83" s="214">
        <v>0.10638297872340426</v>
      </c>
      <c r="AP83" s="79">
        <v>8</v>
      </c>
      <c r="AQ83" s="79">
        <v>8</v>
      </c>
      <c r="AR83" s="79">
        <v>9</v>
      </c>
      <c r="AS83" s="79">
        <v>8</v>
      </c>
      <c r="AT83" s="79">
        <v>9</v>
      </c>
      <c r="AU83" s="79">
        <v>8</v>
      </c>
      <c r="AV83" s="79">
        <v>8</v>
      </c>
      <c r="AW83" s="79">
        <v>9</v>
      </c>
      <c r="AX83" s="79">
        <v>8</v>
      </c>
      <c r="AY83" s="79">
        <v>9</v>
      </c>
      <c r="AZ83" s="79">
        <v>8</v>
      </c>
      <c r="BA83" s="79">
        <v>8</v>
      </c>
      <c r="BB83" s="161">
        <f t="shared" si="36"/>
        <v>100</v>
      </c>
      <c r="BC83" s="157"/>
      <c r="BD83" s="79"/>
      <c r="BE83" s="79"/>
      <c r="BF83" s="79"/>
      <c r="BG83" s="79"/>
      <c r="BH83" s="79"/>
      <c r="BI83" s="79"/>
      <c r="BJ83" s="163">
        <f t="shared" si="37"/>
        <v>0</v>
      </c>
    </row>
    <row r="84" spans="2:109" ht="40.5" customHeight="1" x14ac:dyDescent="0.25">
      <c r="B84" s="549"/>
      <c r="C84" s="194">
        <f t="shared" si="38"/>
        <v>8</v>
      </c>
      <c r="D84" s="196" t="s">
        <v>332</v>
      </c>
      <c r="E84" s="157"/>
      <c r="F84" s="79"/>
      <c r="G84" s="79"/>
      <c r="H84" s="79"/>
      <c r="I84" s="79"/>
      <c r="J84" s="79"/>
      <c r="K84" s="79"/>
      <c r="L84" s="159">
        <f t="shared" si="33"/>
        <v>0</v>
      </c>
      <c r="M84" s="157"/>
      <c r="N84" s="79"/>
      <c r="O84" s="79"/>
      <c r="P84" s="79"/>
      <c r="Q84" s="79"/>
      <c r="R84" s="79"/>
      <c r="S84" s="79"/>
      <c r="T84" s="79"/>
      <c r="U84" s="79"/>
      <c r="V84" s="79"/>
      <c r="W84" s="79"/>
      <c r="X84" s="79"/>
      <c r="Y84" s="79"/>
      <c r="Z84" s="161">
        <f t="shared" si="34"/>
        <v>0</v>
      </c>
      <c r="AA84" s="157"/>
      <c r="AB84" s="79"/>
      <c r="AC84" s="79"/>
      <c r="AD84" s="79"/>
      <c r="AE84" s="79"/>
      <c r="AF84" s="79"/>
      <c r="AG84" s="79"/>
      <c r="AH84" s="79"/>
      <c r="AI84" s="79"/>
      <c r="AJ84" s="79"/>
      <c r="AK84" s="79"/>
      <c r="AL84" s="79"/>
      <c r="AM84" s="79"/>
      <c r="AN84" s="161">
        <f t="shared" si="35"/>
        <v>0</v>
      </c>
      <c r="AO84" s="214">
        <v>0.10638297872340426</v>
      </c>
      <c r="AP84" s="79">
        <v>8</v>
      </c>
      <c r="AQ84" s="79">
        <v>8</v>
      </c>
      <c r="AR84" s="79">
        <v>9</v>
      </c>
      <c r="AS84" s="79">
        <v>8</v>
      </c>
      <c r="AT84" s="79">
        <v>9</v>
      </c>
      <c r="AU84" s="79">
        <v>8</v>
      </c>
      <c r="AV84" s="79">
        <v>8</v>
      </c>
      <c r="AW84" s="79">
        <v>9</v>
      </c>
      <c r="AX84" s="79">
        <v>8</v>
      </c>
      <c r="AY84" s="79">
        <v>9</v>
      </c>
      <c r="AZ84" s="79">
        <v>8</v>
      </c>
      <c r="BA84" s="79">
        <v>8</v>
      </c>
      <c r="BB84" s="161">
        <f t="shared" si="36"/>
        <v>100</v>
      </c>
      <c r="BC84" s="157"/>
      <c r="BD84" s="79"/>
      <c r="BE84" s="79"/>
      <c r="BF84" s="79"/>
      <c r="BG84" s="79"/>
      <c r="BH84" s="79"/>
      <c r="BI84" s="79"/>
      <c r="BJ84" s="163">
        <f t="shared" si="37"/>
        <v>0</v>
      </c>
    </row>
    <row r="85" spans="2:109" ht="40.5" customHeight="1" x14ac:dyDescent="0.25">
      <c r="B85" s="549"/>
      <c r="C85" s="194">
        <f t="shared" si="38"/>
        <v>9</v>
      </c>
      <c r="D85" s="196" t="s">
        <v>337</v>
      </c>
      <c r="E85" s="201"/>
      <c r="F85" s="79"/>
      <c r="G85" s="79"/>
      <c r="H85" s="79"/>
      <c r="I85" s="79"/>
      <c r="J85" s="79"/>
      <c r="K85" s="79"/>
      <c r="L85" s="202">
        <v>0</v>
      </c>
      <c r="M85" s="201"/>
      <c r="N85" s="79"/>
      <c r="O85" s="79"/>
      <c r="P85" s="79"/>
      <c r="Q85" s="79"/>
      <c r="R85" s="79"/>
      <c r="S85" s="79"/>
      <c r="T85" s="79"/>
      <c r="U85" s="79"/>
      <c r="V85" s="79"/>
      <c r="W85" s="79"/>
      <c r="X85" s="79"/>
      <c r="Y85" s="79"/>
      <c r="Z85" s="203">
        <v>0</v>
      </c>
      <c r="AA85" s="201"/>
      <c r="AB85" s="79"/>
      <c r="AC85" s="79"/>
      <c r="AD85" s="79"/>
      <c r="AE85" s="79"/>
      <c r="AF85" s="79"/>
      <c r="AG85" s="79"/>
      <c r="AH85" s="79"/>
      <c r="AI85" s="79"/>
      <c r="AJ85" s="79"/>
      <c r="AK85" s="204"/>
      <c r="AL85" s="79"/>
      <c r="AM85" s="79"/>
      <c r="AN85" s="203">
        <v>0</v>
      </c>
      <c r="AO85" s="215">
        <v>0.1276595744680851</v>
      </c>
      <c r="AP85" s="79"/>
      <c r="AQ85" s="79"/>
      <c r="AR85" s="79"/>
      <c r="AS85" s="79">
        <v>33</v>
      </c>
      <c r="AT85" s="79"/>
      <c r="AU85" s="79"/>
      <c r="AV85" s="79"/>
      <c r="AW85" s="79">
        <v>33</v>
      </c>
      <c r="AX85" s="79"/>
      <c r="AY85" s="79"/>
      <c r="AZ85" s="79"/>
      <c r="BA85" s="79">
        <v>34</v>
      </c>
      <c r="BB85" s="161">
        <f t="shared" si="36"/>
        <v>100</v>
      </c>
      <c r="BC85" s="157"/>
      <c r="BD85" s="79"/>
      <c r="BE85" s="79"/>
      <c r="BF85" s="79"/>
      <c r="BG85" s="79"/>
      <c r="BH85" s="79"/>
      <c r="BI85" s="79"/>
      <c r="BJ85" s="163">
        <f t="shared" si="37"/>
        <v>0</v>
      </c>
    </row>
    <row r="86" spans="2:109" ht="40.5" customHeight="1" x14ac:dyDescent="0.25">
      <c r="B86" s="549"/>
      <c r="C86" s="194">
        <f t="shared" si="38"/>
        <v>10</v>
      </c>
      <c r="D86" s="196" t="s">
        <v>336</v>
      </c>
      <c r="E86" s="201"/>
      <c r="F86" s="79"/>
      <c r="G86" s="79"/>
      <c r="H86" s="79"/>
      <c r="I86" s="79"/>
      <c r="J86" s="79"/>
      <c r="K86" s="79"/>
      <c r="L86" s="202">
        <v>0</v>
      </c>
      <c r="M86" s="201"/>
      <c r="N86" s="79"/>
      <c r="O86" s="79"/>
      <c r="P86" s="79"/>
      <c r="Q86" s="79"/>
      <c r="R86" s="79"/>
      <c r="S86" s="79"/>
      <c r="T86" s="79"/>
      <c r="U86" s="79"/>
      <c r="V86" s="79"/>
      <c r="W86" s="79"/>
      <c r="X86" s="79"/>
      <c r="Y86" s="79"/>
      <c r="Z86" s="203">
        <v>0</v>
      </c>
      <c r="AA86" s="201"/>
      <c r="AB86" s="79"/>
      <c r="AC86" s="79"/>
      <c r="AD86" s="79"/>
      <c r="AE86" s="79"/>
      <c r="AF86" s="79"/>
      <c r="AG86" s="79"/>
      <c r="AH86" s="79"/>
      <c r="AI86" s="79"/>
      <c r="AJ86" s="79"/>
      <c r="AK86" s="204"/>
      <c r="AL86" s="79"/>
      <c r="AM86" s="79"/>
      <c r="AN86" s="203">
        <v>0</v>
      </c>
      <c r="AO86" s="215">
        <v>6.3829787234042548E-2</v>
      </c>
      <c r="AP86" s="79">
        <v>9</v>
      </c>
      <c r="AQ86" s="79">
        <v>9</v>
      </c>
      <c r="AR86" s="79">
        <v>8</v>
      </c>
      <c r="AS86" s="79">
        <v>8</v>
      </c>
      <c r="AT86" s="79">
        <v>8</v>
      </c>
      <c r="AU86" s="79">
        <v>8</v>
      </c>
      <c r="AV86" s="79">
        <v>8</v>
      </c>
      <c r="AW86" s="79">
        <v>8</v>
      </c>
      <c r="AX86" s="79">
        <v>8</v>
      </c>
      <c r="AY86" s="79">
        <v>8</v>
      </c>
      <c r="AZ86" s="79">
        <v>9</v>
      </c>
      <c r="BA86" s="79">
        <v>9</v>
      </c>
      <c r="BB86" s="161">
        <f t="shared" si="36"/>
        <v>100</v>
      </c>
      <c r="BC86" s="157"/>
      <c r="BD86" s="79"/>
      <c r="BE86" s="79"/>
      <c r="BF86" s="79"/>
      <c r="BG86" s="79"/>
      <c r="BH86" s="79"/>
      <c r="BI86" s="79"/>
      <c r="BJ86" s="163">
        <f t="shared" si="37"/>
        <v>0</v>
      </c>
    </row>
    <row r="87" spans="2:109" ht="40.5" customHeight="1" thickBot="1" x14ac:dyDescent="0.3">
      <c r="B87" s="550"/>
      <c r="C87" s="114"/>
      <c r="D87" s="82" t="s">
        <v>28</v>
      </c>
      <c r="E87" s="84" t="str">
        <f>IF(SUM(E77:E86)=100,SUM(E77:E86),"OJO, el valor debe ser = 100%")</f>
        <v>OJO, el valor debe ser = 100%</v>
      </c>
      <c r="F87" s="532"/>
      <c r="G87" s="532"/>
      <c r="H87" s="532"/>
      <c r="I87" s="532"/>
      <c r="J87" s="532"/>
      <c r="K87" s="532"/>
      <c r="L87" s="85"/>
      <c r="M87" s="84" t="str">
        <f>IF(SUM(M77:M86)=100,SUM(M77:M86),"OJO, el valor debe ser = 100%")</f>
        <v>OJO, el valor debe ser = 100%</v>
      </c>
      <c r="N87" s="532"/>
      <c r="O87" s="532"/>
      <c r="P87" s="532"/>
      <c r="Q87" s="532"/>
      <c r="R87" s="532"/>
      <c r="S87" s="532"/>
      <c r="T87" s="532"/>
      <c r="U87" s="532"/>
      <c r="V87" s="532"/>
      <c r="W87" s="532"/>
      <c r="X87" s="86"/>
      <c r="Y87" s="86"/>
      <c r="Z87" s="85"/>
      <c r="AA87" s="84"/>
      <c r="AB87" s="532"/>
      <c r="AC87" s="532"/>
      <c r="AD87" s="532"/>
      <c r="AE87" s="532"/>
      <c r="AF87" s="532"/>
      <c r="AG87" s="532"/>
      <c r="AH87" s="532"/>
      <c r="AI87" s="532"/>
      <c r="AJ87" s="532"/>
      <c r="AK87" s="532"/>
      <c r="AL87" s="532"/>
      <c r="AM87" s="532"/>
      <c r="AN87" s="85"/>
      <c r="AO87" s="84"/>
      <c r="AP87" s="532"/>
      <c r="AQ87" s="532"/>
      <c r="AR87" s="532"/>
      <c r="AS87" s="532"/>
      <c r="AT87" s="532"/>
      <c r="AU87" s="532"/>
      <c r="AV87" s="532"/>
      <c r="AW87" s="532"/>
      <c r="AX87" s="532"/>
      <c r="AY87" s="532"/>
      <c r="AZ87" s="532"/>
      <c r="BA87" s="532"/>
      <c r="BB87" s="85"/>
      <c r="BC87" s="84" t="str">
        <f>IF(SUM(BC77:BC86)=100,SUM(BC77:BC86),"OJO, el valor debe ser = 100%")</f>
        <v>OJO, el valor debe ser = 100%</v>
      </c>
      <c r="BD87" s="532"/>
      <c r="BE87" s="532"/>
      <c r="BF87" s="532"/>
      <c r="BG87" s="532"/>
      <c r="BH87" s="532"/>
      <c r="BI87" s="532"/>
      <c r="BJ87" s="87"/>
    </row>
    <row r="88" spans="2:109" ht="40.5" customHeight="1" x14ac:dyDescent="0.25">
      <c r="B88" s="548" t="str">
        <f>+Componentes!C16</f>
        <v>Componente MIPG - Dimensión 6: Gestión del Conocimiento y la Innovación</v>
      </c>
      <c r="C88" s="211">
        <v>1</v>
      </c>
      <c r="D88" s="88" t="s">
        <v>363</v>
      </c>
      <c r="E88" s="197"/>
      <c r="F88" s="90"/>
      <c r="G88" s="90"/>
      <c r="H88" s="90"/>
      <c r="I88" s="90"/>
      <c r="J88" s="90"/>
      <c r="K88" s="90"/>
      <c r="L88" s="198">
        <v>0</v>
      </c>
      <c r="M88" s="197"/>
      <c r="N88" s="90"/>
      <c r="O88" s="90"/>
      <c r="P88" s="90"/>
      <c r="Q88" s="90"/>
      <c r="R88" s="90"/>
      <c r="S88" s="90"/>
      <c r="T88" s="90"/>
      <c r="U88" s="90"/>
      <c r="V88" s="90"/>
      <c r="W88" s="90"/>
      <c r="X88" s="90"/>
      <c r="Y88" s="90"/>
      <c r="Z88" s="199">
        <v>0</v>
      </c>
      <c r="AA88" s="197"/>
      <c r="AB88" s="90"/>
      <c r="AC88" s="90"/>
      <c r="AD88" s="90"/>
      <c r="AE88" s="90"/>
      <c r="AF88" s="90"/>
      <c r="AG88" s="200"/>
      <c r="AH88" s="90"/>
      <c r="AI88" s="90"/>
      <c r="AJ88" s="90"/>
      <c r="AK88" s="90"/>
      <c r="AL88" s="90"/>
      <c r="AM88" s="90"/>
      <c r="AN88" s="199">
        <v>0</v>
      </c>
      <c r="AO88" s="197">
        <v>25</v>
      </c>
      <c r="AP88" s="90">
        <v>30</v>
      </c>
      <c r="AQ88" s="90">
        <v>30</v>
      </c>
      <c r="AR88" s="90">
        <v>40</v>
      </c>
      <c r="AS88" s="90"/>
      <c r="AT88" s="90"/>
      <c r="AU88" s="90"/>
      <c r="AV88" s="90"/>
      <c r="AW88" s="90"/>
      <c r="AX88" s="90"/>
      <c r="AY88" s="90"/>
      <c r="AZ88" s="90"/>
      <c r="BA88" s="90"/>
      <c r="BB88" s="160">
        <f t="shared" ref="BB88:BB97" si="39">IF(AND(D88="",SUM(AO88:BA88)&gt;0),"Debe redactar la actividad",IF(AND(SUM(AP88:BA88)&gt;0,AO88=0),"NO DETERMINO PESO PORCENTUAL EN TAREA",IF(AND(SUM(AP88:BA88)=0,AO88=0),0,IF(SUM(AP88:BA88)&lt;&gt;100,"La sumatoría debe ser = 100%",100))))</f>
        <v>100</v>
      </c>
      <c r="BC88" s="156"/>
      <c r="BD88" s="90"/>
      <c r="BE88" s="90"/>
      <c r="BF88" s="90"/>
      <c r="BG88" s="90"/>
      <c r="BH88" s="90"/>
      <c r="BI88" s="90"/>
      <c r="BJ88" s="162">
        <f t="shared" ref="BJ88:BJ97" si="40">IF(AND(D88="",SUM(BC88:BI88)&gt;0),"Debe redactar la actividad",IF(AND(SUM(BD88:BI88)&gt;0,BC88=0),"NO DETERMINO PESO PORCENTUAL EN TAREA",IF(AND(SUM(BD88:BI88)=0,BC88=0),0,IF(SUM(BD88:BI88)&lt;&gt;100,"La sumatoría debe ser = 100%",100))))</f>
        <v>0</v>
      </c>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row>
    <row r="89" spans="2:109" ht="40.5" customHeight="1" x14ac:dyDescent="0.25">
      <c r="B89" s="549"/>
      <c r="C89" s="212">
        <v>2</v>
      </c>
      <c r="D89" s="76" t="s">
        <v>364</v>
      </c>
      <c r="E89" s="201"/>
      <c r="F89" s="79"/>
      <c r="G89" s="79"/>
      <c r="H89" s="79"/>
      <c r="I89" s="79"/>
      <c r="J89" s="79"/>
      <c r="K89" s="79"/>
      <c r="L89" s="202">
        <v>0</v>
      </c>
      <c r="M89" s="201"/>
      <c r="N89" s="79"/>
      <c r="O89" s="79"/>
      <c r="P89" s="79"/>
      <c r="Q89" s="79"/>
      <c r="R89" s="79"/>
      <c r="S89" s="79"/>
      <c r="T89" s="79"/>
      <c r="U89" s="79"/>
      <c r="V89" s="79"/>
      <c r="W89" s="79"/>
      <c r="X89" s="79"/>
      <c r="Y89" s="79"/>
      <c r="Z89" s="203">
        <v>0</v>
      </c>
      <c r="AA89" s="201"/>
      <c r="AB89" s="79"/>
      <c r="AC89" s="79"/>
      <c r="AD89" s="79"/>
      <c r="AE89" s="79"/>
      <c r="AF89" s="79"/>
      <c r="AG89" s="204"/>
      <c r="AH89" s="79"/>
      <c r="AI89" s="79"/>
      <c r="AJ89" s="79"/>
      <c r="AK89" s="79"/>
      <c r="AL89" s="79"/>
      <c r="AM89" s="79"/>
      <c r="AN89" s="203">
        <v>0</v>
      </c>
      <c r="AO89" s="201">
        <v>25</v>
      </c>
      <c r="AP89" s="79"/>
      <c r="AQ89" s="79"/>
      <c r="AR89" s="79">
        <v>10</v>
      </c>
      <c r="AS89" s="79">
        <v>10</v>
      </c>
      <c r="AT89" s="79">
        <v>70</v>
      </c>
      <c r="AU89" s="79">
        <v>10</v>
      </c>
      <c r="AV89" s="79"/>
      <c r="AW89" s="79"/>
      <c r="AX89" s="79"/>
      <c r="AY89" s="79"/>
      <c r="AZ89" s="79"/>
      <c r="BA89" s="79"/>
      <c r="BB89" s="161">
        <f t="shared" si="39"/>
        <v>100</v>
      </c>
      <c r="BC89" s="157"/>
      <c r="BD89" s="79"/>
      <c r="BE89" s="79"/>
      <c r="BF89" s="79"/>
      <c r="BG89" s="79"/>
      <c r="BH89" s="79"/>
      <c r="BI89" s="79"/>
      <c r="BJ89" s="163">
        <f t="shared" si="40"/>
        <v>0</v>
      </c>
    </row>
    <row r="90" spans="2:109" ht="40.5" customHeight="1" x14ac:dyDescent="0.25">
      <c r="B90" s="549"/>
      <c r="C90" s="212">
        <v>3</v>
      </c>
      <c r="D90" s="76" t="s">
        <v>361</v>
      </c>
      <c r="E90" s="201"/>
      <c r="F90" s="79"/>
      <c r="G90" s="79"/>
      <c r="H90" s="79"/>
      <c r="I90" s="79"/>
      <c r="J90" s="79"/>
      <c r="K90" s="79"/>
      <c r="L90" s="202">
        <v>0</v>
      </c>
      <c r="M90" s="201"/>
      <c r="N90" s="79"/>
      <c r="O90" s="79"/>
      <c r="P90" s="79"/>
      <c r="Q90" s="79"/>
      <c r="R90" s="79"/>
      <c r="S90" s="79"/>
      <c r="T90" s="79"/>
      <c r="U90" s="79"/>
      <c r="V90" s="79"/>
      <c r="W90" s="79"/>
      <c r="X90" s="79"/>
      <c r="Y90" s="79"/>
      <c r="Z90" s="203">
        <v>0</v>
      </c>
      <c r="AA90" s="201"/>
      <c r="AB90" s="79"/>
      <c r="AC90" s="79"/>
      <c r="AD90" s="79"/>
      <c r="AE90" s="79"/>
      <c r="AF90" s="79"/>
      <c r="AG90" s="79"/>
      <c r="AH90" s="79"/>
      <c r="AI90" s="79"/>
      <c r="AJ90" s="79"/>
      <c r="AK90" s="204"/>
      <c r="AL90" s="79"/>
      <c r="AM90" s="79"/>
      <c r="AN90" s="203">
        <v>0</v>
      </c>
      <c r="AO90" s="201">
        <v>25</v>
      </c>
      <c r="AP90" s="79"/>
      <c r="AQ90" s="79"/>
      <c r="AR90" s="79"/>
      <c r="AS90" s="79"/>
      <c r="AT90" s="79">
        <v>50</v>
      </c>
      <c r="AU90" s="79"/>
      <c r="AV90" s="79"/>
      <c r="AW90" s="79"/>
      <c r="AX90" s="79"/>
      <c r="AY90" s="79">
        <v>50</v>
      </c>
      <c r="AZ90" s="79"/>
      <c r="BA90" s="79"/>
      <c r="BB90" s="161">
        <f t="shared" si="39"/>
        <v>100</v>
      </c>
      <c r="BC90" s="157"/>
      <c r="BD90" s="79"/>
      <c r="BE90" s="79"/>
      <c r="BF90" s="79"/>
      <c r="BG90" s="79"/>
      <c r="BH90" s="79"/>
      <c r="BI90" s="79"/>
      <c r="BJ90" s="163">
        <f t="shared" si="40"/>
        <v>0</v>
      </c>
    </row>
    <row r="91" spans="2:109" ht="40.5" customHeight="1" x14ac:dyDescent="0.25">
      <c r="B91" s="549"/>
      <c r="C91" s="212">
        <v>4</v>
      </c>
      <c r="D91" s="76" t="s">
        <v>362</v>
      </c>
      <c r="E91" s="201"/>
      <c r="F91" s="79"/>
      <c r="G91" s="79"/>
      <c r="H91" s="79"/>
      <c r="I91" s="79"/>
      <c r="J91" s="79"/>
      <c r="K91" s="79"/>
      <c r="L91" s="202">
        <v>0</v>
      </c>
      <c r="M91" s="201"/>
      <c r="N91" s="79"/>
      <c r="O91" s="79"/>
      <c r="P91" s="79"/>
      <c r="Q91" s="79"/>
      <c r="R91" s="79"/>
      <c r="S91" s="79"/>
      <c r="T91" s="79"/>
      <c r="U91" s="79"/>
      <c r="V91" s="79"/>
      <c r="W91" s="79"/>
      <c r="X91" s="79"/>
      <c r="Y91" s="79"/>
      <c r="Z91" s="203">
        <v>0</v>
      </c>
      <c r="AA91" s="201"/>
      <c r="AB91" s="79"/>
      <c r="AC91" s="79"/>
      <c r="AD91" s="79"/>
      <c r="AE91" s="79"/>
      <c r="AF91" s="79"/>
      <c r="AG91" s="79"/>
      <c r="AH91" s="79"/>
      <c r="AI91" s="79"/>
      <c r="AJ91" s="79"/>
      <c r="AK91" s="204"/>
      <c r="AL91" s="79"/>
      <c r="AM91" s="79"/>
      <c r="AN91" s="203">
        <v>0</v>
      </c>
      <c r="AO91" s="201">
        <v>25</v>
      </c>
      <c r="AP91" s="79"/>
      <c r="AQ91" s="79"/>
      <c r="AR91" s="79"/>
      <c r="AS91" s="79"/>
      <c r="AT91" s="79"/>
      <c r="AU91" s="79"/>
      <c r="AV91" s="79"/>
      <c r="AW91" s="79"/>
      <c r="AX91" s="79">
        <v>50</v>
      </c>
      <c r="AY91" s="79">
        <v>50</v>
      </c>
      <c r="AZ91" s="79"/>
      <c r="BA91" s="79"/>
      <c r="BB91" s="161">
        <f t="shared" si="39"/>
        <v>100</v>
      </c>
      <c r="BC91" s="157"/>
      <c r="BD91" s="79"/>
      <c r="BE91" s="79"/>
      <c r="BF91" s="79"/>
      <c r="BG91" s="79"/>
      <c r="BH91" s="79"/>
      <c r="BI91" s="79"/>
      <c r="BJ91" s="163">
        <f t="shared" si="40"/>
        <v>0</v>
      </c>
    </row>
    <row r="92" spans="2:109" ht="40.5" customHeight="1" x14ac:dyDescent="0.25">
      <c r="B92" s="549"/>
      <c r="C92" s="77" t="str">
        <f>IF(AND(LEN(D92)&gt;5,LEN(D91)&lt;5),"se debe reportar la información en orden estricto",IF(AND(LEN(D92)&gt;5,C91&lt;&gt;""),C91+1,""))</f>
        <v/>
      </c>
      <c r="D92" s="76"/>
      <c r="E92" s="157"/>
      <c r="F92" s="79"/>
      <c r="G92" s="79"/>
      <c r="H92" s="79"/>
      <c r="I92" s="79"/>
      <c r="J92" s="79"/>
      <c r="K92" s="79"/>
      <c r="L92" s="159">
        <f t="shared" ref="L92:L97" si="41">IF(AND(D92="",SUM(E92:K92)&gt;0),"Debe redactar la actividad",IF(AND(SUM(F92:K92)&gt;0,E92=0),"NO DETERMINO PESO PORCENTUAL EN TAREA",IF(AND(SUM(F92:K92)=0,E92=0),0,IF(SUM(F92:K92)&lt;&gt;100,"La sumatoría debe ser = 100%",100))))</f>
        <v>0</v>
      </c>
      <c r="M92" s="157"/>
      <c r="N92" s="79"/>
      <c r="O92" s="79"/>
      <c r="P92" s="79"/>
      <c r="Q92" s="79"/>
      <c r="R92" s="79"/>
      <c r="S92" s="79"/>
      <c r="T92" s="79"/>
      <c r="U92" s="79"/>
      <c r="V92" s="79"/>
      <c r="W92" s="79"/>
      <c r="X92" s="79"/>
      <c r="Y92" s="79"/>
      <c r="Z92" s="161">
        <f t="shared" ref="Z92:Z97" si="42">IF(AND(D92="",SUM(M92:Y92)&gt;0),"Debe redactar la actividad",IF(AND(SUM(N92:Y92)&gt;0,M92=0),"NO DETERMINO PESO PORCENTUAL EN TAREA",IF(AND(SUM(N92:Y92)=0,M92=0),0,IF(SUM(N92:Y92)&lt;&gt;100,"La sumatoría debe ser = 100%",100))))</f>
        <v>0</v>
      </c>
      <c r="AA92" s="157"/>
      <c r="AB92" s="79"/>
      <c r="AC92" s="79"/>
      <c r="AD92" s="79"/>
      <c r="AE92" s="79"/>
      <c r="AF92" s="79"/>
      <c r="AG92" s="79"/>
      <c r="AH92" s="79"/>
      <c r="AI92" s="79"/>
      <c r="AJ92" s="79"/>
      <c r="AK92" s="79"/>
      <c r="AL92" s="79"/>
      <c r="AM92" s="79"/>
      <c r="AN92" s="161">
        <f t="shared" ref="AN92:AN97" si="43">IF(AND(D92="",SUM(AA92:AM92)&gt;0),"Debe redactar la actividad",IF(AND(SUM(AB92:AM92)&gt;0,AA92=0),"NO DETERMINO PESO PORCENTUAL EN TAREA",IF(AND(SUM(AB92:AM92)=0,AA92=0),0,IF(SUM(AB92:AM92)&lt;&gt;100,"La sumatoría debe ser = 100%",100))))</f>
        <v>0</v>
      </c>
      <c r="AO92" s="157"/>
      <c r="AP92" s="79"/>
      <c r="AQ92" s="79"/>
      <c r="AR92" s="79"/>
      <c r="AS92" s="79"/>
      <c r="AT92" s="79"/>
      <c r="AU92" s="79"/>
      <c r="AV92" s="79"/>
      <c r="AW92" s="79"/>
      <c r="AX92" s="79"/>
      <c r="AY92" s="79"/>
      <c r="AZ92" s="79"/>
      <c r="BA92" s="79"/>
      <c r="BB92" s="161">
        <f t="shared" si="39"/>
        <v>0</v>
      </c>
      <c r="BC92" s="157"/>
      <c r="BD92" s="79"/>
      <c r="BE92" s="79"/>
      <c r="BF92" s="79"/>
      <c r="BG92" s="79"/>
      <c r="BH92" s="79"/>
      <c r="BI92" s="79"/>
      <c r="BJ92" s="163">
        <f t="shared" si="40"/>
        <v>0</v>
      </c>
    </row>
    <row r="93" spans="2:109" ht="40.5" customHeight="1" x14ac:dyDescent="0.25">
      <c r="B93" s="549"/>
      <c r="C93" s="77" t="str">
        <f>IF(AND(LEN(D93)&gt;5,LEN(D92)&lt;5),"se debe reportar la información en orden estricto",IF(AND(LEN(D93)&gt;5,C92&lt;&gt;""),C92+1,""))</f>
        <v/>
      </c>
      <c r="D93" s="76"/>
      <c r="E93" s="157"/>
      <c r="F93" s="79"/>
      <c r="G93" s="79"/>
      <c r="H93" s="79"/>
      <c r="I93" s="79"/>
      <c r="J93" s="79"/>
      <c r="K93" s="79"/>
      <c r="L93" s="159">
        <f t="shared" si="41"/>
        <v>0</v>
      </c>
      <c r="M93" s="157"/>
      <c r="N93" s="79"/>
      <c r="O93" s="79"/>
      <c r="P93" s="79"/>
      <c r="Q93" s="79"/>
      <c r="R93" s="79"/>
      <c r="S93" s="79"/>
      <c r="T93" s="79"/>
      <c r="U93" s="79"/>
      <c r="V93" s="79"/>
      <c r="W93" s="79"/>
      <c r="X93" s="79"/>
      <c r="Y93" s="79"/>
      <c r="Z93" s="161">
        <f t="shared" si="42"/>
        <v>0</v>
      </c>
      <c r="AA93" s="157"/>
      <c r="AB93" s="79"/>
      <c r="AC93" s="79"/>
      <c r="AD93" s="79"/>
      <c r="AE93" s="79"/>
      <c r="AF93" s="79"/>
      <c r="AG93" s="79"/>
      <c r="AH93" s="79"/>
      <c r="AI93" s="79"/>
      <c r="AJ93" s="79"/>
      <c r="AK93" s="79"/>
      <c r="AL93" s="79"/>
      <c r="AM93" s="79"/>
      <c r="AN93" s="161">
        <f t="shared" si="43"/>
        <v>0</v>
      </c>
      <c r="AO93" s="157"/>
      <c r="AP93" s="79"/>
      <c r="AQ93" s="79"/>
      <c r="AR93" s="79"/>
      <c r="AS93" s="79"/>
      <c r="AT93" s="79"/>
      <c r="AU93" s="79"/>
      <c r="AV93" s="79"/>
      <c r="AW93" s="79"/>
      <c r="AX93" s="79"/>
      <c r="AY93" s="79"/>
      <c r="AZ93" s="79"/>
      <c r="BA93" s="79"/>
      <c r="BB93" s="161">
        <f t="shared" si="39"/>
        <v>0</v>
      </c>
      <c r="BC93" s="157"/>
      <c r="BD93" s="79"/>
      <c r="BE93" s="79"/>
      <c r="BF93" s="79"/>
      <c r="BG93" s="79"/>
      <c r="BH93" s="79"/>
      <c r="BI93" s="79"/>
      <c r="BJ93" s="163">
        <f t="shared" si="40"/>
        <v>0</v>
      </c>
    </row>
    <row r="94" spans="2:109" ht="40.5" customHeight="1" x14ac:dyDescent="0.25">
      <c r="B94" s="549"/>
      <c r="C94" s="113"/>
      <c r="D94" s="76"/>
      <c r="E94" s="157"/>
      <c r="F94" s="79"/>
      <c r="G94" s="79"/>
      <c r="H94" s="79"/>
      <c r="I94" s="79"/>
      <c r="J94" s="79"/>
      <c r="K94" s="79"/>
      <c r="L94" s="159">
        <f t="shared" si="41"/>
        <v>0</v>
      </c>
      <c r="M94" s="157"/>
      <c r="N94" s="79"/>
      <c r="O94" s="79"/>
      <c r="P94" s="79"/>
      <c r="Q94" s="79"/>
      <c r="R94" s="79"/>
      <c r="S94" s="79"/>
      <c r="T94" s="79"/>
      <c r="U94" s="79"/>
      <c r="V94" s="79"/>
      <c r="W94" s="79"/>
      <c r="X94" s="79"/>
      <c r="Y94" s="79"/>
      <c r="Z94" s="161">
        <f t="shared" si="42"/>
        <v>0</v>
      </c>
      <c r="AA94" s="157"/>
      <c r="AB94" s="79"/>
      <c r="AC94" s="79"/>
      <c r="AD94" s="79"/>
      <c r="AE94" s="79"/>
      <c r="AF94" s="79"/>
      <c r="AG94" s="79"/>
      <c r="AH94" s="79"/>
      <c r="AI94" s="79"/>
      <c r="AJ94" s="79"/>
      <c r="AK94" s="79"/>
      <c r="AL94" s="79"/>
      <c r="AM94" s="79"/>
      <c r="AN94" s="161">
        <f t="shared" si="43"/>
        <v>0</v>
      </c>
      <c r="AO94" s="157"/>
      <c r="AP94" s="79"/>
      <c r="AQ94" s="79"/>
      <c r="AR94" s="79"/>
      <c r="AS94" s="79"/>
      <c r="AT94" s="79"/>
      <c r="AU94" s="79"/>
      <c r="AV94" s="79"/>
      <c r="AW94" s="79"/>
      <c r="AX94" s="79"/>
      <c r="AY94" s="79"/>
      <c r="AZ94" s="79"/>
      <c r="BA94" s="79"/>
      <c r="BB94" s="161">
        <f t="shared" si="39"/>
        <v>0</v>
      </c>
      <c r="BC94" s="157"/>
      <c r="BD94" s="79"/>
      <c r="BE94" s="79"/>
      <c r="BF94" s="79"/>
      <c r="BG94" s="79"/>
      <c r="BH94" s="79"/>
      <c r="BI94" s="79"/>
      <c r="BJ94" s="163">
        <f t="shared" si="40"/>
        <v>0</v>
      </c>
    </row>
    <row r="95" spans="2:109" ht="40.5" customHeight="1" x14ac:dyDescent="0.25">
      <c r="B95" s="549"/>
      <c r="C95" s="113"/>
      <c r="D95" s="76"/>
      <c r="E95" s="157"/>
      <c r="F95" s="79"/>
      <c r="G95" s="79"/>
      <c r="H95" s="79"/>
      <c r="I95" s="79"/>
      <c r="J95" s="79"/>
      <c r="K95" s="79"/>
      <c r="L95" s="159">
        <f t="shared" si="41"/>
        <v>0</v>
      </c>
      <c r="M95" s="157"/>
      <c r="N95" s="79"/>
      <c r="O95" s="79"/>
      <c r="P95" s="79"/>
      <c r="Q95" s="79"/>
      <c r="R95" s="79"/>
      <c r="S95" s="79"/>
      <c r="T95" s="79"/>
      <c r="U95" s="79"/>
      <c r="V95" s="79"/>
      <c r="W95" s="79"/>
      <c r="X95" s="79"/>
      <c r="Y95" s="79"/>
      <c r="Z95" s="161">
        <f t="shared" si="42"/>
        <v>0</v>
      </c>
      <c r="AA95" s="157"/>
      <c r="AB95" s="79"/>
      <c r="AC95" s="79"/>
      <c r="AD95" s="79"/>
      <c r="AE95" s="79"/>
      <c r="AF95" s="79"/>
      <c r="AG95" s="79"/>
      <c r="AH95" s="79"/>
      <c r="AI95" s="79"/>
      <c r="AJ95" s="79"/>
      <c r="AK95" s="79"/>
      <c r="AL95" s="79"/>
      <c r="AM95" s="79"/>
      <c r="AN95" s="161">
        <f t="shared" si="43"/>
        <v>0</v>
      </c>
      <c r="AO95" s="157"/>
      <c r="AP95" s="79"/>
      <c r="AQ95" s="79"/>
      <c r="AR95" s="79"/>
      <c r="AS95" s="79"/>
      <c r="AT95" s="79"/>
      <c r="AU95" s="79"/>
      <c r="AV95" s="79"/>
      <c r="AW95" s="79"/>
      <c r="AX95" s="79"/>
      <c r="AY95" s="79"/>
      <c r="AZ95" s="79"/>
      <c r="BA95" s="79"/>
      <c r="BB95" s="161">
        <f t="shared" si="39"/>
        <v>0</v>
      </c>
      <c r="BC95" s="157"/>
      <c r="BD95" s="79"/>
      <c r="BE95" s="79"/>
      <c r="BF95" s="79"/>
      <c r="BG95" s="79"/>
      <c r="BH95" s="79"/>
      <c r="BI95" s="79"/>
      <c r="BJ95" s="163">
        <f t="shared" si="40"/>
        <v>0</v>
      </c>
    </row>
    <row r="96" spans="2:109" ht="40.5" customHeight="1" x14ac:dyDescent="0.25">
      <c r="B96" s="549"/>
      <c r="C96" s="113"/>
      <c r="D96" s="76"/>
      <c r="E96" s="157"/>
      <c r="F96" s="79"/>
      <c r="G96" s="79"/>
      <c r="H96" s="79"/>
      <c r="I96" s="79"/>
      <c r="J96" s="79"/>
      <c r="K96" s="79"/>
      <c r="L96" s="159">
        <f t="shared" si="41"/>
        <v>0</v>
      </c>
      <c r="M96" s="157"/>
      <c r="N96" s="79"/>
      <c r="O96" s="79"/>
      <c r="P96" s="79"/>
      <c r="Q96" s="79"/>
      <c r="R96" s="79"/>
      <c r="S96" s="79"/>
      <c r="T96" s="79"/>
      <c r="U96" s="79"/>
      <c r="V96" s="79"/>
      <c r="W96" s="79"/>
      <c r="X96" s="79"/>
      <c r="Y96" s="79"/>
      <c r="Z96" s="161">
        <f t="shared" si="42"/>
        <v>0</v>
      </c>
      <c r="AA96" s="157"/>
      <c r="AB96" s="79"/>
      <c r="AC96" s="79"/>
      <c r="AD96" s="79"/>
      <c r="AE96" s="79"/>
      <c r="AF96" s="79"/>
      <c r="AG96" s="79"/>
      <c r="AH96" s="79"/>
      <c r="AI96" s="79"/>
      <c r="AJ96" s="79"/>
      <c r="AK96" s="79"/>
      <c r="AL96" s="79"/>
      <c r="AM96" s="79"/>
      <c r="AN96" s="161">
        <f t="shared" si="43"/>
        <v>0</v>
      </c>
      <c r="AO96" s="157"/>
      <c r="AP96" s="79"/>
      <c r="AQ96" s="79"/>
      <c r="AR96" s="79"/>
      <c r="AS96" s="79"/>
      <c r="AT96" s="79"/>
      <c r="AU96" s="79"/>
      <c r="AV96" s="79"/>
      <c r="AW96" s="79"/>
      <c r="AX96" s="79"/>
      <c r="AY96" s="79"/>
      <c r="AZ96" s="79"/>
      <c r="BA96" s="79"/>
      <c r="BB96" s="161">
        <f t="shared" si="39"/>
        <v>0</v>
      </c>
      <c r="BC96" s="157"/>
      <c r="BD96" s="79"/>
      <c r="BE96" s="79"/>
      <c r="BF96" s="79"/>
      <c r="BG96" s="79"/>
      <c r="BH96" s="79"/>
      <c r="BI96" s="79"/>
      <c r="BJ96" s="163">
        <f t="shared" si="40"/>
        <v>0</v>
      </c>
    </row>
    <row r="97" spans="2:109" ht="40.5" customHeight="1" x14ac:dyDescent="0.25">
      <c r="B97" s="549"/>
      <c r="C97" s="113"/>
      <c r="D97" s="76"/>
      <c r="E97" s="157"/>
      <c r="F97" s="79"/>
      <c r="G97" s="79"/>
      <c r="H97" s="79"/>
      <c r="I97" s="79"/>
      <c r="J97" s="79"/>
      <c r="K97" s="79"/>
      <c r="L97" s="159">
        <f t="shared" si="41"/>
        <v>0</v>
      </c>
      <c r="M97" s="157"/>
      <c r="N97" s="79"/>
      <c r="O97" s="79"/>
      <c r="P97" s="79"/>
      <c r="Q97" s="79"/>
      <c r="R97" s="79"/>
      <c r="S97" s="79"/>
      <c r="T97" s="79"/>
      <c r="U97" s="79"/>
      <c r="V97" s="79"/>
      <c r="W97" s="79"/>
      <c r="X97" s="79"/>
      <c r="Y97" s="79"/>
      <c r="Z97" s="161">
        <f t="shared" si="42"/>
        <v>0</v>
      </c>
      <c r="AA97" s="157"/>
      <c r="AB97" s="79"/>
      <c r="AC97" s="79"/>
      <c r="AD97" s="79"/>
      <c r="AE97" s="79"/>
      <c r="AF97" s="79"/>
      <c r="AG97" s="79"/>
      <c r="AH97" s="79"/>
      <c r="AI97" s="79"/>
      <c r="AJ97" s="79"/>
      <c r="AK97" s="79"/>
      <c r="AL97" s="79"/>
      <c r="AM97" s="79"/>
      <c r="AN97" s="161">
        <f t="shared" si="43"/>
        <v>0</v>
      </c>
      <c r="AO97" s="157"/>
      <c r="AP97" s="79"/>
      <c r="AQ97" s="79"/>
      <c r="AR97" s="79"/>
      <c r="AS97" s="79"/>
      <c r="AT97" s="79"/>
      <c r="AU97" s="79"/>
      <c r="AV97" s="79"/>
      <c r="AW97" s="79"/>
      <c r="AX97" s="79"/>
      <c r="AY97" s="79"/>
      <c r="AZ97" s="79"/>
      <c r="BA97" s="79"/>
      <c r="BB97" s="161">
        <f t="shared" si="39"/>
        <v>0</v>
      </c>
      <c r="BC97" s="157"/>
      <c r="BD97" s="79"/>
      <c r="BE97" s="79"/>
      <c r="BF97" s="79"/>
      <c r="BG97" s="79"/>
      <c r="BH97" s="79"/>
      <c r="BI97" s="79"/>
      <c r="BJ97" s="163">
        <f t="shared" si="40"/>
        <v>0</v>
      </c>
    </row>
    <row r="98" spans="2:109" ht="40.5" customHeight="1" thickBot="1" x14ac:dyDescent="0.3">
      <c r="B98" s="550"/>
      <c r="C98" s="114"/>
      <c r="D98" s="82" t="s">
        <v>28</v>
      </c>
      <c r="E98" s="84" t="str">
        <f>IF(SUM(E88:E97)=100,SUM(E88:E97),"OJO, el valor debe ser = 100%")</f>
        <v>OJO, el valor debe ser = 100%</v>
      </c>
      <c r="F98" s="532"/>
      <c r="G98" s="532"/>
      <c r="H98" s="532"/>
      <c r="I98" s="532"/>
      <c r="J98" s="532"/>
      <c r="K98" s="532"/>
      <c r="L98" s="85"/>
      <c r="M98" s="84" t="str">
        <f>IF(SUM(M88:M97)=100,SUM(M88:M97),"OJO, el valor debe ser = 100%")</f>
        <v>OJO, el valor debe ser = 100%</v>
      </c>
      <c r="N98" s="532"/>
      <c r="O98" s="532"/>
      <c r="P98" s="532"/>
      <c r="Q98" s="532"/>
      <c r="R98" s="532"/>
      <c r="S98" s="532"/>
      <c r="T98" s="532"/>
      <c r="U98" s="532"/>
      <c r="V98" s="532"/>
      <c r="W98" s="532"/>
      <c r="X98" s="86"/>
      <c r="Y98" s="86"/>
      <c r="Z98" s="85"/>
      <c r="AA98" s="84"/>
      <c r="AB98" s="532"/>
      <c r="AC98" s="532"/>
      <c r="AD98" s="532"/>
      <c r="AE98" s="532"/>
      <c r="AF98" s="532"/>
      <c r="AG98" s="532"/>
      <c r="AH98" s="532"/>
      <c r="AI98" s="532"/>
      <c r="AJ98" s="532"/>
      <c r="AK98" s="532"/>
      <c r="AL98" s="532"/>
      <c r="AM98" s="532"/>
      <c r="AN98" s="85"/>
      <c r="AO98" s="84"/>
      <c r="AP98" s="532"/>
      <c r="AQ98" s="551"/>
      <c r="AR98" s="551"/>
      <c r="AS98" s="551"/>
      <c r="AT98" s="551"/>
      <c r="AU98" s="551"/>
      <c r="AV98" s="551"/>
      <c r="AW98" s="551"/>
      <c r="AX98" s="551"/>
      <c r="AY98" s="551"/>
      <c r="AZ98" s="551"/>
      <c r="BA98" s="551"/>
      <c r="BB98" s="85"/>
      <c r="BC98" s="84" t="str">
        <f>IF(SUM(BC88:BC97)=100,SUM(BC88:BC97),"OJO, el valor debe ser = 100%")</f>
        <v>OJO, el valor debe ser = 100%</v>
      </c>
      <c r="BD98" s="532"/>
      <c r="BE98" s="532"/>
      <c r="BF98" s="532"/>
      <c r="BG98" s="532"/>
      <c r="BH98" s="532"/>
      <c r="BI98" s="532"/>
      <c r="BJ98" s="87"/>
    </row>
    <row r="99" spans="2:109" ht="33.75" x14ac:dyDescent="0.25">
      <c r="B99" s="548" t="str">
        <f>+Componentes!C17</f>
        <v>Componente MIPG - 7: Control Interno</v>
      </c>
      <c r="C99" s="112"/>
      <c r="D99" s="88" t="s">
        <v>318</v>
      </c>
      <c r="E99" s="156"/>
      <c r="F99" s="90"/>
      <c r="G99" s="90"/>
      <c r="H99" s="90"/>
      <c r="I99" s="90"/>
      <c r="J99" s="90"/>
      <c r="K99" s="90"/>
      <c r="L99" s="158">
        <f t="shared" ref="L99:L108" si="44">IF(AND(D99="",SUM(E99:K99)&gt;0),"Debe redactar la actividad",IF(AND(SUM(F99:K99)&gt;0,E99=0),"NO DETERMINO PESO PORCENTUAL EN TAREA",IF(AND(SUM(F99:K99)=0,E99=0),0,IF(SUM(F99:K99)&lt;&gt;100,"La sumatoría debe ser = 100%",100))))</f>
        <v>0</v>
      </c>
      <c r="M99" s="156"/>
      <c r="N99" s="90"/>
      <c r="O99" s="90"/>
      <c r="P99" s="90"/>
      <c r="Q99" s="90"/>
      <c r="R99" s="90"/>
      <c r="S99" s="90"/>
      <c r="T99" s="90"/>
      <c r="U99" s="90"/>
      <c r="V99" s="90"/>
      <c r="W99" s="90"/>
      <c r="X99" s="90"/>
      <c r="Y99" s="90"/>
      <c r="Z99" s="160">
        <f t="shared" ref="Z99:Z108" si="45">IF(AND(D99="",SUM(M99:Y99)&gt;0),"Debe redactar la actividad",IF(AND(SUM(N99:Y99)&gt;0,M99=0),"NO DETERMINO PESO PORCENTUAL EN TAREA",IF(AND(SUM(N99:Y99)=0,M99=0),0,IF(SUM(N99:Y99)&lt;&gt;100,"La sumatoría debe ser = 100%",100))))</f>
        <v>0</v>
      </c>
      <c r="AA99" s="156"/>
      <c r="AB99" s="90"/>
      <c r="AC99" s="90"/>
      <c r="AD99" s="90"/>
      <c r="AE99" s="90"/>
      <c r="AF99" s="90"/>
      <c r="AG99" s="91"/>
      <c r="AH99" s="90"/>
      <c r="AI99" s="90"/>
      <c r="AJ99" s="90"/>
      <c r="AK99" s="90"/>
      <c r="AL99" s="90"/>
      <c r="AM99" s="90"/>
      <c r="AN99" s="160">
        <f t="shared" ref="AN99:AN108" si="46">IF(AND(D99="",SUM(AA99:AM99)&gt;0),"Debe redactar la actividad",IF(AND(SUM(AB99:AM99)&gt;0,AA99=0),"NO DETERMINO PESO PORCENTUAL EN TAREA",IF(AND(SUM(AB99:AM99)=0,AA99=0),0,IF(SUM(AB99:AM99)&lt;&gt;100,"La sumatoría debe ser = 100%",100))))</f>
        <v>0</v>
      </c>
      <c r="AO99" s="156">
        <v>30</v>
      </c>
      <c r="AP99" s="90">
        <v>33</v>
      </c>
      <c r="AQ99" s="79"/>
      <c r="AR99" s="79"/>
      <c r="AS99" s="79"/>
      <c r="AT99" s="79">
        <v>33</v>
      </c>
      <c r="AU99" s="81"/>
      <c r="AV99" s="79"/>
      <c r="AW99" s="79"/>
      <c r="AX99" s="79">
        <v>34</v>
      </c>
      <c r="AY99" s="81"/>
      <c r="AZ99" s="79"/>
      <c r="BA99" s="79"/>
      <c r="BB99" s="160">
        <f t="shared" ref="BB99:BB108" si="47">IF(AND(D99="",SUM(AO99:BA99)&gt;0),"Debe redactar la actividad",IF(AND(SUM(AP99:BA99)&gt;0,AO99=0),"NO DETERMINO PESO PORCENTUAL EN TAREA",IF(AND(SUM(AP99:BA99)=0,AO99=0),0,IF(SUM(AP99:BA99)&lt;&gt;100,"La sumatoría debe ser = 100%",100))))</f>
        <v>100</v>
      </c>
      <c r="BC99" s="156"/>
      <c r="BD99" s="90"/>
      <c r="BE99" s="90"/>
      <c r="BF99" s="90"/>
      <c r="BG99" s="90"/>
      <c r="BH99" s="90"/>
      <c r="BI99" s="90"/>
      <c r="BJ99" s="162">
        <f t="shared" ref="BJ99:BJ108" si="48">IF(AND(D99="",SUM(BC99:BI99)&gt;0),"Debe redactar la actividad",IF(AND(SUM(BD99:BI99)&gt;0,BC99=0),"NO DETERMINO PESO PORCENTUAL EN TAREA",IF(AND(SUM(BD99:BI99)=0,BC99=0),0,IF(SUM(BD99:BI99)&lt;&gt;100,"La sumatoría debe ser = 100%",100))))</f>
        <v>0</v>
      </c>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row>
    <row r="100" spans="2:109" ht="33.75" x14ac:dyDescent="0.25">
      <c r="B100" s="549"/>
      <c r="C100" s="113"/>
      <c r="D100" s="76" t="s">
        <v>319</v>
      </c>
      <c r="E100" s="157"/>
      <c r="F100" s="79"/>
      <c r="G100" s="79"/>
      <c r="H100" s="79"/>
      <c r="I100" s="79"/>
      <c r="J100" s="79"/>
      <c r="K100" s="79"/>
      <c r="L100" s="159">
        <f t="shared" si="44"/>
        <v>0</v>
      </c>
      <c r="M100" s="157"/>
      <c r="N100" s="79"/>
      <c r="O100" s="79"/>
      <c r="P100" s="79"/>
      <c r="Q100" s="79"/>
      <c r="R100" s="79"/>
      <c r="S100" s="79"/>
      <c r="T100" s="79"/>
      <c r="U100" s="79"/>
      <c r="V100" s="79"/>
      <c r="W100" s="79"/>
      <c r="X100" s="79"/>
      <c r="Y100" s="79"/>
      <c r="Z100" s="161">
        <f t="shared" si="45"/>
        <v>0</v>
      </c>
      <c r="AA100" s="157"/>
      <c r="AB100" s="79"/>
      <c r="AC100" s="79"/>
      <c r="AD100" s="79"/>
      <c r="AE100" s="79"/>
      <c r="AF100" s="79"/>
      <c r="AG100" s="81"/>
      <c r="AH100" s="79"/>
      <c r="AI100" s="79"/>
      <c r="AJ100" s="79"/>
      <c r="AK100" s="79"/>
      <c r="AL100" s="79"/>
      <c r="AM100" s="79"/>
      <c r="AN100" s="161">
        <f t="shared" si="46"/>
        <v>0</v>
      </c>
      <c r="AO100" s="157">
        <v>20</v>
      </c>
      <c r="AP100" s="79">
        <v>33</v>
      </c>
      <c r="AQ100" s="79"/>
      <c r="AR100" s="79"/>
      <c r="AS100" s="79"/>
      <c r="AT100" s="79">
        <v>33</v>
      </c>
      <c r="AU100" s="81"/>
      <c r="AV100" s="79"/>
      <c r="AW100" s="79"/>
      <c r="AX100" s="79">
        <v>34</v>
      </c>
      <c r="AY100" s="81"/>
      <c r="AZ100" s="79"/>
      <c r="BA100" s="79"/>
      <c r="BB100" s="161">
        <f t="shared" si="47"/>
        <v>100</v>
      </c>
      <c r="BC100" s="157"/>
      <c r="BD100" s="79"/>
      <c r="BE100" s="79"/>
      <c r="BF100" s="79"/>
      <c r="BG100" s="79"/>
      <c r="BH100" s="79"/>
      <c r="BI100" s="79"/>
      <c r="BJ100" s="163">
        <f t="shared" si="48"/>
        <v>0</v>
      </c>
    </row>
    <row r="101" spans="2:109" ht="22.5" x14ac:dyDescent="0.25">
      <c r="B101" s="549"/>
      <c r="C101" s="113"/>
      <c r="D101" s="76" t="s">
        <v>320</v>
      </c>
      <c r="E101" s="157"/>
      <c r="F101" s="79"/>
      <c r="G101" s="79"/>
      <c r="H101" s="79"/>
      <c r="I101" s="79"/>
      <c r="J101" s="79"/>
      <c r="K101" s="79"/>
      <c r="L101" s="159">
        <f t="shared" si="44"/>
        <v>0</v>
      </c>
      <c r="M101" s="157"/>
      <c r="N101" s="79"/>
      <c r="O101" s="79"/>
      <c r="P101" s="79"/>
      <c r="Q101" s="79"/>
      <c r="R101" s="79"/>
      <c r="S101" s="79"/>
      <c r="T101" s="79"/>
      <c r="U101" s="79"/>
      <c r="V101" s="79"/>
      <c r="W101" s="79"/>
      <c r="X101" s="79"/>
      <c r="Y101" s="79"/>
      <c r="Z101" s="161">
        <f t="shared" si="45"/>
        <v>0</v>
      </c>
      <c r="AA101" s="157"/>
      <c r="AB101" s="79"/>
      <c r="AC101" s="79"/>
      <c r="AD101" s="79"/>
      <c r="AE101" s="79"/>
      <c r="AF101" s="79"/>
      <c r="AG101" s="79"/>
      <c r="AH101" s="79"/>
      <c r="AI101" s="79"/>
      <c r="AJ101" s="79"/>
      <c r="AK101" s="81"/>
      <c r="AL101" s="79"/>
      <c r="AM101" s="79"/>
      <c r="AN101" s="161">
        <f t="shared" si="46"/>
        <v>0</v>
      </c>
      <c r="AO101" s="157">
        <v>30</v>
      </c>
      <c r="AP101" s="79"/>
      <c r="AQ101" s="79"/>
      <c r="AR101" s="79">
        <f>+'[7]jUST OCI'!H7</f>
        <v>6.666666666666667</v>
      </c>
      <c r="AS101" s="79"/>
      <c r="AT101" s="79"/>
      <c r="AU101" s="79">
        <f>+'[7]jUST OCI'!K7</f>
        <v>41.666666666666664</v>
      </c>
      <c r="AV101" s="79">
        <f>+'[7]jUST OCI'!L7</f>
        <v>6.666666666666667</v>
      </c>
      <c r="AW101" s="79">
        <f>+'[7]jUST OCI'!M7</f>
        <v>38.333333333333336</v>
      </c>
      <c r="AX101" s="79">
        <f>+'[7]jUST OCI'!N7</f>
        <v>6.666666666666667</v>
      </c>
      <c r="AY101" s="79"/>
      <c r="AZ101" s="79"/>
      <c r="BA101" s="79"/>
      <c r="BB101" s="161">
        <f t="shared" si="47"/>
        <v>100</v>
      </c>
      <c r="BC101" s="157"/>
      <c r="BD101" s="79"/>
      <c r="BE101" s="79"/>
      <c r="BF101" s="79"/>
      <c r="BG101" s="79"/>
      <c r="BH101" s="79"/>
      <c r="BI101" s="79"/>
      <c r="BJ101" s="163">
        <f t="shared" si="48"/>
        <v>0</v>
      </c>
    </row>
    <row r="102" spans="2:109" ht="33.75" x14ac:dyDescent="0.25">
      <c r="B102" s="549"/>
      <c r="C102" s="113"/>
      <c r="D102" s="76" t="s">
        <v>317</v>
      </c>
      <c r="E102" s="157"/>
      <c r="F102" s="79"/>
      <c r="G102" s="79"/>
      <c r="H102" s="79"/>
      <c r="I102" s="79"/>
      <c r="J102" s="79"/>
      <c r="K102" s="79"/>
      <c r="L102" s="159">
        <f t="shared" si="44"/>
        <v>0</v>
      </c>
      <c r="M102" s="157"/>
      <c r="N102" s="79"/>
      <c r="O102" s="79"/>
      <c r="P102" s="79"/>
      <c r="Q102" s="79"/>
      <c r="R102" s="79"/>
      <c r="S102" s="79"/>
      <c r="T102" s="79"/>
      <c r="U102" s="79"/>
      <c r="V102" s="79"/>
      <c r="W102" s="79"/>
      <c r="X102" s="79"/>
      <c r="Y102" s="79"/>
      <c r="Z102" s="161">
        <f t="shared" si="45"/>
        <v>0</v>
      </c>
      <c r="AA102" s="157"/>
      <c r="AB102" s="79"/>
      <c r="AC102" s="79"/>
      <c r="AD102" s="79"/>
      <c r="AE102" s="79"/>
      <c r="AF102" s="79"/>
      <c r="AG102" s="79"/>
      <c r="AH102" s="79"/>
      <c r="AI102" s="79"/>
      <c r="AJ102" s="79"/>
      <c r="AK102" s="81"/>
      <c r="AL102" s="79"/>
      <c r="AM102" s="79"/>
      <c r="AN102" s="161">
        <f t="shared" si="46"/>
        <v>0</v>
      </c>
      <c r="AO102" s="157">
        <v>20</v>
      </c>
      <c r="AP102" s="79">
        <f>+'[7]jUST OCI'!F8</f>
        <v>25</v>
      </c>
      <c r="AQ102" s="79"/>
      <c r="AR102" s="79"/>
      <c r="AS102" s="79">
        <f>+'[7]jUST OCI'!I8</f>
        <v>25</v>
      </c>
      <c r="AT102" s="79"/>
      <c r="AU102" s="79"/>
      <c r="AV102" s="79">
        <f>+'[7]jUST OCI'!L8</f>
        <v>25</v>
      </c>
      <c r="AW102" s="79"/>
      <c r="AX102" s="79"/>
      <c r="AY102" s="79">
        <f>+'[7]jUST OCI'!O8</f>
        <v>25</v>
      </c>
      <c r="AZ102" s="79"/>
      <c r="BA102" s="79"/>
      <c r="BB102" s="161">
        <f t="shared" si="47"/>
        <v>100</v>
      </c>
      <c r="BC102" s="157"/>
      <c r="BD102" s="79"/>
      <c r="BE102" s="79"/>
      <c r="BF102" s="79"/>
      <c r="BG102" s="79"/>
      <c r="BH102" s="79"/>
      <c r="BI102" s="79"/>
      <c r="BJ102" s="163">
        <f t="shared" si="48"/>
        <v>0</v>
      </c>
    </row>
    <row r="103" spans="2:109" ht="40.5" customHeight="1" x14ac:dyDescent="0.25">
      <c r="B103" s="549"/>
      <c r="C103" s="113"/>
      <c r="D103" s="76"/>
      <c r="E103" s="157"/>
      <c r="F103" s="79"/>
      <c r="G103" s="79"/>
      <c r="H103" s="79"/>
      <c r="I103" s="79"/>
      <c r="J103" s="79"/>
      <c r="K103" s="79"/>
      <c r="L103" s="159">
        <f t="shared" si="44"/>
        <v>0</v>
      </c>
      <c r="M103" s="157"/>
      <c r="N103" s="79"/>
      <c r="O103" s="79"/>
      <c r="P103" s="79"/>
      <c r="Q103" s="79"/>
      <c r="R103" s="79"/>
      <c r="S103" s="79"/>
      <c r="T103" s="79"/>
      <c r="U103" s="79"/>
      <c r="V103" s="79"/>
      <c r="W103" s="79"/>
      <c r="X103" s="79"/>
      <c r="Y103" s="79"/>
      <c r="Z103" s="161">
        <f t="shared" si="45"/>
        <v>0</v>
      </c>
      <c r="AA103" s="157"/>
      <c r="AB103" s="79"/>
      <c r="AC103" s="79"/>
      <c r="AD103" s="79"/>
      <c r="AE103" s="79"/>
      <c r="AF103" s="79"/>
      <c r="AG103" s="79"/>
      <c r="AH103" s="79"/>
      <c r="AI103" s="79"/>
      <c r="AJ103" s="79"/>
      <c r="AK103" s="79"/>
      <c r="AL103" s="79"/>
      <c r="AM103" s="79"/>
      <c r="AN103" s="161">
        <f t="shared" si="46"/>
        <v>0</v>
      </c>
      <c r="AO103" s="157"/>
      <c r="AP103" s="79"/>
      <c r="AQ103" s="79"/>
      <c r="AR103" s="79"/>
      <c r="AS103" s="79"/>
      <c r="AT103" s="79"/>
      <c r="AU103" s="79"/>
      <c r="AV103" s="79"/>
      <c r="AW103" s="79"/>
      <c r="AX103" s="79"/>
      <c r="AY103" s="79"/>
      <c r="AZ103" s="79"/>
      <c r="BA103" s="79"/>
      <c r="BB103" s="161">
        <f t="shared" si="47"/>
        <v>0</v>
      </c>
      <c r="BC103" s="157"/>
      <c r="BD103" s="79"/>
      <c r="BE103" s="79"/>
      <c r="BF103" s="79"/>
      <c r="BG103" s="79"/>
      <c r="BH103" s="79"/>
      <c r="BI103" s="79"/>
      <c r="BJ103" s="163">
        <f t="shared" si="48"/>
        <v>0</v>
      </c>
    </row>
    <row r="104" spans="2:109" ht="40.5" customHeight="1" x14ac:dyDescent="0.25">
      <c r="B104" s="549"/>
      <c r="C104" s="113"/>
      <c r="D104" s="76"/>
      <c r="E104" s="157"/>
      <c r="F104" s="79"/>
      <c r="G104" s="79"/>
      <c r="H104" s="79"/>
      <c r="I104" s="79"/>
      <c r="J104" s="79"/>
      <c r="K104" s="79"/>
      <c r="L104" s="159">
        <f t="shared" si="44"/>
        <v>0</v>
      </c>
      <c r="M104" s="157"/>
      <c r="N104" s="79"/>
      <c r="O104" s="79"/>
      <c r="P104" s="79"/>
      <c r="Q104" s="79"/>
      <c r="R104" s="79"/>
      <c r="S104" s="79"/>
      <c r="T104" s="79"/>
      <c r="U104" s="79"/>
      <c r="V104" s="79"/>
      <c r="W104" s="79"/>
      <c r="X104" s="79"/>
      <c r="Y104" s="79"/>
      <c r="Z104" s="161">
        <f t="shared" si="45"/>
        <v>0</v>
      </c>
      <c r="AA104" s="157"/>
      <c r="AB104" s="79"/>
      <c r="AC104" s="79"/>
      <c r="AD104" s="79"/>
      <c r="AE104" s="79"/>
      <c r="AF104" s="79"/>
      <c r="AG104" s="79"/>
      <c r="AH104" s="79"/>
      <c r="AI104" s="79"/>
      <c r="AJ104" s="79"/>
      <c r="AK104" s="79"/>
      <c r="AL104" s="79"/>
      <c r="AM104" s="79"/>
      <c r="AN104" s="161">
        <f t="shared" si="46"/>
        <v>0</v>
      </c>
      <c r="AO104" s="157"/>
      <c r="AP104" s="79"/>
      <c r="AQ104" s="79"/>
      <c r="AR104" s="79"/>
      <c r="AS104" s="79"/>
      <c r="AT104" s="79"/>
      <c r="AU104" s="79"/>
      <c r="AV104" s="79"/>
      <c r="AW104" s="79"/>
      <c r="AX104" s="79"/>
      <c r="AY104" s="79"/>
      <c r="AZ104" s="79"/>
      <c r="BA104" s="79"/>
      <c r="BB104" s="161">
        <f t="shared" si="47"/>
        <v>0</v>
      </c>
      <c r="BC104" s="157"/>
      <c r="BD104" s="79"/>
      <c r="BE104" s="79"/>
      <c r="BF104" s="79"/>
      <c r="BG104" s="79"/>
      <c r="BH104" s="79"/>
      <c r="BI104" s="79"/>
      <c r="BJ104" s="163">
        <f t="shared" si="48"/>
        <v>0</v>
      </c>
    </row>
    <row r="105" spans="2:109" ht="40.5" customHeight="1" x14ac:dyDescent="0.25">
      <c r="B105" s="549"/>
      <c r="C105" s="113"/>
      <c r="D105" s="76"/>
      <c r="E105" s="157"/>
      <c r="F105" s="79"/>
      <c r="G105" s="79"/>
      <c r="H105" s="79"/>
      <c r="I105" s="79"/>
      <c r="J105" s="79"/>
      <c r="K105" s="79"/>
      <c r="L105" s="159">
        <f t="shared" si="44"/>
        <v>0</v>
      </c>
      <c r="M105" s="157"/>
      <c r="N105" s="79"/>
      <c r="O105" s="79"/>
      <c r="P105" s="79"/>
      <c r="Q105" s="79"/>
      <c r="R105" s="79"/>
      <c r="S105" s="79"/>
      <c r="T105" s="79"/>
      <c r="U105" s="79"/>
      <c r="V105" s="79"/>
      <c r="W105" s="79"/>
      <c r="X105" s="79"/>
      <c r="Y105" s="79"/>
      <c r="Z105" s="161">
        <f t="shared" si="45"/>
        <v>0</v>
      </c>
      <c r="AA105" s="157"/>
      <c r="AB105" s="79"/>
      <c r="AC105" s="79"/>
      <c r="AD105" s="79"/>
      <c r="AE105" s="79"/>
      <c r="AF105" s="79"/>
      <c r="AG105" s="79"/>
      <c r="AH105" s="79"/>
      <c r="AI105" s="79"/>
      <c r="AJ105" s="79"/>
      <c r="AK105" s="79"/>
      <c r="AL105" s="79"/>
      <c r="AM105" s="79"/>
      <c r="AN105" s="161">
        <f t="shared" si="46"/>
        <v>0</v>
      </c>
      <c r="AO105" s="157"/>
      <c r="AP105" s="79"/>
      <c r="AQ105" s="79"/>
      <c r="AR105" s="79"/>
      <c r="AS105" s="79"/>
      <c r="AT105" s="79"/>
      <c r="AU105" s="79"/>
      <c r="AV105" s="79"/>
      <c r="AW105" s="79"/>
      <c r="AX105" s="79"/>
      <c r="AY105" s="79"/>
      <c r="AZ105" s="79"/>
      <c r="BA105" s="79"/>
      <c r="BB105" s="161">
        <f t="shared" si="47"/>
        <v>0</v>
      </c>
      <c r="BC105" s="157"/>
      <c r="BD105" s="79"/>
      <c r="BE105" s="79"/>
      <c r="BF105" s="79"/>
      <c r="BG105" s="79"/>
      <c r="BH105" s="79"/>
      <c r="BI105" s="79"/>
      <c r="BJ105" s="163">
        <f t="shared" si="48"/>
        <v>0</v>
      </c>
    </row>
    <row r="106" spans="2:109" ht="40.5" customHeight="1" x14ac:dyDescent="0.25">
      <c r="B106" s="549"/>
      <c r="C106" s="113"/>
      <c r="D106" s="76"/>
      <c r="E106" s="157"/>
      <c r="F106" s="79"/>
      <c r="G106" s="79"/>
      <c r="H106" s="79"/>
      <c r="I106" s="79"/>
      <c r="J106" s="79"/>
      <c r="K106" s="79"/>
      <c r="L106" s="159">
        <f t="shared" si="44"/>
        <v>0</v>
      </c>
      <c r="M106" s="157"/>
      <c r="N106" s="79"/>
      <c r="O106" s="79"/>
      <c r="P106" s="79"/>
      <c r="Q106" s="79"/>
      <c r="R106" s="79"/>
      <c r="S106" s="79"/>
      <c r="T106" s="79"/>
      <c r="U106" s="79"/>
      <c r="V106" s="79"/>
      <c r="W106" s="79"/>
      <c r="X106" s="79"/>
      <c r="Y106" s="79"/>
      <c r="Z106" s="161">
        <f t="shared" si="45"/>
        <v>0</v>
      </c>
      <c r="AA106" s="157"/>
      <c r="AB106" s="79"/>
      <c r="AC106" s="79"/>
      <c r="AD106" s="79"/>
      <c r="AE106" s="79"/>
      <c r="AF106" s="79"/>
      <c r="AG106" s="79"/>
      <c r="AH106" s="79"/>
      <c r="AI106" s="79"/>
      <c r="AJ106" s="79"/>
      <c r="AK106" s="79"/>
      <c r="AL106" s="79"/>
      <c r="AM106" s="79"/>
      <c r="AN106" s="161">
        <f t="shared" si="46"/>
        <v>0</v>
      </c>
      <c r="AO106" s="157"/>
      <c r="AP106" s="79"/>
      <c r="AQ106" s="79"/>
      <c r="AR106" s="79"/>
      <c r="AS106" s="79"/>
      <c r="AT106" s="79"/>
      <c r="AU106" s="79"/>
      <c r="AV106" s="79"/>
      <c r="AW106" s="79"/>
      <c r="AX106" s="79"/>
      <c r="AY106" s="79"/>
      <c r="AZ106" s="79"/>
      <c r="BA106" s="79"/>
      <c r="BB106" s="161">
        <f t="shared" si="47"/>
        <v>0</v>
      </c>
      <c r="BC106" s="157"/>
      <c r="BD106" s="79"/>
      <c r="BE106" s="79"/>
      <c r="BF106" s="79"/>
      <c r="BG106" s="79"/>
      <c r="BH106" s="79"/>
      <c r="BI106" s="79"/>
      <c r="BJ106" s="163">
        <f t="shared" si="48"/>
        <v>0</v>
      </c>
    </row>
    <row r="107" spans="2:109" ht="40.5" customHeight="1" x14ac:dyDescent="0.25">
      <c r="B107" s="549"/>
      <c r="C107" s="113"/>
      <c r="D107" s="76"/>
      <c r="E107" s="157"/>
      <c r="F107" s="79"/>
      <c r="G107" s="79"/>
      <c r="H107" s="79"/>
      <c r="I107" s="79"/>
      <c r="J107" s="79"/>
      <c r="K107" s="79"/>
      <c r="L107" s="159">
        <f t="shared" si="44"/>
        <v>0</v>
      </c>
      <c r="M107" s="157"/>
      <c r="N107" s="79"/>
      <c r="O107" s="79"/>
      <c r="P107" s="79"/>
      <c r="Q107" s="79"/>
      <c r="R107" s="79"/>
      <c r="S107" s="79"/>
      <c r="T107" s="79"/>
      <c r="U107" s="79"/>
      <c r="V107" s="79"/>
      <c r="W107" s="79"/>
      <c r="X107" s="79"/>
      <c r="Y107" s="79"/>
      <c r="Z107" s="161">
        <f t="shared" si="45"/>
        <v>0</v>
      </c>
      <c r="AA107" s="157"/>
      <c r="AB107" s="79"/>
      <c r="AC107" s="79"/>
      <c r="AD107" s="79"/>
      <c r="AE107" s="79"/>
      <c r="AF107" s="79"/>
      <c r="AG107" s="79"/>
      <c r="AH107" s="79"/>
      <c r="AI107" s="79"/>
      <c r="AJ107" s="79"/>
      <c r="AK107" s="79"/>
      <c r="AL107" s="79"/>
      <c r="AM107" s="79"/>
      <c r="AN107" s="161">
        <f t="shared" si="46"/>
        <v>0</v>
      </c>
      <c r="AO107" s="157"/>
      <c r="AP107" s="79"/>
      <c r="AQ107" s="79"/>
      <c r="AR107" s="79"/>
      <c r="AS107" s="79"/>
      <c r="AT107" s="79"/>
      <c r="AU107" s="79"/>
      <c r="AV107" s="79"/>
      <c r="AW107" s="79"/>
      <c r="AX107" s="79"/>
      <c r="AY107" s="79"/>
      <c r="AZ107" s="79"/>
      <c r="BA107" s="79"/>
      <c r="BB107" s="161">
        <f t="shared" si="47"/>
        <v>0</v>
      </c>
      <c r="BC107" s="157"/>
      <c r="BD107" s="79"/>
      <c r="BE107" s="79"/>
      <c r="BF107" s="79"/>
      <c r="BG107" s="79"/>
      <c r="BH107" s="79"/>
      <c r="BI107" s="79"/>
      <c r="BJ107" s="163">
        <f t="shared" si="48"/>
        <v>0</v>
      </c>
    </row>
    <row r="108" spans="2:109" ht="40.5" customHeight="1" x14ac:dyDescent="0.25">
      <c r="B108" s="549"/>
      <c r="C108" s="113"/>
      <c r="D108" s="76"/>
      <c r="E108" s="157"/>
      <c r="F108" s="79"/>
      <c r="G108" s="79"/>
      <c r="H108" s="79"/>
      <c r="I108" s="79"/>
      <c r="J108" s="79"/>
      <c r="K108" s="79"/>
      <c r="L108" s="159">
        <f t="shared" si="44"/>
        <v>0</v>
      </c>
      <c r="M108" s="157"/>
      <c r="N108" s="79"/>
      <c r="O108" s="79"/>
      <c r="P108" s="79"/>
      <c r="Q108" s="79"/>
      <c r="R108" s="79"/>
      <c r="S108" s="79"/>
      <c r="T108" s="79"/>
      <c r="U108" s="79"/>
      <c r="V108" s="79"/>
      <c r="W108" s="79"/>
      <c r="X108" s="79"/>
      <c r="Y108" s="79"/>
      <c r="Z108" s="161">
        <f t="shared" si="45"/>
        <v>0</v>
      </c>
      <c r="AA108" s="157"/>
      <c r="AB108" s="79"/>
      <c r="AC108" s="79"/>
      <c r="AD108" s="79"/>
      <c r="AE108" s="79"/>
      <c r="AF108" s="79"/>
      <c r="AG108" s="79"/>
      <c r="AH108" s="79"/>
      <c r="AI108" s="79"/>
      <c r="AJ108" s="79"/>
      <c r="AK108" s="79"/>
      <c r="AL108" s="79"/>
      <c r="AM108" s="79"/>
      <c r="AN108" s="161">
        <f t="shared" si="46"/>
        <v>0</v>
      </c>
      <c r="AO108" s="157"/>
      <c r="AP108" s="79"/>
      <c r="AQ108" s="79"/>
      <c r="AR108" s="79"/>
      <c r="AS108" s="79"/>
      <c r="AT108" s="79"/>
      <c r="AU108" s="79"/>
      <c r="AV108" s="79"/>
      <c r="AW108" s="79"/>
      <c r="AX108" s="79"/>
      <c r="AY108" s="79"/>
      <c r="AZ108" s="79"/>
      <c r="BA108" s="79"/>
      <c r="BB108" s="161">
        <f t="shared" si="47"/>
        <v>0</v>
      </c>
      <c r="BC108" s="157"/>
      <c r="BD108" s="79"/>
      <c r="BE108" s="79"/>
      <c r="BF108" s="79"/>
      <c r="BG108" s="79"/>
      <c r="BH108" s="79"/>
      <c r="BI108" s="79"/>
      <c r="BJ108" s="163">
        <f t="shared" si="48"/>
        <v>0</v>
      </c>
    </row>
    <row r="109" spans="2:109" ht="40.5" customHeight="1" thickBot="1" x14ac:dyDescent="0.3">
      <c r="B109" s="550"/>
      <c r="C109" s="114"/>
      <c r="D109" s="82" t="s">
        <v>28</v>
      </c>
      <c r="E109" s="84" t="str">
        <f>IF(SUM(E99:E108)=100,SUM(E99:E108),"OJO, el valor debe ser = 100%")</f>
        <v>OJO, el valor debe ser = 100%</v>
      </c>
      <c r="F109" s="532"/>
      <c r="G109" s="532"/>
      <c r="H109" s="532"/>
      <c r="I109" s="532"/>
      <c r="J109" s="532"/>
      <c r="K109" s="532"/>
      <c r="L109" s="85"/>
      <c r="M109" s="84" t="str">
        <f>IF(SUM(M99:M108)=100,SUM(M99:M108),"OJO, el valor debe ser = 100%")</f>
        <v>OJO, el valor debe ser = 100%</v>
      </c>
      <c r="N109" s="532"/>
      <c r="O109" s="532"/>
      <c r="P109" s="532"/>
      <c r="Q109" s="532"/>
      <c r="R109" s="532"/>
      <c r="S109" s="532"/>
      <c r="T109" s="532"/>
      <c r="U109" s="532"/>
      <c r="V109" s="532"/>
      <c r="W109" s="532"/>
      <c r="X109" s="86"/>
      <c r="Y109" s="86"/>
      <c r="Z109" s="85"/>
      <c r="AA109" s="84"/>
      <c r="AB109" s="532"/>
      <c r="AC109" s="532"/>
      <c r="AD109" s="532"/>
      <c r="AE109" s="532"/>
      <c r="AF109" s="532"/>
      <c r="AG109" s="532"/>
      <c r="AH109" s="532"/>
      <c r="AI109" s="532"/>
      <c r="AJ109" s="532"/>
      <c r="AK109" s="532"/>
      <c r="AL109" s="532"/>
      <c r="AM109" s="532"/>
      <c r="AN109" s="85"/>
      <c r="AO109" s="84"/>
      <c r="AP109" s="532"/>
      <c r="AQ109" s="532"/>
      <c r="AR109" s="532"/>
      <c r="AS109" s="532"/>
      <c r="AT109" s="532"/>
      <c r="AU109" s="532"/>
      <c r="AV109" s="532"/>
      <c r="AW109" s="532"/>
      <c r="AX109" s="532"/>
      <c r="AY109" s="532"/>
      <c r="AZ109" s="532"/>
      <c r="BA109" s="532"/>
      <c r="BB109" s="85"/>
      <c r="BC109" s="84" t="str">
        <f>IF(SUM(BC99:BC108)=100,SUM(BC99:BC108),"OJO, el valor debe ser = 100%")</f>
        <v>OJO, el valor debe ser = 100%</v>
      </c>
      <c r="BD109" s="532"/>
      <c r="BE109" s="532"/>
      <c r="BF109" s="532"/>
      <c r="BG109" s="532"/>
      <c r="BH109" s="532"/>
      <c r="BI109" s="532"/>
      <c r="BJ109" s="87"/>
    </row>
    <row r="110" spans="2:109" ht="40.5" customHeight="1" x14ac:dyDescent="0.25">
      <c r="B110" s="548">
        <f>+Componentes!C18</f>
        <v>0</v>
      </c>
      <c r="C110" s="112"/>
      <c r="D110" s="88"/>
      <c r="E110" s="156"/>
      <c r="F110" s="90"/>
      <c r="G110" s="90"/>
      <c r="H110" s="90"/>
      <c r="I110" s="90"/>
      <c r="J110" s="90"/>
      <c r="K110" s="90"/>
      <c r="L110" s="158">
        <f t="shared" ref="L110:L119" si="49">IF(AND(D110="",SUM(E110:K110)&gt;0),"Debe redactar la actividad",IF(AND(SUM(F110:K110)&gt;0,E110=0),"NO DETERMINO PESO PORCENTUAL EN TAREA",IF(AND(SUM(F110:K110)=0,E110=0),0,IF(SUM(F110:K110)&lt;&gt;100,"La sumatoría debe ser = 100%",100))))</f>
        <v>0</v>
      </c>
      <c r="M110" s="156"/>
      <c r="N110" s="90"/>
      <c r="O110" s="90"/>
      <c r="P110" s="90"/>
      <c r="Q110" s="90"/>
      <c r="R110" s="90"/>
      <c r="S110" s="90"/>
      <c r="T110" s="90"/>
      <c r="U110" s="90"/>
      <c r="V110" s="90"/>
      <c r="W110" s="90"/>
      <c r="X110" s="90"/>
      <c r="Y110" s="90"/>
      <c r="Z110" s="160">
        <f t="shared" ref="Z110:Z119" si="50">IF(AND(D110="",SUM(M110:Y110)&gt;0),"Debe redactar la actividad",IF(AND(SUM(N110:Y110)&gt;0,M110=0),"NO DETERMINO PESO PORCENTUAL EN TAREA",IF(AND(SUM(N110:Y110)=0,M110=0),0,IF(SUM(N110:Y110)&lt;&gt;100,"La sumatoría debe ser = 100%",100))))</f>
        <v>0</v>
      </c>
      <c r="AA110" s="156"/>
      <c r="AB110" s="90"/>
      <c r="AC110" s="90"/>
      <c r="AD110" s="90"/>
      <c r="AE110" s="90"/>
      <c r="AF110" s="90"/>
      <c r="AG110" s="91"/>
      <c r="AH110" s="90"/>
      <c r="AI110" s="90"/>
      <c r="AJ110" s="90"/>
      <c r="AK110" s="90"/>
      <c r="AL110" s="90"/>
      <c r="AM110" s="90"/>
      <c r="AN110" s="160">
        <f t="shared" ref="AN110:AN119" si="51">IF(AND(D110="",SUM(AA110:AM110)&gt;0),"Debe redactar la actividad",IF(AND(SUM(AB110:AM110)&gt;0,AA110=0),"NO DETERMINO PESO PORCENTUAL EN TAREA",IF(AND(SUM(AB110:AM110)=0,AA110=0),0,IF(SUM(AB110:AM110)&lt;&gt;100,"La sumatoría debe ser = 100%",100))))</f>
        <v>0</v>
      </c>
      <c r="AO110" s="156"/>
      <c r="AP110" s="90"/>
      <c r="AQ110" s="90"/>
      <c r="AR110" s="90"/>
      <c r="AS110" s="90"/>
      <c r="AT110" s="90"/>
      <c r="AU110" s="90"/>
      <c r="AV110" s="90"/>
      <c r="AW110" s="90"/>
      <c r="AX110" s="90"/>
      <c r="AY110" s="90"/>
      <c r="AZ110" s="90"/>
      <c r="BA110" s="90"/>
      <c r="BB110" s="160">
        <f t="shared" ref="BB110:BB119" si="52">IF(AND(D110="",SUM(AO110:BA110)&gt;0),"Debe redactar la actividad",IF(AND(SUM(AP110:BA110)&gt;0,AO110=0),"NO DETERMINO PESO PORCENTUAL EN TAREA",IF(AND(SUM(AP110:BA110)=0,AO110=0),0,IF(SUM(AP110:BA110)&lt;&gt;100,"La sumatoría debe ser = 100%",100))))</f>
        <v>0</v>
      </c>
      <c r="BC110" s="156"/>
      <c r="BD110" s="90"/>
      <c r="BE110" s="90"/>
      <c r="BF110" s="90"/>
      <c r="BG110" s="90"/>
      <c r="BH110" s="90"/>
      <c r="BI110" s="90"/>
      <c r="BJ110" s="162">
        <f t="shared" ref="BJ110:BJ119" si="53">IF(AND(D110="",SUM(BC110:BI110)&gt;0),"Debe redactar la actividad",IF(AND(SUM(BD110:BI110)&gt;0,BC110=0),"NO DETERMINO PESO PORCENTUAL EN TAREA",IF(AND(SUM(BD110:BI110)=0,BC110=0),0,IF(SUM(BD110:BI110)&lt;&gt;100,"La sumatoría debe ser = 100%",100))))</f>
        <v>0</v>
      </c>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row>
    <row r="111" spans="2:109" ht="40.5" customHeight="1" x14ac:dyDescent="0.25">
      <c r="B111" s="549"/>
      <c r="C111" s="113"/>
      <c r="D111" s="76"/>
      <c r="E111" s="157"/>
      <c r="F111" s="79"/>
      <c r="G111" s="79"/>
      <c r="H111" s="79"/>
      <c r="I111" s="79"/>
      <c r="J111" s="79"/>
      <c r="K111" s="79"/>
      <c r="L111" s="159">
        <f t="shared" si="49"/>
        <v>0</v>
      </c>
      <c r="M111" s="157"/>
      <c r="N111" s="79"/>
      <c r="O111" s="79"/>
      <c r="P111" s="79"/>
      <c r="Q111" s="79"/>
      <c r="R111" s="79"/>
      <c r="S111" s="79"/>
      <c r="T111" s="79"/>
      <c r="U111" s="79"/>
      <c r="V111" s="79"/>
      <c r="W111" s="79"/>
      <c r="X111" s="79"/>
      <c r="Y111" s="79"/>
      <c r="Z111" s="161">
        <f t="shared" si="50"/>
        <v>0</v>
      </c>
      <c r="AA111" s="157"/>
      <c r="AB111" s="79"/>
      <c r="AC111" s="79"/>
      <c r="AD111" s="79"/>
      <c r="AE111" s="79"/>
      <c r="AF111" s="79"/>
      <c r="AG111" s="81"/>
      <c r="AH111" s="79"/>
      <c r="AI111" s="79"/>
      <c r="AJ111" s="79"/>
      <c r="AK111" s="79"/>
      <c r="AL111" s="79"/>
      <c r="AM111" s="79"/>
      <c r="AN111" s="161">
        <f t="shared" si="51"/>
        <v>0</v>
      </c>
      <c r="AO111" s="157"/>
      <c r="AP111" s="79"/>
      <c r="AQ111" s="79"/>
      <c r="AR111" s="79"/>
      <c r="AS111" s="79"/>
      <c r="AT111" s="79"/>
      <c r="AU111" s="79"/>
      <c r="AV111" s="79"/>
      <c r="AW111" s="79"/>
      <c r="AX111" s="79"/>
      <c r="AY111" s="79"/>
      <c r="AZ111" s="79"/>
      <c r="BA111" s="79"/>
      <c r="BB111" s="161">
        <f t="shared" si="52"/>
        <v>0</v>
      </c>
      <c r="BC111" s="157"/>
      <c r="BD111" s="79"/>
      <c r="BE111" s="79"/>
      <c r="BF111" s="79"/>
      <c r="BG111" s="79"/>
      <c r="BH111" s="79"/>
      <c r="BI111" s="79"/>
      <c r="BJ111" s="163">
        <f t="shared" si="53"/>
        <v>0</v>
      </c>
    </row>
    <row r="112" spans="2:109" ht="40.5" customHeight="1" x14ac:dyDescent="0.25">
      <c r="B112" s="549"/>
      <c r="C112" s="113"/>
      <c r="D112" s="76"/>
      <c r="E112" s="157"/>
      <c r="F112" s="79"/>
      <c r="G112" s="79"/>
      <c r="H112" s="79"/>
      <c r="I112" s="79"/>
      <c r="J112" s="79"/>
      <c r="K112" s="79"/>
      <c r="L112" s="159">
        <f t="shared" si="49"/>
        <v>0</v>
      </c>
      <c r="M112" s="157"/>
      <c r="N112" s="79"/>
      <c r="O112" s="79"/>
      <c r="P112" s="79"/>
      <c r="Q112" s="79"/>
      <c r="R112" s="79"/>
      <c r="S112" s="79"/>
      <c r="T112" s="79"/>
      <c r="U112" s="79"/>
      <c r="V112" s="79"/>
      <c r="W112" s="79"/>
      <c r="X112" s="79"/>
      <c r="Y112" s="79"/>
      <c r="Z112" s="161">
        <f t="shared" si="50"/>
        <v>0</v>
      </c>
      <c r="AA112" s="157"/>
      <c r="AB112" s="79"/>
      <c r="AC112" s="79"/>
      <c r="AD112" s="79"/>
      <c r="AE112" s="79"/>
      <c r="AF112" s="79"/>
      <c r="AG112" s="79"/>
      <c r="AH112" s="79"/>
      <c r="AI112" s="79"/>
      <c r="AJ112" s="79"/>
      <c r="AK112" s="81"/>
      <c r="AL112" s="79"/>
      <c r="AM112" s="79"/>
      <c r="AN112" s="161">
        <f t="shared" si="51"/>
        <v>0</v>
      </c>
      <c r="AO112" s="157"/>
      <c r="AP112" s="79"/>
      <c r="AQ112" s="79"/>
      <c r="AR112" s="79"/>
      <c r="AS112" s="79"/>
      <c r="AT112" s="79"/>
      <c r="AU112" s="79"/>
      <c r="AV112" s="79"/>
      <c r="AW112" s="79"/>
      <c r="AX112" s="79"/>
      <c r="AY112" s="79"/>
      <c r="AZ112" s="79"/>
      <c r="BA112" s="79"/>
      <c r="BB112" s="161">
        <f t="shared" si="52"/>
        <v>0</v>
      </c>
      <c r="BC112" s="157"/>
      <c r="BD112" s="79"/>
      <c r="BE112" s="79"/>
      <c r="BF112" s="79"/>
      <c r="BG112" s="79"/>
      <c r="BH112" s="79"/>
      <c r="BI112" s="79"/>
      <c r="BJ112" s="163">
        <f t="shared" si="53"/>
        <v>0</v>
      </c>
    </row>
    <row r="113" spans="1:109" ht="40.5" customHeight="1" x14ac:dyDescent="0.25">
      <c r="B113" s="549"/>
      <c r="C113" s="113"/>
      <c r="D113" s="76"/>
      <c r="E113" s="157"/>
      <c r="F113" s="79"/>
      <c r="G113" s="79"/>
      <c r="H113" s="79"/>
      <c r="I113" s="79"/>
      <c r="J113" s="79"/>
      <c r="K113" s="79"/>
      <c r="L113" s="159">
        <f t="shared" si="49"/>
        <v>0</v>
      </c>
      <c r="M113" s="157"/>
      <c r="N113" s="79"/>
      <c r="O113" s="79"/>
      <c r="P113" s="79"/>
      <c r="Q113" s="79"/>
      <c r="R113" s="79"/>
      <c r="S113" s="79"/>
      <c r="T113" s="79"/>
      <c r="U113" s="79"/>
      <c r="V113" s="79"/>
      <c r="W113" s="79"/>
      <c r="X113" s="79"/>
      <c r="Y113" s="79"/>
      <c r="Z113" s="161">
        <f t="shared" si="50"/>
        <v>0</v>
      </c>
      <c r="AA113" s="157"/>
      <c r="AB113" s="79"/>
      <c r="AC113" s="79"/>
      <c r="AD113" s="79"/>
      <c r="AE113" s="79"/>
      <c r="AF113" s="79"/>
      <c r="AG113" s="79"/>
      <c r="AH113" s="79"/>
      <c r="AI113" s="79"/>
      <c r="AJ113" s="79"/>
      <c r="AK113" s="81"/>
      <c r="AL113" s="79"/>
      <c r="AM113" s="79"/>
      <c r="AN113" s="161">
        <f t="shared" si="51"/>
        <v>0</v>
      </c>
      <c r="AO113" s="157"/>
      <c r="AP113" s="79"/>
      <c r="AQ113" s="79"/>
      <c r="AR113" s="79"/>
      <c r="AS113" s="79"/>
      <c r="AT113" s="79"/>
      <c r="AU113" s="79"/>
      <c r="AV113" s="79"/>
      <c r="AW113" s="79"/>
      <c r="AX113" s="79"/>
      <c r="AY113" s="79"/>
      <c r="AZ113" s="79"/>
      <c r="BA113" s="79"/>
      <c r="BB113" s="161">
        <f t="shared" si="52"/>
        <v>0</v>
      </c>
      <c r="BC113" s="157"/>
      <c r="BD113" s="79"/>
      <c r="BE113" s="79"/>
      <c r="BF113" s="79"/>
      <c r="BG113" s="79"/>
      <c r="BH113" s="79"/>
      <c r="BI113" s="79"/>
      <c r="BJ113" s="163">
        <f t="shared" si="53"/>
        <v>0</v>
      </c>
    </row>
    <row r="114" spans="1:109" ht="40.5" customHeight="1" x14ac:dyDescent="0.25">
      <c r="B114" s="549"/>
      <c r="C114" s="113"/>
      <c r="D114" s="76"/>
      <c r="E114" s="157"/>
      <c r="F114" s="79"/>
      <c r="G114" s="79"/>
      <c r="H114" s="79"/>
      <c r="I114" s="79"/>
      <c r="J114" s="79"/>
      <c r="K114" s="79"/>
      <c r="L114" s="159">
        <f t="shared" si="49"/>
        <v>0</v>
      </c>
      <c r="M114" s="157"/>
      <c r="N114" s="79"/>
      <c r="O114" s="79"/>
      <c r="P114" s="79"/>
      <c r="Q114" s="79"/>
      <c r="R114" s="79"/>
      <c r="S114" s="79"/>
      <c r="T114" s="79"/>
      <c r="U114" s="79"/>
      <c r="V114" s="79"/>
      <c r="W114" s="79"/>
      <c r="X114" s="79"/>
      <c r="Y114" s="79"/>
      <c r="Z114" s="161">
        <f t="shared" si="50"/>
        <v>0</v>
      </c>
      <c r="AA114" s="157"/>
      <c r="AB114" s="79"/>
      <c r="AC114" s="79"/>
      <c r="AD114" s="79"/>
      <c r="AE114" s="79"/>
      <c r="AF114" s="79"/>
      <c r="AG114" s="79"/>
      <c r="AH114" s="79"/>
      <c r="AI114" s="79"/>
      <c r="AJ114" s="79"/>
      <c r="AK114" s="79"/>
      <c r="AL114" s="79"/>
      <c r="AM114" s="79"/>
      <c r="AN114" s="161">
        <f t="shared" si="51"/>
        <v>0</v>
      </c>
      <c r="AO114" s="157"/>
      <c r="AP114" s="79"/>
      <c r="AQ114" s="79"/>
      <c r="AR114" s="79"/>
      <c r="AS114" s="79"/>
      <c r="AT114" s="79"/>
      <c r="AU114" s="79"/>
      <c r="AV114" s="79"/>
      <c r="AW114" s="79"/>
      <c r="AX114" s="79"/>
      <c r="AY114" s="79"/>
      <c r="AZ114" s="79"/>
      <c r="BA114" s="79"/>
      <c r="BB114" s="161">
        <f t="shared" si="52"/>
        <v>0</v>
      </c>
      <c r="BC114" s="157"/>
      <c r="BD114" s="79"/>
      <c r="BE114" s="79"/>
      <c r="BF114" s="79"/>
      <c r="BG114" s="79"/>
      <c r="BH114" s="79"/>
      <c r="BI114" s="79"/>
      <c r="BJ114" s="163">
        <f t="shared" si="53"/>
        <v>0</v>
      </c>
    </row>
    <row r="115" spans="1:109" ht="40.5" customHeight="1" x14ac:dyDescent="0.25">
      <c r="B115" s="549"/>
      <c r="C115" s="113"/>
      <c r="D115" s="76"/>
      <c r="E115" s="157"/>
      <c r="F115" s="79"/>
      <c r="G115" s="79"/>
      <c r="H115" s="79"/>
      <c r="I115" s="79"/>
      <c r="J115" s="79"/>
      <c r="K115" s="79"/>
      <c r="L115" s="159">
        <f t="shared" si="49"/>
        <v>0</v>
      </c>
      <c r="M115" s="157"/>
      <c r="N115" s="79"/>
      <c r="O115" s="79"/>
      <c r="P115" s="79"/>
      <c r="Q115" s="79"/>
      <c r="R115" s="79"/>
      <c r="S115" s="79"/>
      <c r="T115" s="79"/>
      <c r="U115" s="79"/>
      <c r="V115" s="79"/>
      <c r="W115" s="79"/>
      <c r="X115" s="79"/>
      <c r="Y115" s="79"/>
      <c r="Z115" s="161">
        <f t="shared" si="50"/>
        <v>0</v>
      </c>
      <c r="AA115" s="157"/>
      <c r="AB115" s="79"/>
      <c r="AC115" s="79"/>
      <c r="AD115" s="79"/>
      <c r="AE115" s="79"/>
      <c r="AF115" s="79"/>
      <c r="AG115" s="79"/>
      <c r="AH115" s="79"/>
      <c r="AI115" s="79"/>
      <c r="AJ115" s="79"/>
      <c r="AK115" s="79"/>
      <c r="AL115" s="79"/>
      <c r="AM115" s="79"/>
      <c r="AN115" s="161">
        <f t="shared" si="51"/>
        <v>0</v>
      </c>
      <c r="AO115" s="157"/>
      <c r="AP115" s="79"/>
      <c r="AQ115" s="79"/>
      <c r="AR115" s="79"/>
      <c r="AS115" s="79"/>
      <c r="AT115" s="79"/>
      <c r="AU115" s="79"/>
      <c r="AV115" s="79"/>
      <c r="AW115" s="79"/>
      <c r="AX115" s="79"/>
      <c r="AY115" s="79"/>
      <c r="AZ115" s="79"/>
      <c r="BA115" s="79"/>
      <c r="BB115" s="161">
        <f t="shared" si="52"/>
        <v>0</v>
      </c>
      <c r="BC115" s="157"/>
      <c r="BD115" s="79"/>
      <c r="BE115" s="79"/>
      <c r="BF115" s="79"/>
      <c r="BG115" s="79"/>
      <c r="BH115" s="79"/>
      <c r="BI115" s="79"/>
      <c r="BJ115" s="163">
        <f t="shared" si="53"/>
        <v>0</v>
      </c>
    </row>
    <row r="116" spans="1:109" ht="40.5" customHeight="1" x14ac:dyDescent="0.25">
      <c r="B116" s="549"/>
      <c r="C116" s="113"/>
      <c r="D116" s="76"/>
      <c r="E116" s="157"/>
      <c r="F116" s="79"/>
      <c r="G116" s="79"/>
      <c r="H116" s="79"/>
      <c r="I116" s="79"/>
      <c r="J116" s="79"/>
      <c r="K116" s="79"/>
      <c r="L116" s="159">
        <f t="shared" si="49"/>
        <v>0</v>
      </c>
      <c r="M116" s="157"/>
      <c r="N116" s="79"/>
      <c r="O116" s="79"/>
      <c r="P116" s="79"/>
      <c r="Q116" s="79"/>
      <c r="R116" s="79"/>
      <c r="S116" s="79"/>
      <c r="T116" s="79"/>
      <c r="U116" s="79"/>
      <c r="V116" s="79"/>
      <c r="W116" s="79"/>
      <c r="X116" s="79"/>
      <c r="Y116" s="79"/>
      <c r="Z116" s="161">
        <f t="shared" si="50"/>
        <v>0</v>
      </c>
      <c r="AA116" s="157"/>
      <c r="AB116" s="79"/>
      <c r="AC116" s="79"/>
      <c r="AD116" s="79"/>
      <c r="AE116" s="79"/>
      <c r="AF116" s="79"/>
      <c r="AG116" s="79"/>
      <c r="AH116" s="79"/>
      <c r="AI116" s="79"/>
      <c r="AJ116" s="79"/>
      <c r="AK116" s="79"/>
      <c r="AL116" s="79"/>
      <c r="AM116" s="79"/>
      <c r="AN116" s="161">
        <f t="shared" si="51"/>
        <v>0</v>
      </c>
      <c r="AO116" s="157"/>
      <c r="AP116" s="79"/>
      <c r="AQ116" s="79"/>
      <c r="AR116" s="79"/>
      <c r="AS116" s="79"/>
      <c r="AT116" s="79"/>
      <c r="AU116" s="79"/>
      <c r="AV116" s="79"/>
      <c r="AW116" s="79"/>
      <c r="AX116" s="79"/>
      <c r="AY116" s="79"/>
      <c r="AZ116" s="79"/>
      <c r="BA116" s="79"/>
      <c r="BB116" s="161">
        <f t="shared" si="52"/>
        <v>0</v>
      </c>
      <c r="BC116" s="157"/>
      <c r="BD116" s="79"/>
      <c r="BE116" s="79"/>
      <c r="BF116" s="79"/>
      <c r="BG116" s="79"/>
      <c r="BH116" s="79"/>
      <c r="BI116" s="79"/>
      <c r="BJ116" s="163">
        <f t="shared" si="53"/>
        <v>0</v>
      </c>
    </row>
    <row r="117" spans="1:109" ht="40.5" customHeight="1" x14ac:dyDescent="0.25">
      <c r="B117" s="549"/>
      <c r="C117" s="113"/>
      <c r="D117" s="76"/>
      <c r="E117" s="157"/>
      <c r="F117" s="79"/>
      <c r="G117" s="79"/>
      <c r="H117" s="79"/>
      <c r="I117" s="79"/>
      <c r="J117" s="79"/>
      <c r="K117" s="79"/>
      <c r="L117" s="159">
        <f t="shared" si="49"/>
        <v>0</v>
      </c>
      <c r="M117" s="157"/>
      <c r="N117" s="79"/>
      <c r="O117" s="79"/>
      <c r="P117" s="79"/>
      <c r="Q117" s="79"/>
      <c r="R117" s="79"/>
      <c r="S117" s="79"/>
      <c r="T117" s="79"/>
      <c r="U117" s="79"/>
      <c r="V117" s="79"/>
      <c r="W117" s="79"/>
      <c r="X117" s="79"/>
      <c r="Y117" s="79"/>
      <c r="Z117" s="161">
        <f t="shared" si="50"/>
        <v>0</v>
      </c>
      <c r="AA117" s="157"/>
      <c r="AB117" s="79"/>
      <c r="AC117" s="79"/>
      <c r="AD117" s="79"/>
      <c r="AE117" s="79"/>
      <c r="AF117" s="79"/>
      <c r="AG117" s="79"/>
      <c r="AH117" s="79"/>
      <c r="AI117" s="79"/>
      <c r="AJ117" s="79"/>
      <c r="AK117" s="79"/>
      <c r="AL117" s="79"/>
      <c r="AM117" s="79"/>
      <c r="AN117" s="161">
        <f t="shared" si="51"/>
        <v>0</v>
      </c>
      <c r="AO117" s="157"/>
      <c r="AP117" s="79"/>
      <c r="AQ117" s="79"/>
      <c r="AR117" s="79"/>
      <c r="AS117" s="79"/>
      <c r="AT117" s="79"/>
      <c r="AU117" s="79"/>
      <c r="AV117" s="79"/>
      <c r="AW117" s="79"/>
      <c r="AX117" s="79"/>
      <c r="AY117" s="79"/>
      <c r="AZ117" s="79"/>
      <c r="BA117" s="79"/>
      <c r="BB117" s="161">
        <f t="shared" si="52"/>
        <v>0</v>
      </c>
      <c r="BC117" s="157"/>
      <c r="BD117" s="79"/>
      <c r="BE117" s="79"/>
      <c r="BF117" s="79"/>
      <c r="BG117" s="79"/>
      <c r="BH117" s="79"/>
      <c r="BI117" s="79"/>
      <c r="BJ117" s="163">
        <f t="shared" si="53"/>
        <v>0</v>
      </c>
    </row>
    <row r="118" spans="1:109" ht="40.5" customHeight="1" x14ac:dyDescent="0.25">
      <c r="B118" s="549"/>
      <c r="C118" s="113"/>
      <c r="D118" s="76"/>
      <c r="E118" s="157"/>
      <c r="F118" s="79"/>
      <c r="G118" s="79"/>
      <c r="H118" s="79"/>
      <c r="I118" s="79"/>
      <c r="J118" s="79"/>
      <c r="K118" s="79"/>
      <c r="L118" s="159">
        <f t="shared" si="49"/>
        <v>0</v>
      </c>
      <c r="M118" s="157"/>
      <c r="N118" s="79"/>
      <c r="O118" s="79"/>
      <c r="P118" s="79"/>
      <c r="Q118" s="79"/>
      <c r="R118" s="79"/>
      <c r="S118" s="79"/>
      <c r="T118" s="79"/>
      <c r="U118" s="79"/>
      <c r="V118" s="79"/>
      <c r="W118" s="79"/>
      <c r="X118" s="79"/>
      <c r="Y118" s="79"/>
      <c r="Z118" s="161">
        <f t="shared" si="50"/>
        <v>0</v>
      </c>
      <c r="AA118" s="157"/>
      <c r="AB118" s="79"/>
      <c r="AC118" s="79"/>
      <c r="AD118" s="79"/>
      <c r="AE118" s="79"/>
      <c r="AF118" s="79"/>
      <c r="AG118" s="79"/>
      <c r="AH118" s="79"/>
      <c r="AI118" s="79"/>
      <c r="AJ118" s="79"/>
      <c r="AK118" s="79"/>
      <c r="AL118" s="79"/>
      <c r="AM118" s="79"/>
      <c r="AN118" s="161">
        <f t="shared" si="51"/>
        <v>0</v>
      </c>
      <c r="AO118" s="157"/>
      <c r="AP118" s="79"/>
      <c r="AQ118" s="79"/>
      <c r="AR118" s="79"/>
      <c r="AS118" s="79"/>
      <c r="AT118" s="79"/>
      <c r="AU118" s="79"/>
      <c r="AV118" s="79"/>
      <c r="AW118" s="79"/>
      <c r="AX118" s="79"/>
      <c r="AY118" s="79"/>
      <c r="AZ118" s="79"/>
      <c r="BA118" s="79"/>
      <c r="BB118" s="161">
        <f t="shared" si="52"/>
        <v>0</v>
      </c>
      <c r="BC118" s="157"/>
      <c r="BD118" s="79"/>
      <c r="BE118" s="79"/>
      <c r="BF118" s="79"/>
      <c r="BG118" s="79"/>
      <c r="BH118" s="79"/>
      <c r="BI118" s="79"/>
      <c r="BJ118" s="163">
        <f t="shared" si="53"/>
        <v>0</v>
      </c>
    </row>
    <row r="119" spans="1:109" ht="40.5" customHeight="1" x14ac:dyDescent="0.25">
      <c r="B119" s="549"/>
      <c r="C119" s="113"/>
      <c r="D119" s="76"/>
      <c r="E119" s="157"/>
      <c r="F119" s="79"/>
      <c r="G119" s="79"/>
      <c r="H119" s="79"/>
      <c r="I119" s="79"/>
      <c r="J119" s="79"/>
      <c r="K119" s="79"/>
      <c r="L119" s="159">
        <f t="shared" si="49"/>
        <v>0</v>
      </c>
      <c r="M119" s="157"/>
      <c r="N119" s="79"/>
      <c r="O119" s="79"/>
      <c r="P119" s="79"/>
      <c r="Q119" s="79"/>
      <c r="R119" s="79"/>
      <c r="S119" s="79"/>
      <c r="T119" s="79"/>
      <c r="U119" s="79"/>
      <c r="V119" s="79"/>
      <c r="W119" s="79"/>
      <c r="X119" s="79"/>
      <c r="Y119" s="79"/>
      <c r="Z119" s="161">
        <f t="shared" si="50"/>
        <v>0</v>
      </c>
      <c r="AA119" s="157"/>
      <c r="AB119" s="79"/>
      <c r="AC119" s="79"/>
      <c r="AD119" s="79"/>
      <c r="AE119" s="79"/>
      <c r="AF119" s="79"/>
      <c r="AG119" s="79"/>
      <c r="AH119" s="79"/>
      <c r="AI119" s="79"/>
      <c r="AJ119" s="79"/>
      <c r="AK119" s="79"/>
      <c r="AL119" s="79"/>
      <c r="AM119" s="79"/>
      <c r="AN119" s="161">
        <f t="shared" si="51"/>
        <v>0</v>
      </c>
      <c r="AO119" s="157"/>
      <c r="AP119" s="79"/>
      <c r="AQ119" s="79"/>
      <c r="AR119" s="79"/>
      <c r="AS119" s="79"/>
      <c r="AT119" s="79"/>
      <c r="AU119" s="79"/>
      <c r="AV119" s="79"/>
      <c r="AW119" s="79"/>
      <c r="AX119" s="79"/>
      <c r="AY119" s="79"/>
      <c r="AZ119" s="79"/>
      <c r="BA119" s="79"/>
      <c r="BB119" s="161">
        <f t="shared" si="52"/>
        <v>0</v>
      </c>
      <c r="BC119" s="157"/>
      <c r="BD119" s="79"/>
      <c r="BE119" s="79"/>
      <c r="BF119" s="79"/>
      <c r="BG119" s="79"/>
      <c r="BH119" s="79"/>
      <c r="BI119" s="79"/>
      <c r="BJ119" s="163">
        <f t="shared" si="53"/>
        <v>0</v>
      </c>
    </row>
    <row r="120" spans="1:109" ht="40.5" customHeight="1" thickBot="1" x14ac:dyDescent="0.3">
      <c r="B120" s="550"/>
      <c r="C120" s="114"/>
      <c r="D120" s="82" t="s">
        <v>28</v>
      </c>
      <c r="E120" s="84" t="str">
        <f>IF(SUM(E110:E119)=100,SUM(E110:E119),"OJO, el valor debe ser = 100%")</f>
        <v>OJO, el valor debe ser = 100%</v>
      </c>
      <c r="F120" s="532"/>
      <c r="G120" s="532"/>
      <c r="H120" s="532"/>
      <c r="I120" s="532"/>
      <c r="J120" s="532"/>
      <c r="K120" s="532"/>
      <c r="L120" s="85"/>
      <c r="M120" s="84" t="str">
        <f>IF(SUM(M110:M119)=100,SUM(M110:M119),"OJO, el valor debe ser = 100%")</f>
        <v>OJO, el valor debe ser = 100%</v>
      </c>
      <c r="N120" s="532"/>
      <c r="O120" s="532"/>
      <c r="P120" s="532"/>
      <c r="Q120" s="532"/>
      <c r="R120" s="532"/>
      <c r="S120" s="532"/>
      <c r="T120" s="532"/>
      <c r="U120" s="532"/>
      <c r="V120" s="532"/>
      <c r="W120" s="532"/>
      <c r="X120" s="86"/>
      <c r="Y120" s="86"/>
      <c r="Z120" s="85"/>
      <c r="AA120" s="84"/>
      <c r="AB120" s="532"/>
      <c r="AC120" s="532"/>
      <c r="AD120" s="532"/>
      <c r="AE120" s="532"/>
      <c r="AF120" s="532"/>
      <c r="AG120" s="532"/>
      <c r="AH120" s="532"/>
      <c r="AI120" s="532"/>
      <c r="AJ120" s="532"/>
      <c r="AK120" s="532"/>
      <c r="AL120" s="532"/>
      <c r="AM120" s="532"/>
      <c r="AN120" s="85"/>
      <c r="AO120" s="84"/>
      <c r="AP120" s="532"/>
      <c r="AQ120" s="532"/>
      <c r="AR120" s="532"/>
      <c r="AS120" s="532"/>
      <c r="AT120" s="532"/>
      <c r="AU120" s="532"/>
      <c r="AV120" s="532"/>
      <c r="AW120" s="532"/>
      <c r="AX120" s="532"/>
      <c r="AY120" s="532"/>
      <c r="AZ120" s="532"/>
      <c r="BA120" s="532"/>
      <c r="BB120" s="85"/>
      <c r="BC120" s="84" t="str">
        <f>IF(SUM(BC110:BC119)=100,SUM(BC110:BC119),"OJO, el valor debe ser = 100%")</f>
        <v>OJO, el valor debe ser = 100%</v>
      </c>
      <c r="BD120" s="532"/>
      <c r="BE120" s="532"/>
      <c r="BF120" s="532"/>
      <c r="BG120" s="532"/>
      <c r="BH120" s="532"/>
      <c r="BI120" s="532"/>
      <c r="BJ120" s="87"/>
    </row>
    <row r="121" spans="1:109" s="75" customFormat="1" ht="15.75" x14ac:dyDescent="0.25">
      <c r="A121" s="70"/>
      <c r="B121" s="71"/>
      <c r="C121" s="71"/>
      <c r="D121" s="72"/>
      <c r="E121" s="73"/>
      <c r="F121" s="72"/>
      <c r="G121" s="72"/>
      <c r="H121" s="72"/>
      <c r="I121" s="72"/>
      <c r="J121" s="72"/>
      <c r="K121" s="72"/>
      <c r="L121" s="74"/>
      <c r="M121" s="73"/>
      <c r="N121" s="72"/>
      <c r="O121" s="72"/>
      <c r="P121" s="72"/>
      <c r="Q121" s="72"/>
      <c r="R121" s="72"/>
      <c r="S121" s="72"/>
      <c r="T121" s="72"/>
      <c r="U121" s="72"/>
      <c r="V121" s="72"/>
      <c r="W121" s="72"/>
      <c r="X121" s="72"/>
      <c r="Y121" s="72"/>
      <c r="Z121" s="74"/>
      <c r="AA121" s="73"/>
      <c r="AB121" s="72"/>
      <c r="AC121" s="72"/>
      <c r="AD121" s="72"/>
      <c r="AE121" s="72"/>
      <c r="AF121" s="72"/>
      <c r="AG121" s="72"/>
      <c r="AH121" s="72"/>
      <c r="AI121" s="72"/>
      <c r="AJ121" s="72"/>
      <c r="AK121" s="72"/>
      <c r="AL121" s="72"/>
      <c r="AM121" s="72"/>
      <c r="AN121" s="74"/>
      <c r="AO121" s="73"/>
      <c r="AP121" s="72"/>
      <c r="AQ121" s="72"/>
      <c r="AR121" s="72"/>
      <c r="AS121" s="72"/>
      <c r="AT121" s="72"/>
      <c r="AU121" s="72"/>
      <c r="AV121" s="72"/>
      <c r="AW121" s="72"/>
      <c r="AX121" s="72"/>
      <c r="AY121" s="72"/>
      <c r="AZ121" s="72"/>
      <c r="BA121" s="72"/>
      <c r="BB121" s="74"/>
      <c r="BC121" s="73"/>
      <c r="BD121" s="72"/>
      <c r="BE121" s="72"/>
      <c r="BF121" s="72"/>
      <c r="BG121" s="72"/>
      <c r="BH121" s="72"/>
      <c r="BI121" s="72"/>
      <c r="BJ121" s="74"/>
      <c r="BK121" s="72"/>
      <c r="BL121" s="72"/>
      <c r="BM121" s="72"/>
      <c r="BN121" s="72"/>
      <c r="BO121" s="72"/>
      <c r="BP121" s="72"/>
      <c r="BQ121" s="72"/>
      <c r="BR121" s="72"/>
      <c r="BS121" s="72"/>
      <c r="BT121" s="72"/>
      <c r="BU121" s="72"/>
      <c r="BV121" s="72"/>
      <c r="BW121" s="72"/>
      <c r="BX121" s="72"/>
      <c r="BY121" s="72"/>
      <c r="BZ121" s="72"/>
      <c r="CA121" s="72"/>
      <c r="CB121" s="72"/>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row>
  </sheetData>
  <mergeCells count="81">
    <mergeCell ref="C2:Z2"/>
    <mergeCell ref="AT3:BJ3"/>
    <mergeCell ref="AA2:AF4"/>
    <mergeCell ref="AG2:BJ2"/>
    <mergeCell ref="AG3:AS3"/>
    <mergeCell ref="AG4:BJ4"/>
    <mergeCell ref="BD120:BI120"/>
    <mergeCell ref="B7:E7"/>
    <mergeCell ref="B2:B4"/>
    <mergeCell ref="D3:I3"/>
    <mergeCell ref="D4:Z4"/>
    <mergeCell ref="J3:Z3"/>
    <mergeCell ref="B110:B120"/>
    <mergeCell ref="F120:K120"/>
    <mergeCell ref="N120:W120"/>
    <mergeCell ref="AB120:AM120"/>
    <mergeCell ref="AP120:BA120"/>
    <mergeCell ref="BD98:BI98"/>
    <mergeCell ref="B99:B109"/>
    <mergeCell ref="F109:K109"/>
    <mergeCell ref="N109:W109"/>
    <mergeCell ref="AB109:AM109"/>
    <mergeCell ref="AP109:BA109"/>
    <mergeCell ref="BD109:BI109"/>
    <mergeCell ref="B88:B98"/>
    <mergeCell ref="F98:K98"/>
    <mergeCell ref="N98:W98"/>
    <mergeCell ref="AB98:AM98"/>
    <mergeCell ref="AP98:BA98"/>
    <mergeCell ref="BD76:BI76"/>
    <mergeCell ref="B77:B87"/>
    <mergeCell ref="F87:K87"/>
    <mergeCell ref="N87:W87"/>
    <mergeCell ref="AB87:AM87"/>
    <mergeCell ref="AP87:BA87"/>
    <mergeCell ref="BD87:BI87"/>
    <mergeCell ref="B66:B76"/>
    <mergeCell ref="F76:K76"/>
    <mergeCell ref="N76:W76"/>
    <mergeCell ref="AB76:AM76"/>
    <mergeCell ref="AP76:BA76"/>
    <mergeCell ref="BD54:BI54"/>
    <mergeCell ref="B55:B65"/>
    <mergeCell ref="F65:K65"/>
    <mergeCell ref="N65:W65"/>
    <mergeCell ref="AB65:AM65"/>
    <mergeCell ref="AP65:BA65"/>
    <mergeCell ref="BD65:BI65"/>
    <mergeCell ref="B44:B54"/>
    <mergeCell ref="F54:K54"/>
    <mergeCell ref="N54:W54"/>
    <mergeCell ref="AB54:AM54"/>
    <mergeCell ref="AP54:BA54"/>
    <mergeCell ref="BD32:BI32"/>
    <mergeCell ref="B33:B43"/>
    <mergeCell ref="F43:K43"/>
    <mergeCell ref="N43:W43"/>
    <mergeCell ref="AB43:AM43"/>
    <mergeCell ref="AP43:BA43"/>
    <mergeCell ref="BD43:BI43"/>
    <mergeCell ref="B22:B32"/>
    <mergeCell ref="F32:K32"/>
    <mergeCell ref="N32:W32"/>
    <mergeCell ref="AB32:AM32"/>
    <mergeCell ref="AP32:BA32"/>
    <mergeCell ref="BC9:BJ9"/>
    <mergeCell ref="B6:BJ6"/>
    <mergeCell ref="B9:D9"/>
    <mergeCell ref="E9:L9"/>
    <mergeCell ref="M9:W9"/>
    <mergeCell ref="AA9:AN9"/>
    <mergeCell ref="AO9:BB9"/>
    <mergeCell ref="F7:Z7"/>
    <mergeCell ref="AP7:BJ7"/>
    <mergeCell ref="AA7:AO7"/>
    <mergeCell ref="B11:B21"/>
    <mergeCell ref="N21:W21"/>
    <mergeCell ref="AB21:AM21"/>
    <mergeCell ref="AP21:BA21"/>
    <mergeCell ref="BD21:BI21"/>
    <mergeCell ref="F21:K21"/>
  </mergeCells>
  <dataValidations count="6">
    <dataValidation type="whole" operator="lessThanOrEqual" allowBlank="1" showInputMessage="1" showErrorMessage="1" error="Los valores no pueden ser superiores a 100%" sqref="AI13:AJ14 AC13:AH18 AL13:AM18 AI15:AK18 AA13:AB20 AA11:AF12 L21 AC19:AM20 AO110:BA119 L32 BC11:BI20 AH11:AM12 AO11:BA20 Z21:BJ21 AI24:AJ25 AC24:AH29 AL24:AM29 AI26:AK29 AA24:AB31 AA22:AF23 Z32:BJ32 AC30:AM31 BC22:BI31 AH22:AM23 AO22:BA31 L54 AI35:AJ36 AC35:AH40 AL35:AM40 AI37:AK40 AA35:AB42 AA33:AF34 L43 AC41:AM42 Z54:BJ54 BC33:BI42 AH33:AM34 AO33:BA42 Z43:BJ43 AI46:AJ47 AC46:AH51 AL46:AM51 AI48:AK51 AA46:AB53 AA44:AF45 BC110:BI119 AC52:AM53 BC44:BI53 AH44:AM45 L98 AC57:AH62 AL57:AM62 AA57:AB64 AI59:AK62 AC118:AM119 L65 AC63:AM64 L76 BC55:BI64 AO55:BA64 AC68:AH73 Z65:BJ65 AL68:AM73 AA68:AB75 AO66:BA75 AI70:AK73 Z76:BJ76 AC74:AM75 BC66:BI75 Z98:BJ98 AI79:AJ80 AL79:AM86 AI81:AK84 AA77:AF78 L87 BC77:BI86 AH77:AM78 Z87:BJ87 AL90:AM95 AA92:AB97 AC92:AK95 AO88:BA97 AH55:AM56 AC96:AM97 BC88:BI97 AO44:BA53 L120 Z120:BJ120 AI101:AJ102 AC101:AH106 AL101:AM106 AI103:AK106 AA101:AB108 AA99:AF100 L109 AC107:AM108 AH110:AM111 BC99:BI108 AH99:AM100 E11:K120 Z109:BJ109 AI112:AJ113 AC112:AH117 AL112:AM117 AI114:AK117 AA112:AB119 AA110:AF111 AO101:BA108 AI57:AJ58 AA55:AF56 AZ99:BA100 AO99:AT100 AV99:AX100 AH66:AM67 AI68:AJ69 AA66:AF67 AA79:AH84 M11:Y120 AA85:AJ86 AO77:BA86 AA90:AJ91 AA88:AF89 AH88:AM89" xr:uid="{00000000-0002-0000-0900-000000000000}">
      <formula1>100</formula1>
    </dataValidation>
    <dataValidation type="textLength" allowBlank="1" showInputMessage="1" showErrorMessage="1" sqref="D11 D22 D33 D44 D110 D82 D77 D55 D99 D88" xr:uid="{00000000-0002-0000-0900-000001000000}">
      <formula1>20</formula1>
      <formula2>500</formula2>
    </dataValidation>
    <dataValidation type="custom" showInputMessage="1" showErrorMessage="1" errorTitle="Atención" error="Las actividades se deben crear en orden estricto para que se genere el número de actividad" sqref="D12:D20 D23:D31 D34:D42 D45:D53 D83:D86 D67:D75 D111:D119 D56:D64 D100:D108 D78 D80 D89:D97" xr:uid="{00000000-0002-0000-0900-000002000000}">
      <formula1>D11&lt;&gt;""</formula1>
    </dataValidation>
    <dataValidation type="textLength" operator="lessThan" allowBlank="1" showErrorMessage="1" errorTitle="LIMITE DE TEXTO" error="En esta Celda solo se permite diligenciar un largo de 1200 caracteres" sqref="J3 D3:D4 AT3 AG3:AG4" xr:uid="{00000000-0002-0000-0900-000003000000}">
      <formula1>1200</formula1>
    </dataValidation>
    <dataValidation allowBlank="1" showInputMessage="1" sqref="AP7 AA7 B7:F7" xr:uid="{00000000-0002-0000-0900-000004000000}"/>
    <dataValidation type="custom" showInputMessage="1" showErrorMessage="1" errorTitle="Atención" error="Las actividades se deben crear en orden estricto para que se genere el número de actividad" sqref="D79" xr:uid="{93B433ED-69E1-4A8E-A504-E091CBDCE7F4}">
      <formula1>#REF!&lt;&gt;""</formula1>
    </dataValidation>
  </dataValidations>
  <printOptions horizontalCentered="1" verticalCentered="1"/>
  <pageMargins left="0.11811023622047245" right="0.11811023622047245" top="0.15748031496062992" bottom="0.15748031496062992" header="0.11811023622047245" footer="0.11811023622047245"/>
  <pageSetup scale="26" fitToWidth="2" fitToHeight="3" orientation="landscape" r:id="rId1"/>
  <headerFooter>
    <oddFooter xml:space="preserve">&amp;LCalle 26 No. 57-41 Torre 8, Pisos 7 y 8 CEMSA – C.P. 111321
PBX. 3779555  - Información: Línea 195
www.umv.gov.co&amp;CPES-FM-008
Página &amp;P de &amp;N
</oddFooter>
  </headerFooter>
  <rowBreaks count="2" manualBreakCount="2">
    <brk id="54" max="62" man="1"/>
    <brk id="98" max="62" man="1"/>
  </rowBreaks>
  <colBreaks count="1" manualBreakCount="1">
    <brk id="26" max="120"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H20"/>
  <sheetViews>
    <sheetView view="pageBreakPreview" topLeftCell="A7" zoomScaleNormal="100" zoomScaleSheetLayoutView="100" zoomScalePageLayoutView="70" workbookViewId="0"/>
  </sheetViews>
  <sheetFormatPr baseColWidth="10" defaultColWidth="0" defaultRowHeight="12.75" x14ac:dyDescent="0.25"/>
  <cols>
    <col min="1" max="1" width="3" style="67" customWidth="1"/>
    <col min="2" max="2" width="3.85546875" style="67" customWidth="1"/>
    <col min="3" max="3" width="18.85546875" style="67" customWidth="1"/>
    <col min="4" max="4" width="22" style="67" customWidth="1"/>
    <col min="5" max="5" width="38.140625" style="67" customWidth="1"/>
    <col min="6" max="6" width="29.140625" style="67" customWidth="1"/>
    <col min="7" max="7" width="2.85546875" style="67" customWidth="1"/>
    <col min="8" max="8" width="3" style="67" customWidth="1"/>
    <col min="9" max="16384" width="11.42578125" style="67" hidden="1"/>
  </cols>
  <sheetData>
    <row r="2" spans="1:7" ht="42" customHeight="1" x14ac:dyDescent="0.25">
      <c r="B2" s="367"/>
      <c r="C2" s="367"/>
      <c r="D2" s="564" t="s">
        <v>73</v>
      </c>
      <c r="E2" s="564"/>
      <c r="F2" s="564"/>
      <c r="G2" s="564"/>
    </row>
    <row r="3" spans="1:7" ht="21.75" customHeight="1" x14ac:dyDescent="0.25">
      <c r="B3" s="367"/>
      <c r="C3" s="367"/>
      <c r="D3" s="565" t="s">
        <v>115</v>
      </c>
      <c r="E3" s="565"/>
      <c r="F3" s="565" t="s">
        <v>117</v>
      </c>
      <c r="G3" s="565"/>
    </row>
    <row r="4" spans="1:7" ht="21.75" customHeight="1" x14ac:dyDescent="0.25">
      <c r="B4" s="367"/>
      <c r="C4" s="367"/>
      <c r="D4" s="565" t="s">
        <v>116</v>
      </c>
      <c r="E4" s="565"/>
      <c r="F4" s="565"/>
      <c r="G4" s="565"/>
    </row>
    <row r="5" spans="1:7" ht="13.5" thickBot="1" x14ac:dyDescent="0.3"/>
    <row r="6" spans="1:7" ht="28.5" customHeight="1" thickBot="1" x14ac:dyDescent="0.3">
      <c r="B6" s="566" t="s">
        <v>78</v>
      </c>
      <c r="C6" s="567"/>
      <c r="D6" s="567"/>
      <c r="E6" s="342" t="str">
        <f>+Antecedentes!D16</f>
        <v>1171   TRANSPARENCIA, GESTIÓN PÚBLICA Y ATENCIÓN A PARTES INTERESADAS EN LA UAERMV</v>
      </c>
      <c r="F6" s="342"/>
      <c r="G6" s="343"/>
    </row>
    <row r="7" spans="1:7" ht="21" customHeight="1" thickBot="1" x14ac:dyDescent="0.3">
      <c r="A7" s="111"/>
      <c r="B7" s="556" t="s">
        <v>128</v>
      </c>
      <c r="C7" s="557"/>
      <c r="D7" s="557"/>
      <c r="E7" s="557"/>
      <c r="F7" s="557"/>
      <c r="G7" s="558"/>
    </row>
    <row r="8" spans="1:7" x14ac:dyDescent="0.25">
      <c r="B8" s="100"/>
      <c r="C8" s="101"/>
      <c r="D8" s="101"/>
      <c r="E8" s="101"/>
      <c r="F8" s="101"/>
      <c r="G8" s="102"/>
    </row>
    <row r="9" spans="1:7" ht="27" customHeight="1" x14ac:dyDescent="0.25">
      <c r="B9" s="559"/>
      <c r="C9" s="108" t="s">
        <v>52</v>
      </c>
      <c r="D9" s="311" t="s">
        <v>328</v>
      </c>
      <c r="E9" s="311"/>
      <c r="F9" s="311"/>
      <c r="G9" s="107"/>
    </row>
    <row r="10" spans="1:7" ht="27" customHeight="1" x14ac:dyDescent="0.25">
      <c r="B10" s="559"/>
      <c r="C10" s="108" t="s">
        <v>53</v>
      </c>
      <c r="D10" s="311" t="s">
        <v>329</v>
      </c>
      <c r="E10" s="311"/>
      <c r="F10" s="311"/>
      <c r="G10" s="107"/>
    </row>
    <row r="11" spans="1:7" ht="27" customHeight="1" x14ac:dyDescent="0.25">
      <c r="B11" s="103"/>
      <c r="C11" s="108" t="s">
        <v>54</v>
      </c>
      <c r="D11" s="311" t="s">
        <v>229</v>
      </c>
      <c r="E11" s="311"/>
      <c r="F11" s="311"/>
      <c r="G11" s="107"/>
    </row>
    <row r="12" spans="1:7" ht="27" customHeight="1" x14ac:dyDescent="0.25">
      <c r="B12" s="103"/>
      <c r="C12" s="108" t="s">
        <v>55</v>
      </c>
      <c r="D12" s="311" t="s">
        <v>230</v>
      </c>
      <c r="E12" s="311"/>
      <c r="F12" s="311"/>
      <c r="G12" s="107"/>
    </row>
    <row r="13" spans="1:7" ht="27" customHeight="1" x14ac:dyDescent="0.25">
      <c r="B13" s="103"/>
      <c r="C13" s="108" t="s">
        <v>56</v>
      </c>
      <c r="D13" s="311" t="s">
        <v>231</v>
      </c>
      <c r="E13" s="311"/>
      <c r="F13" s="311"/>
      <c r="G13" s="107"/>
    </row>
    <row r="14" spans="1:7" ht="13.5" thickBot="1" x14ac:dyDescent="0.3">
      <c r="B14" s="104"/>
      <c r="C14" s="105"/>
      <c r="D14" s="105"/>
      <c r="E14" s="105"/>
      <c r="F14" s="105"/>
      <c r="G14" s="106"/>
    </row>
    <row r="15" spans="1:7" x14ac:dyDescent="0.25">
      <c r="B15" s="97"/>
      <c r="C15" s="97"/>
      <c r="D15" s="97"/>
      <c r="E15" s="97"/>
      <c r="F15" s="97"/>
      <c r="G15" s="97"/>
    </row>
    <row r="16" spans="1:7" x14ac:dyDescent="0.25">
      <c r="B16" s="97"/>
      <c r="C16" s="97"/>
      <c r="D16" s="97"/>
      <c r="E16" s="97"/>
      <c r="F16" s="97"/>
      <c r="G16" s="97"/>
    </row>
    <row r="17" spans="2:7" x14ac:dyDescent="0.25">
      <c r="B17" s="56"/>
      <c r="C17" s="56"/>
      <c r="D17" s="56"/>
      <c r="E17" s="561"/>
      <c r="F17" s="561"/>
      <c r="G17" s="561"/>
    </row>
    <row r="18" spans="2:7" ht="16.5" thickBot="1" x14ac:dyDescent="0.3">
      <c r="B18" s="562" t="s">
        <v>57</v>
      </c>
      <c r="C18" s="562"/>
      <c r="D18" s="562"/>
      <c r="E18" s="563"/>
      <c r="F18" s="563"/>
      <c r="G18" s="98"/>
    </row>
    <row r="19" spans="2:7" x14ac:dyDescent="0.25">
      <c r="B19" s="56"/>
      <c r="C19" s="56"/>
      <c r="D19" s="56"/>
      <c r="E19" s="560"/>
      <c r="F19" s="560"/>
      <c r="G19" s="99"/>
    </row>
    <row r="20" spans="2:7" x14ac:dyDescent="0.25">
      <c r="B20" s="56"/>
      <c r="C20" s="56"/>
      <c r="D20" s="56"/>
      <c r="E20" s="56"/>
      <c r="F20" s="56"/>
      <c r="G20" s="56"/>
    </row>
  </sheetData>
  <mergeCells count="18">
    <mergeCell ref="B6:D6"/>
    <mergeCell ref="E6:G6"/>
    <mergeCell ref="D13:F13"/>
    <mergeCell ref="D12:F12"/>
    <mergeCell ref="D11:F11"/>
    <mergeCell ref="D10:F10"/>
    <mergeCell ref="D9:F9"/>
    <mergeCell ref="B2:C4"/>
    <mergeCell ref="D2:G2"/>
    <mergeCell ref="D3:E3"/>
    <mergeCell ref="F3:G3"/>
    <mergeCell ref="D4:G4"/>
    <mergeCell ref="B7:G7"/>
    <mergeCell ref="B9:B10"/>
    <mergeCell ref="E19:F19"/>
    <mergeCell ref="E17:G17"/>
    <mergeCell ref="B18:D18"/>
    <mergeCell ref="E18:F18"/>
  </mergeCells>
  <dataValidations count="2">
    <dataValidation allowBlank="1" showErrorMessage="1" sqref="B7:B9 E7:G8 G11:G65511 F20:F65511 F14:F18 D14:E65511 C7:C65511 B11:B65511 D7:D13" xr:uid="{00000000-0002-0000-0A00-000000000000}"/>
    <dataValidation type="textLength" operator="lessThan" allowBlank="1" showErrorMessage="1" errorTitle="LIMITE DE TEXTO" error="En esta Celda solo se permite diligenciar un largo de 1200 caracteres" sqref="D3:D4 F3" xr:uid="{00000000-0002-0000-0A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orientation="landscape"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8FFD-F6F0-496F-B291-042A9513B903}">
  <dimension ref="A1:H68"/>
  <sheetViews>
    <sheetView zoomScale="85" zoomScaleNormal="85" workbookViewId="0">
      <selection sqref="A1:H1"/>
    </sheetView>
  </sheetViews>
  <sheetFormatPr baseColWidth="10" defaultColWidth="0" defaultRowHeight="12.75" zeroHeight="1" x14ac:dyDescent="0.25"/>
  <cols>
    <col min="1" max="1" width="9.140625" style="1" customWidth="1"/>
    <col min="2" max="2" width="9.28515625" style="1" customWidth="1"/>
    <col min="3" max="8" width="23.28515625" style="1" customWidth="1"/>
    <col min="9" max="9" width="9.42578125" style="1" customWidth="1"/>
    <col min="10" max="16384" width="0" style="1" hidden="1"/>
  </cols>
  <sheetData>
    <row r="1" spans="1:8" s="4" customFormat="1" ht="15" x14ac:dyDescent="0.25">
      <c r="A1" s="253" t="str">
        <f>[6]Hoja1!D18</f>
        <v>TRANSPARENCIA, GESTIÓN PÚBLICA Y ATENCIÓN A PARTES INTERESADAS EN LA UAERMV</v>
      </c>
      <c r="B1" s="254"/>
      <c r="C1" s="254"/>
      <c r="D1" s="254"/>
      <c r="E1" s="254"/>
      <c r="F1" s="254"/>
      <c r="G1" s="254"/>
      <c r="H1" s="255"/>
    </row>
    <row r="2" spans="1:8" x14ac:dyDescent="0.25">
      <c r="A2" s="256" t="s">
        <v>353</v>
      </c>
      <c r="B2" s="257"/>
      <c r="C2" s="257"/>
      <c r="D2" s="257"/>
      <c r="E2" s="257"/>
      <c r="F2" s="257"/>
      <c r="G2" s="257"/>
      <c r="H2" s="258"/>
    </row>
    <row r="3" spans="1:8" ht="18" x14ac:dyDescent="0.25">
      <c r="A3" s="259"/>
      <c r="B3" s="260" t="s">
        <v>1</v>
      </c>
      <c r="C3" s="207"/>
      <c r="D3" s="208"/>
      <c r="E3" s="207"/>
      <c r="F3" s="208"/>
      <c r="G3" s="207"/>
      <c r="H3" s="209"/>
    </row>
    <row r="4" spans="1:8" s="5" customFormat="1" ht="47.25" customHeight="1" x14ac:dyDescent="0.25">
      <c r="A4" s="259"/>
      <c r="B4" s="260"/>
      <c r="C4" s="261" t="s">
        <v>148</v>
      </c>
      <c r="D4" s="262"/>
      <c r="E4" s="261" t="s">
        <v>149</v>
      </c>
      <c r="F4" s="262"/>
      <c r="G4" s="261" t="s">
        <v>150</v>
      </c>
      <c r="H4" s="262"/>
    </row>
    <row r="5" spans="1:8" ht="18" x14ac:dyDescent="0.25">
      <c r="A5" s="259"/>
      <c r="B5" s="260" t="s">
        <v>2</v>
      </c>
      <c r="C5" s="207"/>
      <c r="D5" s="208"/>
      <c r="E5" s="207"/>
      <c r="F5" s="208"/>
      <c r="G5" s="207"/>
      <c r="H5" s="208"/>
    </row>
    <row r="6" spans="1:8" ht="42" customHeight="1" x14ac:dyDescent="0.25">
      <c r="A6" s="259"/>
      <c r="B6" s="260"/>
      <c r="C6" s="261" t="s">
        <v>151</v>
      </c>
      <c r="D6" s="262"/>
      <c r="E6" s="263" t="s">
        <v>354</v>
      </c>
      <c r="F6" s="262"/>
      <c r="G6" s="263" t="s">
        <v>152</v>
      </c>
      <c r="H6" s="262"/>
    </row>
    <row r="7" spans="1:8" ht="15" customHeight="1" x14ac:dyDescent="0.25">
      <c r="A7" s="265" t="s">
        <v>355</v>
      </c>
      <c r="B7" s="266"/>
      <c r="C7" s="269" t="s">
        <v>157</v>
      </c>
      <c r="D7" s="270"/>
      <c r="E7" s="270"/>
      <c r="F7" s="270"/>
      <c r="G7" s="270"/>
      <c r="H7" s="271"/>
    </row>
    <row r="8" spans="1:8" ht="14.25" customHeight="1" x14ac:dyDescent="0.25">
      <c r="A8" s="267"/>
      <c r="B8" s="268"/>
      <c r="C8" s="272"/>
      <c r="D8" s="273"/>
      <c r="E8" s="273"/>
      <c r="F8" s="273"/>
      <c r="G8" s="273"/>
      <c r="H8" s="274"/>
    </row>
    <row r="9" spans="1:8" ht="14.25" customHeight="1" x14ac:dyDescent="0.25">
      <c r="A9" s="267"/>
      <c r="B9" s="268"/>
      <c r="C9" s="272"/>
      <c r="D9" s="273"/>
      <c r="E9" s="273"/>
      <c r="F9" s="273"/>
      <c r="G9" s="273"/>
      <c r="H9" s="274"/>
    </row>
    <row r="10" spans="1:8" ht="14.25" customHeight="1" x14ac:dyDescent="0.25">
      <c r="A10" s="267"/>
      <c r="B10" s="268"/>
      <c r="C10" s="272"/>
      <c r="D10" s="273"/>
      <c r="E10" s="273"/>
      <c r="F10" s="273"/>
      <c r="G10" s="273"/>
      <c r="H10" s="274"/>
    </row>
    <row r="11" spans="1:8" ht="14.25" customHeight="1" x14ac:dyDescent="0.25">
      <c r="A11" s="267"/>
      <c r="B11" s="268"/>
      <c r="C11" s="272"/>
      <c r="D11" s="273"/>
      <c r="E11" s="273"/>
      <c r="F11" s="273"/>
      <c r="G11" s="273"/>
      <c r="H11" s="274"/>
    </row>
    <row r="12" spans="1:8" ht="14.25" customHeight="1" x14ac:dyDescent="0.25">
      <c r="A12" s="267"/>
      <c r="B12" s="268"/>
      <c r="C12" s="275"/>
      <c r="D12" s="276"/>
      <c r="E12" s="276"/>
      <c r="F12" s="276"/>
      <c r="G12" s="276"/>
      <c r="H12" s="277"/>
    </row>
    <row r="13" spans="1:8" ht="18" x14ac:dyDescent="0.25">
      <c r="A13" s="259" t="s">
        <v>356</v>
      </c>
      <c r="B13" s="260" t="s">
        <v>3</v>
      </c>
      <c r="C13" s="207"/>
      <c r="D13" s="208"/>
      <c r="E13" s="207"/>
      <c r="F13" s="208"/>
      <c r="G13" s="207"/>
      <c r="H13" s="210"/>
    </row>
    <row r="14" spans="1:8" ht="70.5" customHeight="1" x14ac:dyDescent="0.25">
      <c r="A14" s="259"/>
      <c r="B14" s="260"/>
      <c r="C14" s="263" t="s">
        <v>153</v>
      </c>
      <c r="D14" s="262"/>
      <c r="E14" s="263" t="s">
        <v>357</v>
      </c>
      <c r="F14" s="262"/>
      <c r="G14" s="263" t="s">
        <v>360</v>
      </c>
      <c r="H14" s="262"/>
    </row>
    <row r="15" spans="1:8" ht="18" x14ac:dyDescent="0.25">
      <c r="A15" s="259"/>
      <c r="B15" s="260" t="s">
        <v>4</v>
      </c>
      <c r="C15" s="207"/>
      <c r="D15" s="208"/>
      <c r="E15" s="207"/>
      <c r="F15" s="208"/>
      <c r="G15" s="207"/>
      <c r="H15" s="209"/>
    </row>
    <row r="16" spans="1:8" ht="113.25" customHeight="1" x14ac:dyDescent="0.25">
      <c r="A16" s="259"/>
      <c r="B16" s="260"/>
      <c r="C16" s="263" t="s">
        <v>155</v>
      </c>
      <c r="D16" s="262"/>
      <c r="E16" s="261" t="s">
        <v>358</v>
      </c>
      <c r="F16" s="262"/>
      <c r="G16" s="263" t="s">
        <v>359</v>
      </c>
      <c r="H16" s="262"/>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3:4" x14ac:dyDescent="0.25">
      <c r="C49" s="264"/>
      <c r="D49" s="264"/>
    </row>
    <row r="50" spans="3:4" x14ac:dyDescent="0.25">
      <c r="C50" s="264"/>
      <c r="D50" s="264"/>
    </row>
    <row r="51" spans="3:4" x14ac:dyDescent="0.25"/>
    <row r="52" spans="3:4" x14ac:dyDescent="0.25"/>
    <row r="53" spans="3:4" x14ac:dyDescent="0.25"/>
    <row r="54" spans="3:4" x14ac:dyDescent="0.25"/>
    <row r="55" spans="3:4" x14ac:dyDescent="0.25"/>
    <row r="56" spans="3:4" x14ac:dyDescent="0.25"/>
    <row r="57" spans="3:4" x14ac:dyDescent="0.25"/>
    <row r="58" spans="3:4" x14ac:dyDescent="0.25"/>
    <row r="59" spans="3:4" x14ac:dyDescent="0.25"/>
    <row r="60" spans="3:4" x14ac:dyDescent="0.25"/>
    <row r="61" spans="3:4" x14ac:dyDescent="0.25"/>
    <row r="62" spans="3:4" x14ac:dyDescent="0.25"/>
    <row r="63" spans="3:4" x14ac:dyDescent="0.25"/>
    <row r="64" spans="3:4" x14ac:dyDescent="0.25"/>
    <row r="65" x14ac:dyDescent="0.25"/>
    <row r="66" x14ac:dyDescent="0.25"/>
    <row r="67" x14ac:dyDescent="0.25"/>
    <row r="68" x14ac:dyDescent="0.25"/>
  </sheetData>
  <mergeCells count="23">
    <mergeCell ref="E16:F16"/>
    <mergeCell ref="G16:H16"/>
    <mergeCell ref="C49:D50"/>
    <mergeCell ref="G6:H6"/>
    <mergeCell ref="A7:B12"/>
    <mergeCell ref="C7:H12"/>
    <mergeCell ref="A13:A16"/>
    <mergeCell ref="B13:B14"/>
    <mergeCell ref="C14:D14"/>
    <mergeCell ref="E14:F14"/>
    <mergeCell ref="G14:H14"/>
    <mergeCell ref="B15:B16"/>
    <mergeCell ref="C16:D16"/>
    <mergeCell ref="A1:H1"/>
    <mergeCell ref="A2:H2"/>
    <mergeCell ref="A3:A6"/>
    <mergeCell ref="B3:B4"/>
    <mergeCell ref="C4:D4"/>
    <mergeCell ref="E4:F4"/>
    <mergeCell ref="G4:H4"/>
    <mergeCell ref="B5:B6"/>
    <mergeCell ref="C6:D6"/>
    <mergeCell ref="E6:F6"/>
  </mergeCells>
  <dataValidations count="3">
    <dataValidation allowBlank="1" showErrorMessage="1" sqref="A1:XFD1" xr:uid="{FEBA91EB-4EF9-485E-9A24-ABCA49C9576C}"/>
    <dataValidation type="textLength" operator="lessThan" allowBlank="1" showErrorMessage="1" errorTitle="LIMITE DE TEXTO" error="En esta Celda solo se permite diligenciar un total de 1200 caracteres" sqref="A13 A7" xr:uid="{2547BA29-6A35-4910-99B0-7CD2C4AFBE5C}">
      <formula1>1200</formula1>
    </dataValidation>
    <dataValidation type="textLength" operator="lessThan" allowBlank="1" showErrorMessage="1" errorTitle="LIMITE DE TEXTO" error="En esta Celda solo se permite diligenciar un largo de 1200 caracteres" sqref="E17:IT65535 C51:D65535 C17:C49 A17:B65535 D17:D48 A2:H2 I2:IT16" xr:uid="{287F13C8-3ABD-4CCF-A067-F62740DE9357}">
      <formula1>1200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showGridLines="0" topLeftCell="A13" zoomScale="70" zoomScaleNormal="70" zoomScaleSheetLayoutView="70" zoomScalePageLayoutView="55" workbookViewId="0">
      <selection activeCell="F17" sqref="F17:G17"/>
    </sheetView>
  </sheetViews>
  <sheetFormatPr baseColWidth="10" defaultColWidth="0" defaultRowHeight="12.75" zeroHeight="1" x14ac:dyDescent="0.25"/>
  <cols>
    <col min="1" max="1" width="2.85546875" style="1" customWidth="1"/>
    <col min="2" max="2" width="9.140625" style="1" customWidth="1"/>
    <col min="3" max="3" width="9.28515625" style="1" customWidth="1"/>
    <col min="4" max="13" width="23.28515625" style="1" customWidth="1"/>
    <col min="14" max="14" width="2.85546875" style="1" customWidth="1"/>
    <col min="15" max="16384" width="11.5703125" style="1" hidden="1"/>
  </cols>
  <sheetData>
    <row r="1" spans="2:13" ht="16.899999999999999" customHeight="1" thickBot="1" x14ac:dyDescent="0.3"/>
    <row r="2" spans="2:13" ht="50.45" customHeight="1" thickBot="1" x14ac:dyDescent="0.3">
      <c r="B2" s="216"/>
      <c r="C2" s="289"/>
      <c r="D2" s="290" t="s">
        <v>73</v>
      </c>
      <c r="E2" s="291"/>
      <c r="F2" s="291"/>
      <c r="G2" s="291"/>
      <c r="H2" s="291"/>
      <c r="I2" s="291"/>
      <c r="J2" s="291"/>
      <c r="K2" s="291"/>
      <c r="L2" s="174"/>
      <c r="M2" s="175"/>
    </row>
    <row r="3" spans="2:13" ht="17.45" customHeight="1" thickBot="1" x14ac:dyDescent="0.3">
      <c r="B3" s="216"/>
      <c r="C3" s="216"/>
      <c r="D3" s="294" t="s">
        <v>115</v>
      </c>
      <c r="E3" s="294"/>
      <c r="F3" s="294"/>
      <c r="G3" s="295"/>
      <c r="H3" s="292" t="s">
        <v>117</v>
      </c>
      <c r="I3" s="293"/>
      <c r="J3" s="293"/>
      <c r="K3" s="293"/>
      <c r="L3" s="172"/>
      <c r="M3" s="173"/>
    </row>
    <row r="4" spans="2:13" ht="17.45" customHeight="1" thickBot="1" x14ac:dyDescent="0.3">
      <c r="B4" s="216"/>
      <c r="C4" s="289"/>
      <c r="D4" s="292" t="s">
        <v>116</v>
      </c>
      <c r="E4" s="293"/>
      <c r="F4" s="293"/>
      <c r="G4" s="293"/>
      <c r="H4" s="293"/>
      <c r="I4" s="293"/>
      <c r="J4" s="293"/>
      <c r="K4" s="293"/>
      <c r="L4" s="172"/>
      <c r="M4" s="173"/>
    </row>
    <row r="5" spans="2:13" ht="13.5" thickBot="1" x14ac:dyDescent="0.3"/>
    <row r="6" spans="2:13" s="4" customFormat="1" ht="26.45" customHeight="1" thickBot="1" x14ac:dyDescent="0.3">
      <c r="B6" s="296" t="s">
        <v>78</v>
      </c>
      <c r="C6" s="297"/>
      <c r="D6" s="297"/>
      <c r="E6" s="298"/>
      <c r="F6" s="299" t="str">
        <f>+Antecedentes!D16</f>
        <v>1171   TRANSPARENCIA, GESTIÓN PÚBLICA Y ATENCIÓN A PARTES INTERESADAS EN LA UAERMV</v>
      </c>
      <c r="G6" s="300"/>
      <c r="H6" s="300"/>
      <c r="I6" s="300"/>
      <c r="J6" s="300"/>
      <c r="K6" s="300"/>
      <c r="L6" s="170"/>
      <c r="M6" s="171"/>
    </row>
    <row r="7" spans="2:13" ht="23.45" customHeight="1" thickBot="1" x14ac:dyDescent="0.3">
      <c r="B7" s="309" t="s">
        <v>80</v>
      </c>
      <c r="C7" s="310"/>
      <c r="D7" s="310"/>
      <c r="E7" s="310"/>
      <c r="F7" s="310"/>
      <c r="G7" s="310"/>
      <c r="H7" s="310"/>
      <c r="I7" s="310"/>
      <c r="J7" s="310"/>
      <c r="K7" s="310"/>
      <c r="L7" s="168"/>
      <c r="M7" s="169"/>
    </row>
    <row r="8" spans="2:13" ht="100.15" customHeight="1" thickBot="1" x14ac:dyDescent="0.3">
      <c r="B8" s="305" t="s">
        <v>81</v>
      </c>
      <c r="C8" s="167" t="s">
        <v>0</v>
      </c>
      <c r="D8" s="313"/>
      <c r="E8" s="314"/>
      <c r="F8" s="314"/>
      <c r="G8" s="314"/>
      <c r="H8" s="314"/>
      <c r="I8" s="314"/>
      <c r="J8" s="314"/>
      <c r="K8" s="314"/>
      <c r="L8" s="314"/>
      <c r="M8" s="315"/>
    </row>
    <row r="9" spans="2:13" ht="17.45" customHeight="1" x14ac:dyDescent="0.25">
      <c r="B9" s="306"/>
      <c r="C9" s="301" t="s">
        <v>1</v>
      </c>
      <c r="D9" s="117"/>
      <c r="E9" s="118"/>
      <c r="F9" s="117"/>
      <c r="G9" s="118"/>
      <c r="H9" s="117"/>
      <c r="I9" s="118"/>
      <c r="J9" s="117"/>
      <c r="K9" s="119"/>
      <c r="L9" s="117"/>
      <c r="M9" s="119"/>
    </row>
    <row r="10" spans="2:13" s="5" customFormat="1" ht="100.15" customHeight="1" x14ac:dyDescent="0.25">
      <c r="B10" s="306"/>
      <c r="C10" s="301"/>
      <c r="D10" s="261" t="s">
        <v>148</v>
      </c>
      <c r="E10" s="262"/>
      <c r="F10" s="261" t="s">
        <v>149</v>
      </c>
      <c r="G10" s="262"/>
      <c r="H10" s="261" t="s">
        <v>150</v>
      </c>
      <c r="I10" s="262"/>
      <c r="J10" s="311" t="s">
        <v>181</v>
      </c>
      <c r="K10" s="312"/>
      <c r="L10" s="278"/>
      <c r="M10" s="279"/>
    </row>
    <row r="11" spans="2:13" ht="17.45" customHeight="1" x14ac:dyDescent="0.25">
      <c r="B11" s="306"/>
      <c r="C11" s="301" t="s">
        <v>2</v>
      </c>
      <c r="D11" s="117"/>
      <c r="E11" s="118"/>
      <c r="F11" s="117"/>
      <c r="G11" s="118"/>
      <c r="H11" s="117"/>
      <c r="I11" s="118"/>
      <c r="J11" s="117"/>
      <c r="K11" s="119"/>
      <c r="L11" s="117"/>
      <c r="M11" s="119"/>
    </row>
    <row r="12" spans="2:13" ht="100.15" customHeight="1" thickBot="1" x14ac:dyDescent="0.3">
      <c r="B12" s="307"/>
      <c r="C12" s="302"/>
      <c r="D12" s="261" t="s">
        <v>151</v>
      </c>
      <c r="E12" s="262"/>
      <c r="F12" s="263" t="s">
        <v>185</v>
      </c>
      <c r="G12" s="262"/>
      <c r="H12" s="263" t="s">
        <v>152</v>
      </c>
      <c r="I12" s="262"/>
      <c r="J12" s="285" t="s">
        <v>145</v>
      </c>
      <c r="K12" s="286"/>
      <c r="L12" s="316" t="s">
        <v>187</v>
      </c>
      <c r="M12" s="317"/>
    </row>
    <row r="13" spans="2:13" ht="118.9" customHeight="1" thickBot="1" x14ac:dyDescent="0.3">
      <c r="B13" s="303" t="s">
        <v>82</v>
      </c>
      <c r="C13" s="304"/>
      <c r="D13" s="282" t="s">
        <v>157</v>
      </c>
      <c r="E13" s="283"/>
      <c r="F13" s="283"/>
      <c r="G13" s="283"/>
      <c r="H13" s="283"/>
      <c r="I13" s="283"/>
      <c r="J13" s="283"/>
      <c r="K13" s="283"/>
      <c r="L13" s="283"/>
      <c r="M13" s="284"/>
    </row>
    <row r="14" spans="2:13" ht="17.45" customHeight="1" x14ac:dyDescent="0.25">
      <c r="B14" s="305" t="s">
        <v>83</v>
      </c>
      <c r="C14" s="308" t="s">
        <v>3</v>
      </c>
      <c r="D14" s="120"/>
      <c r="E14" s="121"/>
      <c r="F14" s="120"/>
      <c r="G14" s="121"/>
      <c r="H14" s="120"/>
      <c r="I14" s="121"/>
      <c r="J14" s="120"/>
      <c r="K14" s="122"/>
      <c r="L14" s="120"/>
      <c r="M14" s="122"/>
    </row>
    <row r="15" spans="2:13" ht="136.5" customHeight="1" x14ac:dyDescent="0.25">
      <c r="B15" s="306"/>
      <c r="C15" s="301"/>
      <c r="D15" s="263" t="s">
        <v>153</v>
      </c>
      <c r="E15" s="262"/>
      <c r="F15" s="263" t="s">
        <v>184</v>
      </c>
      <c r="G15" s="262"/>
      <c r="H15" s="263" t="s">
        <v>154</v>
      </c>
      <c r="I15" s="262"/>
      <c r="J15" s="287" t="s">
        <v>182</v>
      </c>
      <c r="K15" s="288"/>
      <c r="L15" s="278" t="s">
        <v>186</v>
      </c>
      <c r="M15" s="279"/>
    </row>
    <row r="16" spans="2:13" ht="17.45" customHeight="1" x14ac:dyDescent="0.25">
      <c r="B16" s="306"/>
      <c r="C16" s="301" t="s">
        <v>4</v>
      </c>
      <c r="D16" s="117"/>
      <c r="E16" s="118"/>
      <c r="F16" s="117"/>
      <c r="G16" s="118"/>
      <c r="H16" s="117"/>
      <c r="I16" s="118"/>
      <c r="J16" s="117"/>
      <c r="K16" s="119"/>
      <c r="L16" s="117"/>
      <c r="M16" s="119"/>
    </row>
    <row r="17" spans="2:13" ht="122.25" customHeight="1" thickBot="1" x14ac:dyDescent="0.3">
      <c r="B17" s="307"/>
      <c r="C17" s="302"/>
      <c r="D17" s="263" t="s">
        <v>155</v>
      </c>
      <c r="E17" s="262"/>
      <c r="F17" s="261" t="s">
        <v>156</v>
      </c>
      <c r="G17" s="262"/>
      <c r="H17" s="263" t="s">
        <v>326</v>
      </c>
      <c r="I17" s="262"/>
      <c r="J17" s="285" t="s">
        <v>183</v>
      </c>
      <c r="K17" s="286"/>
      <c r="L17" s="280" t="s">
        <v>325</v>
      </c>
      <c r="M17" s="281"/>
    </row>
    <row r="18" spans="2:13" ht="16.899999999999999" customHeight="1" x14ac:dyDescent="0.25"/>
    <row r="19" spans="2:13" x14ac:dyDescent="0.25"/>
    <row r="20" spans="2:13" x14ac:dyDescent="0.25"/>
    <row r="21" spans="2:13" x14ac:dyDescent="0.25"/>
    <row r="22" spans="2:13" x14ac:dyDescent="0.25"/>
    <row r="23" spans="2:13" x14ac:dyDescent="0.25"/>
    <row r="24" spans="2:13" x14ac:dyDescent="0.25"/>
    <row r="25" spans="2:13" x14ac:dyDescent="0.25"/>
    <row r="26" spans="2:13" x14ac:dyDescent="0.25"/>
    <row r="27" spans="2:13" x14ac:dyDescent="0.25"/>
    <row r="28" spans="2:13" x14ac:dyDescent="0.25"/>
    <row r="29" spans="2:13" x14ac:dyDescent="0.25"/>
    <row r="30" spans="2:13" x14ac:dyDescent="0.25"/>
    <row r="31" spans="2:13" x14ac:dyDescent="0.25"/>
    <row r="32" spans="2: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37">
    <mergeCell ref="B7:K7"/>
    <mergeCell ref="B8:B12"/>
    <mergeCell ref="C9:C10"/>
    <mergeCell ref="D10:E10"/>
    <mergeCell ref="F10:G10"/>
    <mergeCell ref="C11:C12"/>
    <mergeCell ref="J10:K10"/>
    <mergeCell ref="D8:M8"/>
    <mergeCell ref="L10:M10"/>
    <mergeCell ref="L12:M12"/>
    <mergeCell ref="B6:E6"/>
    <mergeCell ref="F6:K6"/>
    <mergeCell ref="H10:I10"/>
    <mergeCell ref="C16:C17"/>
    <mergeCell ref="D17:E17"/>
    <mergeCell ref="F17:G17"/>
    <mergeCell ref="H17:I17"/>
    <mergeCell ref="J17:K17"/>
    <mergeCell ref="B13:C13"/>
    <mergeCell ref="B14:B17"/>
    <mergeCell ref="C14:C15"/>
    <mergeCell ref="D15:E15"/>
    <mergeCell ref="F15:G15"/>
    <mergeCell ref="D12:E12"/>
    <mergeCell ref="F12:G12"/>
    <mergeCell ref="H12:I12"/>
    <mergeCell ref="B2:C4"/>
    <mergeCell ref="D2:K2"/>
    <mergeCell ref="H3:K3"/>
    <mergeCell ref="D3:G3"/>
    <mergeCell ref="D4:K4"/>
    <mergeCell ref="L15:M15"/>
    <mergeCell ref="L17:M17"/>
    <mergeCell ref="D13:M13"/>
    <mergeCell ref="J12:K12"/>
    <mergeCell ref="H15:I15"/>
    <mergeCell ref="J15:K15"/>
  </mergeCells>
  <dataValidations count="4">
    <dataValidation type="textLength" operator="lessThan" allowBlank="1" showErrorMessage="1" errorTitle="LIMITE DE TEXTO" error="En esta Celda solo se permite diligenciar un largo de 1200 caracteres" sqref="B6:B7 D2:D4 H3 N7:IY17 C7:C8 D7:M7 B18:IY65479" xr:uid="{00000000-0002-0000-0100-000000000000}">
      <formula1>1200</formula1>
    </dataValidation>
    <dataValidation type="textLength" operator="lessThan" allowBlank="1" showErrorMessage="1" errorTitle="LIMITE DE TEXTO" error="En esta Celda solo se permite diligenciar un total de 1200 caracteres" sqref="B8 B13:B14" xr:uid="{00000000-0002-0000-0100-000001000000}">
      <formula1>1200</formula1>
    </dataValidation>
    <dataValidation allowBlank="1" showErrorMessage="1" sqref="A6 N6:XFD6" xr:uid="{00000000-0002-0000-0100-000002000000}"/>
    <dataValidation operator="lessThan" allowBlank="1" showErrorMessage="1" errorTitle="LIMITE DE TEXTO" error="En esta Celda solo se permite diligenciar un largo de 1200 caracteres" sqref="D9:I9 D8 D11:I11 D16:I16 E14:I14 D13:D14 J9:M12 J14:M17" xr:uid="{00000000-0002-0000-0100-000003000000}"/>
  </dataValidations>
  <printOptions horizontalCentered="1" verticalCentered="1"/>
  <pageMargins left="0.31496062992125984" right="0.31496062992125984" top="0.35433070866141736" bottom="0.35433070866141736" header="0.11811023622047245" footer="0.11811023622047245"/>
  <pageSetup scale="62" orientation="landscape"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86"/>
  <sheetViews>
    <sheetView showGridLines="0" tabSelected="1" topLeftCell="A2" zoomScale="70" zoomScaleNormal="70" zoomScaleSheetLayoutView="55" zoomScalePageLayoutView="85" workbookViewId="0">
      <selection activeCell="D8" sqref="D8:H8"/>
    </sheetView>
  </sheetViews>
  <sheetFormatPr baseColWidth="10" defaultColWidth="0" defaultRowHeight="12.75" zeroHeight="1" x14ac:dyDescent="0.25"/>
  <cols>
    <col min="1" max="1" width="3" style="4" customWidth="1"/>
    <col min="2" max="2" width="9.140625" style="4" customWidth="1"/>
    <col min="3" max="3" width="13" style="4" customWidth="1"/>
    <col min="4" max="4" width="32.28515625" style="4" customWidth="1"/>
    <col min="5" max="5" width="19.85546875" style="4" customWidth="1"/>
    <col min="6" max="6" width="19.7109375" style="4" customWidth="1"/>
    <col min="7" max="7" width="13.140625" style="4" customWidth="1"/>
    <col min="8" max="8" width="20" style="4" customWidth="1"/>
    <col min="9" max="9" width="3" style="4" customWidth="1"/>
    <col min="10" max="16384" width="0" style="4" hidden="1"/>
  </cols>
  <sheetData>
    <row r="1" spans="2:11" ht="16.899999999999999" customHeight="1" x14ac:dyDescent="0.25"/>
    <row r="2" spans="2:11" ht="51.6" customHeight="1" x14ac:dyDescent="0.25">
      <c r="B2" s="318"/>
      <c r="C2" s="319"/>
      <c r="D2" s="324" t="s">
        <v>73</v>
      </c>
      <c r="E2" s="325"/>
      <c r="F2" s="325"/>
      <c r="G2" s="325"/>
      <c r="H2" s="326"/>
    </row>
    <row r="3" spans="2:11" ht="17.45" customHeight="1" x14ac:dyDescent="0.25">
      <c r="B3" s="320"/>
      <c r="C3" s="321"/>
      <c r="D3" s="327" t="s">
        <v>115</v>
      </c>
      <c r="E3" s="328"/>
      <c r="F3" s="327" t="s">
        <v>117</v>
      </c>
      <c r="G3" s="329"/>
      <c r="H3" s="328"/>
    </row>
    <row r="4" spans="2:11" ht="17.45" customHeight="1" x14ac:dyDescent="0.25">
      <c r="B4" s="322"/>
      <c r="C4" s="323"/>
      <c r="D4" s="327" t="s">
        <v>116</v>
      </c>
      <c r="E4" s="329"/>
      <c r="F4" s="329"/>
      <c r="G4" s="329"/>
      <c r="H4" s="328"/>
    </row>
    <row r="5" spans="2:11" ht="13.5" thickBot="1" x14ac:dyDescent="0.3"/>
    <row r="6" spans="2:11" ht="43.15" customHeight="1" thickBot="1" x14ac:dyDescent="0.3">
      <c r="B6" s="336" t="s">
        <v>78</v>
      </c>
      <c r="C6" s="337"/>
      <c r="D6" s="337"/>
      <c r="E6" s="342" t="str">
        <f>+Antecedentes!D16</f>
        <v>1171   TRANSPARENCIA, GESTIÓN PÚBLICA Y ATENCIÓN A PARTES INTERESADAS EN LA UAERMV</v>
      </c>
      <c r="F6" s="342"/>
      <c r="G6" s="342"/>
      <c r="H6" s="343"/>
      <c r="J6" s="18"/>
      <c r="K6" s="19"/>
    </row>
    <row r="7" spans="2:11" ht="22.15" customHeight="1" x14ac:dyDescent="0.25">
      <c r="B7" s="333" t="s">
        <v>89</v>
      </c>
      <c r="C7" s="334"/>
      <c r="D7" s="334"/>
      <c r="E7" s="334"/>
      <c r="F7" s="334"/>
      <c r="G7" s="334"/>
      <c r="H7" s="335"/>
    </row>
    <row r="8" spans="2:11" ht="73.5" customHeight="1" x14ac:dyDescent="0.25">
      <c r="B8" s="338" t="s">
        <v>84</v>
      </c>
      <c r="C8" s="339"/>
      <c r="D8" s="340" t="s">
        <v>392</v>
      </c>
      <c r="E8" s="340"/>
      <c r="F8" s="340"/>
      <c r="G8" s="340"/>
      <c r="H8" s="341"/>
    </row>
    <row r="9" spans="2:11" ht="124.5" customHeight="1" x14ac:dyDescent="0.25">
      <c r="B9" s="338" t="s">
        <v>85</v>
      </c>
      <c r="C9" s="339"/>
      <c r="D9" s="568" t="s">
        <v>393</v>
      </c>
      <c r="E9" s="569"/>
      <c r="F9" s="569"/>
      <c r="G9" s="569"/>
      <c r="H9" s="570"/>
    </row>
    <row r="10" spans="2:11" ht="22.15" customHeight="1" x14ac:dyDescent="0.25">
      <c r="B10" s="345" t="s">
        <v>88</v>
      </c>
      <c r="C10" s="346"/>
      <c r="D10" s="346"/>
      <c r="E10" s="346"/>
      <c r="F10" s="346"/>
      <c r="G10" s="346"/>
      <c r="H10" s="347"/>
    </row>
    <row r="11" spans="2:11" ht="328.5" customHeight="1" x14ac:dyDescent="0.25">
      <c r="B11" s="348" t="s">
        <v>352</v>
      </c>
      <c r="C11" s="349"/>
      <c r="D11" s="349"/>
      <c r="E11" s="349"/>
      <c r="F11" s="349"/>
      <c r="G11" s="349"/>
      <c r="H11" s="350"/>
    </row>
    <row r="12" spans="2:11" ht="22.15" customHeight="1" x14ac:dyDescent="0.25">
      <c r="B12" s="345" t="s">
        <v>87</v>
      </c>
      <c r="C12" s="346"/>
      <c r="D12" s="346"/>
      <c r="E12" s="346"/>
      <c r="F12" s="346"/>
      <c r="G12" s="346"/>
      <c r="H12" s="347"/>
    </row>
    <row r="13" spans="2:11" ht="92.45" customHeight="1" x14ac:dyDescent="0.25">
      <c r="B13" s="351" t="s">
        <v>189</v>
      </c>
      <c r="C13" s="352"/>
      <c r="D13" s="352"/>
      <c r="E13" s="352"/>
      <c r="F13" s="352"/>
      <c r="G13" s="352"/>
      <c r="H13" s="353"/>
    </row>
    <row r="14" spans="2:11" ht="22.15" customHeight="1" x14ac:dyDescent="0.25">
      <c r="B14" s="251" t="s">
        <v>86</v>
      </c>
      <c r="C14" s="252"/>
      <c r="D14" s="252"/>
      <c r="E14" s="252"/>
      <c r="F14" s="252"/>
      <c r="G14" s="252"/>
      <c r="H14" s="344"/>
    </row>
    <row r="15" spans="2:11" ht="44.25" customHeight="1" thickBot="1" x14ac:dyDescent="0.3">
      <c r="B15" s="330" t="s">
        <v>188</v>
      </c>
      <c r="C15" s="331"/>
      <c r="D15" s="331"/>
      <c r="E15" s="331"/>
      <c r="F15" s="331"/>
      <c r="G15" s="331"/>
      <c r="H15" s="332"/>
    </row>
    <row r="16" spans="2:11" ht="16.899999999999999" customHeight="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sheetData>
  <mergeCells count="18">
    <mergeCell ref="B15:H15"/>
    <mergeCell ref="B7:H7"/>
    <mergeCell ref="B6:D6"/>
    <mergeCell ref="B9:C9"/>
    <mergeCell ref="B8:C8"/>
    <mergeCell ref="D8:H8"/>
    <mergeCell ref="D9:H9"/>
    <mergeCell ref="E6:H6"/>
    <mergeCell ref="B14:H14"/>
    <mergeCell ref="B12:H12"/>
    <mergeCell ref="B10:H10"/>
    <mergeCell ref="B11:H11"/>
    <mergeCell ref="B13:H13"/>
    <mergeCell ref="B2:C4"/>
    <mergeCell ref="D2:H2"/>
    <mergeCell ref="D3:E3"/>
    <mergeCell ref="F3:H3"/>
    <mergeCell ref="D4:H4"/>
  </mergeCells>
  <dataValidations count="2">
    <dataValidation allowBlank="1" showErrorMessage="1" sqref="H16:IX16 B16:E16 L6:IX15" xr:uid="{00000000-0002-0000-0200-000000000000}"/>
    <dataValidation type="textLength" operator="lessThan" allowBlank="1" showErrorMessage="1" errorTitle="LIMITE DE TEXTO" error="En esta Celda solo se permite diligenciar un largo de 1200 caracteres" sqref="D3:D4 F3" xr:uid="{00000000-0002-0000-0200-000001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75" orientation="portrait" r:id="rId1"/>
  <headerFooter>
    <oddFooter xml:space="preserve">&amp;LCalle 26 No. 57-41 Torre 8, Pisos 7 y 8 CEMSA – C.P. 111321
PBX. 3779555  - Información: Línea 195
www.umv.gov.co&amp;CPES-FM-008
Página &amp;P de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3"/>
  <sheetViews>
    <sheetView showGridLines="0" zoomScale="70" zoomScaleNormal="70" zoomScaleSheetLayoutView="55" zoomScalePageLayoutView="70" workbookViewId="0">
      <selection activeCell="B10" sqref="B10:H10"/>
    </sheetView>
  </sheetViews>
  <sheetFormatPr baseColWidth="10" defaultColWidth="0" defaultRowHeight="12.75" x14ac:dyDescent="0.25"/>
  <cols>
    <col min="1" max="1" width="3" style="4" customWidth="1"/>
    <col min="2" max="3" width="9.140625" style="4" customWidth="1"/>
    <col min="4" max="4" width="46.7109375" style="4" customWidth="1"/>
    <col min="5" max="5" width="29.42578125" style="4" customWidth="1"/>
    <col min="6" max="7" width="13.140625" style="4" customWidth="1"/>
    <col min="8" max="8" width="20" style="4" customWidth="1"/>
    <col min="9" max="9" width="3" style="4" customWidth="1"/>
    <col min="10" max="16384" width="0" style="4" hidden="1"/>
  </cols>
  <sheetData>
    <row r="1" spans="1:8" ht="16.149999999999999" customHeight="1" x14ac:dyDescent="0.25"/>
    <row r="2" spans="1:8" ht="49.15" customHeight="1" x14ac:dyDescent="0.25">
      <c r="B2" s="318"/>
      <c r="C2" s="319"/>
      <c r="D2" s="324" t="s">
        <v>73</v>
      </c>
      <c r="E2" s="325"/>
      <c r="F2" s="325"/>
      <c r="G2" s="325"/>
      <c r="H2" s="326"/>
    </row>
    <row r="3" spans="1:8" ht="22.15" customHeight="1" x14ac:dyDescent="0.25">
      <c r="B3" s="320"/>
      <c r="C3" s="321"/>
      <c r="D3" s="327" t="s">
        <v>115</v>
      </c>
      <c r="E3" s="328"/>
      <c r="F3" s="327" t="s">
        <v>117</v>
      </c>
      <c r="G3" s="329"/>
      <c r="H3" s="328"/>
    </row>
    <row r="4" spans="1:8" ht="22.15" customHeight="1" x14ac:dyDescent="0.25">
      <c r="B4" s="322"/>
      <c r="C4" s="323"/>
      <c r="D4" s="327" t="s">
        <v>116</v>
      </c>
      <c r="E4" s="329"/>
      <c r="F4" s="329"/>
      <c r="G4" s="329"/>
      <c r="H4" s="328"/>
    </row>
    <row r="5" spans="1:8" ht="13.5" thickBot="1" x14ac:dyDescent="0.3"/>
    <row r="6" spans="1:8" ht="38.25" customHeight="1" thickBot="1" x14ac:dyDescent="0.3">
      <c r="B6" s="296" t="s">
        <v>78</v>
      </c>
      <c r="C6" s="297"/>
      <c r="D6" s="297"/>
      <c r="E6" s="354" t="str">
        <f>+Antecedentes!D16</f>
        <v>1171   TRANSPARENCIA, GESTIÓN PÚBLICA Y ATENCIÓN A PARTES INTERESADAS EN LA UAERMV</v>
      </c>
      <c r="F6" s="354"/>
      <c r="G6" s="354"/>
      <c r="H6" s="355"/>
    </row>
    <row r="7" spans="1:8" ht="21" customHeight="1" x14ac:dyDescent="0.25">
      <c r="B7" s="333" t="s">
        <v>90</v>
      </c>
      <c r="C7" s="334"/>
      <c r="D7" s="334"/>
      <c r="E7" s="334"/>
      <c r="F7" s="334"/>
      <c r="G7" s="334"/>
      <c r="H7" s="335"/>
    </row>
    <row r="8" spans="1:8" ht="133.5" customHeight="1" x14ac:dyDescent="0.25">
      <c r="B8" s="348" t="s">
        <v>294</v>
      </c>
      <c r="C8" s="349"/>
      <c r="D8" s="362"/>
      <c r="E8" s="349"/>
      <c r="F8" s="349"/>
      <c r="G8" s="349"/>
      <c r="H8" s="350"/>
    </row>
    <row r="9" spans="1:8" ht="21" customHeight="1" x14ac:dyDescent="0.25">
      <c r="B9" s="345" t="s">
        <v>91</v>
      </c>
      <c r="C9" s="346"/>
      <c r="D9" s="346"/>
      <c r="E9" s="346"/>
      <c r="F9" s="346"/>
      <c r="G9" s="346"/>
      <c r="H9" s="347"/>
    </row>
    <row r="10" spans="1:8" ht="261" customHeight="1" x14ac:dyDescent="0.25">
      <c r="B10" s="351" t="s">
        <v>295</v>
      </c>
      <c r="C10" s="352"/>
      <c r="D10" s="352"/>
      <c r="E10" s="352"/>
      <c r="F10" s="352"/>
      <c r="G10" s="352"/>
      <c r="H10" s="353"/>
    </row>
    <row r="11" spans="1:8" ht="21" customHeight="1" thickBot="1" x14ac:dyDescent="0.3">
      <c r="A11" s="1"/>
      <c r="B11" s="363" t="s">
        <v>131</v>
      </c>
      <c r="C11" s="364"/>
      <c r="D11" s="364"/>
      <c r="E11" s="364"/>
      <c r="F11" s="364"/>
      <c r="G11" s="364"/>
      <c r="H11" s="365"/>
    </row>
    <row r="12" spans="1:8" s="6" customFormat="1" ht="257.25" customHeight="1" x14ac:dyDescent="0.25">
      <c r="B12" s="356" t="s">
        <v>327</v>
      </c>
      <c r="C12" s="357"/>
      <c r="D12" s="357"/>
      <c r="E12" s="357"/>
      <c r="F12" s="357"/>
      <c r="G12" s="357"/>
      <c r="H12" s="358"/>
    </row>
    <row r="13" spans="1:8" ht="257.25" customHeight="1" thickBot="1" x14ac:dyDescent="0.3">
      <c r="B13" s="359"/>
      <c r="C13" s="360"/>
      <c r="D13" s="360"/>
      <c r="E13" s="360"/>
      <c r="F13" s="360"/>
      <c r="G13" s="360"/>
      <c r="H13" s="361"/>
    </row>
  </sheetData>
  <mergeCells count="13">
    <mergeCell ref="B12:H13"/>
    <mergeCell ref="B9:H9"/>
    <mergeCell ref="B7:H7"/>
    <mergeCell ref="B8:H8"/>
    <mergeCell ref="B10:H10"/>
    <mergeCell ref="B11:H11"/>
    <mergeCell ref="B6:D6"/>
    <mergeCell ref="E6:H6"/>
    <mergeCell ref="B2:C4"/>
    <mergeCell ref="D2:H2"/>
    <mergeCell ref="D3:E3"/>
    <mergeCell ref="F3:H3"/>
    <mergeCell ref="D4:H4"/>
  </mergeCells>
  <dataValidations count="1">
    <dataValidation type="textLength" operator="lessThan" allowBlank="1" showErrorMessage="1" errorTitle="LIMITE DE TEXTO" error="En esta Celda solo se permite diligenciar un largo de 1200 caracteres" sqref="D3:D4 F3" xr:uid="{00000000-0002-0000-0300-000000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68" orientation="portrait" r:id="rId1"/>
  <headerFooter>
    <oddFooter xml:space="preserve">&amp;LCalle 26 No. 57-41 Torre 8, Pisos 7 y 8 CEMSA – C.P. 111321
PBX. 3779555  - Información: Línea 195
www.umv.gov.co&amp;CPES-FM-008
Página &amp;P de &amp;N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K65556"/>
  <sheetViews>
    <sheetView showGridLines="0" view="pageBreakPreview" topLeftCell="A40" zoomScale="80" zoomScaleNormal="100" zoomScaleSheetLayoutView="80" zoomScalePageLayoutView="70" workbookViewId="0">
      <selection activeCell="B49" sqref="B49:C49"/>
    </sheetView>
  </sheetViews>
  <sheetFormatPr baseColWidth="10" defaultColWidth="0" defaultRowHeight="12.75" zeroHeight="1" x14ac:dyDescent="0.25"/>
  <cols>
    <col min="1" max="1" width="3.5703125" style="4" customWidth="1"/>
    <col min="2" max="2" width="19.7109375" style="4" customWidth="1"/>
    <col min="3" max="3" width="7.28515625" style="4" customWidth="1"/>
    <col min="4" max="4" width="29.28515625" style="4" customWidth="1"/>
    <col min="5" max="5" width="17.28515625" style="4" customWidth="1"/>
    <col min="6" max="7" width="16.7109375" style="4" customWidth="1"/>
    <col min="8" max="8" width="16.5703125" style="4" customWidth="1"/>
    <col min="9" max="9" width="19.42578125" style="4" customWidth="1"/>
    <col min="10" max="10" width="18.7109375" style="4" customWidth="1"/>
    <col min="11" max="11" width="2.7109375" style="4" customWidth="1"/>
    <col min="12" max="16384" width="11.42578125" style="4" hidden="1"/>
  </cols>
  <sheetData>
    <row r="1" spans="1:10" x14ac:dyDescent="0.25"/>
    <row r="2" spans="1:10" ht="52.9" customHeight="1" x14ac:dyDescent="0.25">
      <c r="B2" s="318"/>
      <c r="C2" s="319"/>
      <c r="D2" s="217" t="s">
        <v>73</v>
      </c>
      <c r="E2" s="217"/>
      <c r="F2" s="217"/>
      <c r="G2" s="217"/>
      <c r="H2" s="217"/>
      <c r="I2" s="217"/>
      <c r="J2" s="217"/>
    </row>
    <row r="3" spans="1:10" ht="16.899999999999999" customHeight="1" x14ac:dyDescent="0.25">
      <c r="B3" s="320"/>
      <c r="C3" s="321"/>
      <c r="D3" s="218" t="s">
        <v>115</v>
      </c>
      <c r="E3" s="218"/>
      <c r="F3" s="218"/>
      <c r="G3" s="218"/>
      <c r="H3" s="218" t="s">
        <v>117</v>
      </c>
      <c r="I3" s="218"/>
      <c r="J3" s="218"/>
    </row>
    <row r="4" spans="1:10" ht="16.899999999999999" customHeight="1" x14ac:dyDescent="0.25">
      <c r="B4" s="322"/>
      <c r="C4" s="323"/>
      <c r="D4" s="218" t="s">
        <v>135</v>
      </c>
      <c r="E4" s="218"/>
      <c r="F4" s="218"/>
      <c r="G4" s="218"/>
      <c r="H4" s="218"/>
      <c r="I4" s="218"/>
      <c r="J4" s="218"/>
    </row>
    <row r="5" spans="1:10" ht="13.5" thickBot="1" x14ac:dyDescent="0.3"/>
    <row r="6" spans="1:10" ht="13.5" thickBot="1" x14ac:dyDescent="0.3">
      <c r="A6" s="1"/>
      <c r="B6" s="422" t="s">
        <v>102</v>
      </c>
      <c r="C6" s="423"/>
      <c r="D6" s="423"/>
      <c r="E6" s="423"/>
      <c r="F6" s="423"/>
      <c r="G6" s="423"/>
      <c r="H6" s="423"/>
      <c r="I6" s="423"/>
      <c r="J6" s="424"/>
    </row>
    <row r="7" spans="1:10" ht="23.45" customHeight="1" x14ac:dyDescent="0.25">
      <c r="B7" s="426" t="s">
        <v>93</v>
      </c>
      <c r="C7" s="427"/>
      <c r="D7" s="427"/>
      <c r="E7" s="428" t="s">
        <v>172</v>
      </c>
      <c r="F7" s="428"/>
      <c r="G7" s="428"/>
      <c r="H7" s="428"/>
      <c r="I7" s="428"/>
      <c r="J7" s="429"/>
    </row>
    <row r="8" spans="1:10" ht="23.45" customHeight="1" x14ac:dyDescent="0.25">
      <c r="B8" s="378" t="s">
        <v>94</v>
      </c>
      <c r="C8" s="379"/>
      <c r="D8" s="379"/>
      <c r="E8" s="380" t="s">
        <v>171</v>
      </c>
      <c r="F8" s="380"/>
      <c r="G8" s="380"/>
      <c r="H8" s="380"/>
      <c r="I8" s="380"/>
      <c r="J8" s="381"/>
    </row>
    <row r="9" spans="1:10" ht="23.45" customHeight="1" x14ac:dyDescent="0.25">
      <c r="B9" s="378" t="s">
        <v>95</v>
      </c>
      <c r="C9" s="379"/>
      <c r="D9" s="379"/>
      <c r="E9" s="380" t="s">
        <v>173</v>
      </c>
      <c r="F9" s="380"/>
      <c r="G9" s="380"/>
      <c r="H9" s="380"/>
      <c r="I9" s="380"/>
      <c r="J9" s="381"/>
    </row>
    <row r="10" spans="1:10" ht="23.45" customHeight="1" x14ac:dyDescent="0.25">
      <c r="B10" s="378" t="s">
        <v>96</v>
      </c>
      <c r="C10" s="379"/>
      <c r="D10" s="379"/>
      <c r="E10" s="240" t="s">
        <v>174</v>
      </c>
      <c r="F10" s="240"/>
      <c r="G10" s="240"/>
      <c r="H10" s="240"/>
      <c r="I10" s="240"/>
      <c r="J10" s="241"/>
    </row>
    <row r="11" spans="1:10" ht="23.45" customHeight="1" x14ac:dyDescent="0.25">
      <c r="B11" s="378" t="s">
        <v>97</v>
      </c>
      <c r="C11" s="379"/>
      <c r="D11" s="379"/>
      <c r="E11" s="380" t="s">
        <v>175</v>
      </c>
      <c r="F11" s="380"/>
      <c r="G11" s="380"/>
      <c r="H11" s="380"/>
      <c r="I11" s="380"/>
      <c r="J11" s="381"/>
    </row>
    <row r="12" spans="1:10" ht="28.15" customHeight="1" x14ac:dyDescent="0.25">
      <c r="B12" s="425" t="s">
        <v>98</v>
      </c>
      <c r="C12" s="366"/>
      <c r="D12" s="131" t="s">
        <v>99</v>
      </c>
      <c r="E12" s="131" t="s">
        <v>6</v>
      </c>
      <c r="F12" s="366" t="s">
        <v>100</v>
      </c>
      <c r="G12" s="366"/>
      <c r="H12" s="366" t="s">
        <v>101</v>
      </c>
      <c r="I12" s="366"/>
      <c r="J12" s="132" t="s">
        <v>6</v>
      </c>
    </row>
    <row r="13" spans="1:10" ht="65.25" customHeight="1" x14ac:dyDescent="0.25">
      <c r="B13" s="374" t="s">
        <v>176</v>
      </c>
      <c r="C13" s="311"/>
      <c r="D13" s="165" t="s">
        <v>177</v>
      </c>
      <c r="E13" s="166" t="s">
        <v>180</v>
      </c>
      <c r="F13" s="311" t="s">
        <v>178</v>
      </c>
      <c r="G13" s="311"/>
      <c r="H13" s="367" t="s">
        <v>179</v>
      </c>
      <c r="I13" s="367"/>
      <c r="J13" s="166" t="s">
        <v>180</v>
      </c>
    </row>
    <row r="14" spans="1:10" ht="48" customHeight="1" x14ac:dyDescent="0.25">
      <c r="B14" s="371"/>
      <c r="C14" s="372"/>
      <c r="D14" s="25"/>
      <c r="E14" s="26"/>
      <c r="F14" s="372"/>
      <c r="G14" s="372"/>
      <c r="H14" s="367"/>
      <c r="I14" s="367"/>
      <c r="J14" s="27"/>
    </row>
    <row r="15" spans="1:10" ht="48" customHeight="1" x14ac:dyDescent="0.25">
      <c r="B15" s="371"/>
      <c r="C15" s="372"/>
      <c r="D15" s="25"/>
      <c r="E15" s="26"/>
      <c r="F15" s="372"/>
      <c r="G15" s="372"/>
      <c r="H15" s="367"/>
      <c r="I15" s="367"/>
      <c r="J15" s="27"/>
    </row>
    <row r="16" spans="1:10" ht="48" customHeight="1" thickBot="1" x14ac:dyDescent="0.3">
      <c r="B16" s="430"/>
      <c r="C16" s="431"/>
      <c r="D16" s="28"/>
      <c r="E16" s="29"/>
      <c r="F16" s="431"/>
      <c r="G16" s="431"/>
      <c r="H16" s="432"/>
      <c r="I16" s="432"/>
      <c r="J16" s="30"/>
    </row>
    <row r="17" spans="2:10" ht="26.25" customHeight="1" thickBot="1" x14ac:dyDescent="0.3">
      <c r="B17" s="368" t="s">
        <v>107</v>
      </c>
      <c r="C17" s="369"/>
      <c r="D17" s="369"/>
      <c r="E17" s="369"/>
      <c r="F17" s="369"/>
      <c r="G17" s="369"/>
      <c r="H17" s="369"/>
      <c r="I17" s="369"/>
      <c r="J17" s="370"/>
    </row>
    <row r="18" spans="2:10" ht="30.75" customHeight="1" x14ac:dyDescent="0.25">
      <c r="B18" s="375" t="s">
        <v>108</v>
      </c>
      <c r="C18" s="376"/>
      <c r="D18" s="123" t="s">
        <v>109</v>
      </c>
      <c r="E18" s="123" t="s">
        <v>110</v>
      </c>
      <c r="F18" s="123" t="s">
        <v>111</v>
      </c>
      <c r="G18" s="377" t="s">
        <v>112</v>
      </c>
      <c r="H18" s="377"/>
      <c r="I18" s="377"/>
      <c r="J18" s="124" t="s">
        <v>113</v>
      </c>
    </row>
    <row r="19" spans="2:10" ht="48" customHeight="1" x14ac:dyDescent="0.25">
      <c r="B19" s="374" t="s">
        <v>176</v>
      </c>
      <c r="C19" s="311"/>
      <c r="D19" s="25" t="s">
        <v>254</v>
      </c>
      <c r="E19" s="26" t="s">
        <v>255</v>
      </c>
      <c r="F19" s="185">
        <v>0.8</v>
      </c>
      <c r="G19" s="311" t="s">
        <v>256</v>
      </c>
      <c r="H19" s="311"/>
      <c r="I19" s="311"/>
      <c r="J19" s="27" t="s">
        <v>257</v>
      </c>
    </row>
    <row r="20" spans="2:10" ht="48" customHeight="1" x14ac:dyDescent="0.25">
      <c r="B20" s="374"/>
      <c r="C20" s="311"/>
      <c r="D20" s="25"/>
      <c r="E20" s="26"/>
      <c r="F20" s="47"/>
      <c r="G20" s="311"/>
      <c r="H20" s="311"/>
      <c r="I20" s="311"/>
      <c r="J20" s="27"/>
    </row>
    <row r="21" spans="2:10" ht="48" customHeight="1" x14ac:dyDescent="0.25">
      <c r="B21" s="374"/>
      <c r="C21" s="311"/>
      <c r="D21" s="25"/>
      <c r="E21" s="26"/>
      <c r="F21" s="47"/>
      <c r="G21" s="311"/>
      <c r="H21" s="311"/>
      <c r="I21" s="311"/>
      <c r="J21" s="27"/>
    </row>
    <row r="22" spans="2:10" ht="48" customHeight="1" x14ac:dyDescent="0.25">
      <c r="B22" s="374"/>
      <c r="C22" s="311"/>
      <c r="D22" s="25"/>
      <c r="E22" s="26"/>
      <c r="F22" s="47"/>
      <c r="G22" s="311"/>
      <c r="H22" s="311"/>
      <c r="I22" s="311"/>
      <c r="J22" s="27"/>
    </row>
    <row r="23" spans="2:10" ht="48" customHeight="1" thickBot="1" x14ac:dyDescent="0.3">
      <c r="B23" s="373"/>
      <c r="C23" s="285"/>
      <c r="D23" s="28"/>
      <c r="E23" s="29"/>
      <c r="F23" s="48"/>
      <c r="G23" s="285"/>
      <c r="H23" s="285"/>
      <c r="I23" s="285"/>
      <c r="J23" s="30"/>
    </row>
    <row r="24" spans="2:10" ht="15.75" thickBot="1" x14ac:dyDescent="0.3">
      <c r="B24" s="419" t="s">
        <v>103</v>
      </c>
      <c r="C24" s="420"/>
      <c r="D24" s="420"/>
      <c r="E24" s="420"/>
      <c r="F24" s="420"/>
      <c r="G24" s="420"/>
      <c r="H24" s="420"/>
      <c r="I24" s="420"/>
      <c r="J24" s="421"/>
    </row>
    <row r="25" spans="2:10" x14ac:dyDescent="0.25">
      <c r="B25" s="416"/>
      <c r="C25" s="417"/>
      <c r="D25" s="417"/>
      <c r="E25" s="417"/>
      <c r="F25" s="417"/>
      <c r="G25" s="417"/>
      <c r="H25" s="417"/>
      <c r="I25" s="417"/>
      <c r="J25" s="418"/>
    </row>
    <row r="26" spans="2:10" s="8" customFormat="1" ht="15" x14ac:dyDescent="0.25">
      <c r="B26" s="125" t="s">
        <v>5</v>
      </c>
      <c r="C26" s="407"/>
      <c r="D26" s="407"/>
      <c r="E26" s="407"/>
      <c r="F26" s="13"/>
      <c r="G26" s="126" t="s">
        <v>5</v>
      </c>
      <c r="H26" s="407"/>
      <c r="I26" s="407"/>
      <c r="J26" s="408"/>
    </row>
    <row r="27" spans="2:10" s="8" customFormat="1" ht="15" x14ac:dyDescent="0.25">
      <c r="B27" s="125" t="s">
        <v>7</v>
      </c>
      <c r="C27" s="407"/>
      <c r="D27" s="407"/>
      <c r="E27" s="407"/>
      <c r="F27" s="31"/>
      <c r="G27" s="126" t="s">
        <v>7</v>
      </c>
      <c r="H27" s="407"/>
      <c r="I27" s="407"/>
      <c r="J27" s="408"/>
    </row>
    <row r="28" spans="2:10" x14ac:dyDescent="0.25">
      <c r="B28" s="36"/>
      <c r="C28" s="3"/>
      <c r="D28" s="3"/>
      <c r="E28" s="3"/>
      <c r="F28" s="7"/>
      <c r="G28" s="7"/>
      <c r="H28" s="7"/>
      <c r="I28" s="7"/>
      <c r="J28" s="37"/>
    </row>
    <row r="29" spans="2:10" x14ac:dyDescent="0.25">
      <c r="B29" s="409" t="s">
        <v>8</v>
      </c>
      <c r="C29" s="410"/>
      <c r="D29" s="410"/>
      <c r="E29" s="127" t="s">
        <v>9</v>
      </c>
      <c r="F29" s="7"/>
      <c r="G29" s="410" t="s">
        <v>8</v>
      </c>
      <c r="H29" s="410"/>
      <c r="I29" s="410"/>
      <c r="J29" s="128" t="s">
        <v>9</v>
      </c>
    </row>
    <row r="30" spans="2:10" x14ac:dyDescent="0.25">
      <c r="B30" s="411"/>
      <c r="C30" s="412"/>
      <c r="D30" s="412"/>
      <c r="E30" s="32"/>
      <c r="F30" s="7"/>
      <c r="G30" s="412"/>
      <c r="H30" s="412"/>
      <c r="I30" s="412"/>
      <c r="J30" s="38"/>
    </row>
    <row r="31" spans="2:10" x14ac:dyDescent="0.25">
      <c r="B31" s="411"/>
      <c r="C31" s="412"/>
      <c r="D31" s="412"/>
      <c r="E31" s="33"/>
      <c r="F31" s="7"/>
      <c r="G31" s="412"/>
      <c r="H31" s="412"/>
      <c r="I31" s="412"/>
      <c r="J31" s="38"/>
    </row>
    <row r="32" spans="2:10" x14ac:dyDescent="0.25">
      <c r="B32" s="36"/>
      <c r="C32" s="3"/>
      <c r="D32" s="3"/>
      <c r="E32" s="3"/>
      <c r="F32" s="7"/>
      <c r="G32" s="7"/>
      <c r="H32" s="7"/>
      <c r="I32" s="7"/>
      <c r="J32" s="37"/>
    </row>
    <row r="33" spans="1:10" s="8" customFormat="1" ht="15" x14ac:dyDescent="0.25">
      <c r="B33" s="125" t="s">
        <v>5</v>
      </c>
      <c r="C33" s="407"/>
      <c r="D33" s="407"/>
      <c r="E33" s="407"/>
      <c r="F33" s="13"/>
      <c r="G33" s="126" t="s">
        <v>5</v>
      </c>
      <c r="H33" s="407"/>
      <c r="I33" s="407"/>
      <c r="J33" s="408"/>
    </row>
    <row r="34" spans="1:10" s="8" customFormat="1" ht="15" x14ac:dyDescent="0.25">
      <c r="B34" s="125" t="s">
        <v>7</v>
      </c>
      <c r="C34" s="407"/>
      <c r="D34" s="407"/>
      <c r="E34" s="407"/>
      <c r="F34" s="31"/>
      <c r="G34" s="126" t="s">
        <v>7</v>
      </c>
      <c r="H34" s="407"/>
      <c r="I34" s="407"/>
      <c r="J34" s="408"/>
    </row>
    <row r="35" spans="1:10" x14ac:dyDescent="0.25">
      <c r="B35" s="36"/>
      <c r="C35" s="3"/>
      <c r="D35" s="3"/>
      <c r="E35" s="3"/>
      <c r="F35" s="7"/>
      <c r="G35" s="7"/>
      <c r="H35" s="7"/>
      <c r="I35" s="7"/>
      <c r="J35" s="37"/>
    </row>
    <row r="36" spans="1:10" x14ac:dyDescent="0.25">
      <c r="B36" s="409" t="s">
        <v>8</v>
      </c>
      <c r="C36" s="410"/>
      <c r="D36" s="410"/>
      <c r="E36" s="127" t="s">
        <v>9</v>
      </c>
      <c r="F36" s="7"/>
      <c r="G36" s="410" t="s">
        <v>8</v>
      </c>
      <c r="H36" s="410"/>
      <c r="I36" s="410"/>
      <c r="J36" s="128" t="s">
        <v>9</v>
      </c>
    </row>
    <row r="37" spans="1:10" x14ac:dyDescent="0.25">
      <c r="B37" s="411"/>
      <c r="C37" s="412"/>
      <c r="D37" s="412"/>
      <c r="E37" s="34"/>
      <c r="F37" s="7"/>
      <c r="G37" s="412"/>
      <c r="H37" s="412"/>
      <c r="I37" s="412"/>
      <c r="J37" s="39"/>
    </row>
    <row r="38" spans="1:10" x14ac:dyDescent="0.25">
      <c r="B38" s="411"/>
      <c r="C38" s="412"/>
      <c r="D38" s="412"/>
      <c r="E38" s="35"/>
      <c r="F38" s="7"/>
      <c r="G38" s="412"/>
      <c r="H38" s="412"/>
      <c r="I38" s="412"/>
      <c r="J38" s="39"/>
    </row>
    <row r="39" spans="1:10" ht="13.5" thickBot="1" x14ac:dyDescent="0.3">
      <c r="B39" s="40"/>
      <c r="C39" s="22"/>
      <c r="D39" s="22"/>
      <c r="E39" s="22"/>
      <c r="F39" s="41"/>
      <c r="G39" s="41"/>
      <c r="H39" s="41"/>
      <c r="I39" s="41"/>
      <c r="J39" s="42"/>
    </row>
    <row r="40" spans="1:10" s="9" customFormat="1" ht="13.5" thickBot="1" x14ac:dyDescent="0.3">
      <c r="B40" s="413" t="s">
        <v>92</v>
      </c>
      <c r="C40" s="414"/>
      <c r="D40" s="414"/>
      <c r="E40" s="414"/>
      <c r="F40" s="414"/>
      <c r="G40" s="414"/>
      <c r="H40" s="414"/>
      <c r="I40" s="414"/>
      <c r="J40" s="415"/>
    </row>
    <row r="41" spans="1:10" s="9" customFormat="1" x14ac:dyDescent="0.25">
      <c r="B41" s="405" t="s">
        <v>10</v>
      </c>
      <c r="C41" s="377"/>
      <c r="D41" s="377"/>
      <c r="E41" s="377"/>
      <c r="F41" s="377" t="s">
        <v>11</v>
      </c>
      <c r="G41" s="377"/>
      <c r="H41" s="377"/>
      <c r="I41" s="377" t="s">
        <v>12</v>
      </c>
      <c r="J41" s="406"/>
    </row>
    <row r="42" spans="1:10" s="9" customFormat="1" ht="59.25" customHeight="1" x14ac:dyDescent="0.25">
      <c r="B42" s="371"/>
      <c r="C42" s="372"/>
      <c r="D42" s="372"/>
      <c r="E42" s="372"/>
      <c r="F42" s="311"/>
      <c r="G42" s="311"/>
      <c r="H42" s="311"/>
      <c r="I42" s="403"/>
      <c r="J42" s="404"/>
    </row>
    <row r="43" spans="1:10" s="9" customFormat="1" ht="59.25" customHeight="1" x14ac:dyDescent="0.25">
      <c r="B43" s="371"/>
      <c r="C43" s="372"/>
      <c r="D43" s="372"/>
      <c r="E43" s="372"/>
      <c r="F43" s="311"/>
      <c r="G43" s="311"/>
      <c r="H43" s="311"/>
      <c r="I43" s="397"/>
      <c r="J43" s="398"/>
    </row>
    <row r="44" spans="1:10" s="9" customFormat="1" ht="59.25" customHeight="1" x14ac:dyDescent="0.25">
      <c r="B44" s="371"/>
      <c r="C44" s="372"/>
      <c r="D44" s="372"/>
      <c r="E44" s="372"/>
      <c r="F44" s="311"/>
      <c r="G44" s="311"/>
      <c r="H44" s="311"/>
      <c r="I44" s="397"/>
      <c r="J44" s="398"/>
    </row>
    <row r="45" spans="1:10" s="9" customFormat="1" ht="59.25" customHeight="1" thickBot="1" x14ac:dyDescent="0.3">
      <c r="B45" s="399"/>
      <c r="C45" s="400"/>
      <c r="D45" s="400"/>
      <c r="E45" s="400"/>
      <c r="F45" s="316"/>
      <c r="G45" s="316"/>
      <c r="H45" s="316"/>
      <c r="I45" s="401"/>
      <c r="J45" s="402"/>
    </row>
    <row r="46" spans="1:10" s="9" customFormat="1" ht="21" customHeight="1" x14ac:dyDescent="0.25">
      <c r="A46" s="110"/>
      <c r="B46" s="333" t="s">
        <v>104</v>
      </c>
      <c r="C46" s="334"/>
      <c r="D46" s="334"/>
      <c r="E46" s="334"/>
      <c r="F46" s="334"/>
      <c r="G46" s="334"/>
      <c r="H46" s="334"/>
      <c r="I46" s="334"/>
      <c r="J46" s="335"/>
    </row>
    <row r="47" spans="1:10" s="9" customFormat="1" ht="38.25" x14ac:dyDescent="0.25">
      <c r="B47" s="391" t="s">
        <v>13</v>
      </c>
      <c r="C47" s="392"/>
      <c r="D47" s="129" t="s">
        <v>14</v>
      </c>
      <c r="E47" s="129" t="s">
        <v>15</v>
      </c>
      <c r="F47" s="129" t="s">
        <v>16</v>
      </c>
      <c r="G47" s="129" t="s">
        <v>17</v>
      </c>
      <c r="H47" s="393" t="s">
        <v>18</v>
      </c>
      <c r="I47" s="393"/>
      <c r="J47" s="130" t="s">
        <v>19</v>
      </c>
    </row>
    <row r="48" spans="1:10" s="10" customFormat="1" ht="72" x14ac:dyDescent="0.25">
      <c r="B48" s="394" t="s">
        <v>258</v>
      </c>
      <c r="C48" s="395"/>
      <c r="D48" s="43" t="s">
        <v>260</v>
      </c>
      <c r="E48" s="43" t="s">
        <v>261</v>
      </c>
      <c r="F48" s="43" t="s">
        <v>262</v>
      </c>
      <c r="G48" s="43" t="s">
        <v>263</v>
      </c>
      <c r="H48" s="396" t="s">
        <v>264</v>
      </c>
      <c r="I48" s="396"/>
      <c r="J48" s="45" t="s">
        <v>265</v>
      </c>
    </row>
    <row r="49" spans="1:10" s="10" customFormat="1" ht="156.75" customHeight="1" x14ac:dyDescent="0.25">
      <c r="B49" s="388" t="s">
        <v>259</v>
      </c>
      <c r="C49" s="389"/>
      <c r="D49" s="43" t="s">
        <v>266</v>
      </c>
      <c r="E49" s="44" t="s">
        <v>267</v>
      </c>
      <c r="F49" s="44" t="s">
        <v>268</v>
      </c>
      <c r="G49" s="44" t="s">
        <v>269</v>
      </c>
      <c r="H49" s="390" t="s">
        <v>270</v>
      </c>
      <c r="I49" s="390"/>
      <c r="J49" s="45" t="s">
        <v>271</v>
      </c>
    </row>
    <row r="50" spans="1:10" s="10" customFormat="1" ht="57.75" customHeight="1" x14ac:dyDescent="0.25">
      <c r="B50" s="382" t="s">
        <v>345</v>
      </c>
      <c r="C50" s="383"/>
      <c r="D50" s="187" t="s">
        <v>346</v>
      </c>
      <c r="E50" s="187" t="s">
        <v>347</v>
      </c>
      <c r="F50" s="187" t="s">
        <v>348</v>
      </c>
      <c r="G50" s="187" t="s">
        <v>349</v>
      </c>
      <c r="H50" s="384" t="s">
        <v>350</v>
      </c>
      <c r="I50" s="384"/>
      <c r="J50" s="45" t="s">
        <v>271</v>
      </c>
    </row>
    <row r="51" spans="1:10" s="10" customFormat="1" ht="266.25" customHeight="1" x14ac:dyDescent="0.25">
      <c r="B51" s="382" t="s">
        <v>367</v>
      </c>
      <c r="C51" s="383"/>
      <c r="D51" s="187" t="s">
        <v>368</v>
      </c>
      <c r="E51" s="187" t="s">
        <v>369</v>
      </c>
      <c r="F51" s="187" t="s">
        <v>370</v>
      </c>
      <c r="G51" s="187" t="s">
        <v>371</v>
      </c>
      <c r="H51" s="384" t="s">
        <v>372</v>
      </c>
      <c r="I51" s="384"/>
      <c r="J51" s="188" t="s">
        <v>373</v>
      </c>
    </row>
    <row r="52" spans="1:10" s="10" customFormat="1" ht="307.5" customHeight="1" thickBot="1" x14ac:dyDescent="0.3">
      <c r="B52" s="385" t="s">
        <v>374</v>
      </c>
      <c r="C52" s="386"/>
      <c r="D52" s="189" t="s">
        <v>375</v>
      </c>
      <c r="E52" s="189" t="s">
        <v>376</v>
      </c>
      <c r="F52" s="189" t="s">
        <v>377</v>
      </c>
      <c r="G52" s="189" t="s">
        <v>378</v>
      </c>
      <c r="H52" s="387" t="s">
        <v>379</v>
      </c>
      <c r="I52" s="387"/>
      <c r="J52" s="188" t="s">
        <v>373</v>
      </c>
    </row>
    <row r="53" spans="1:10" x14ac:dyDescent="0.25"/>
    <row r="54" spans="1:10" x14ac:dyDescent="0.25"/>
    <row r="55" spans="1:10" x14ac:dyDescent="0.25"/>
    <row r="56" spans="1:10" x14ac:dyDescent="0.25"/>
    <row r="57" spans="1:10" ht="13.5" thickBot="1" x14ac:dyDescent="0.3"/>
    <row r="58" spans="1:10" s="6" customFormat="1" x14ac:dyDescent="0.25">
      <c r="A58" s="433" t="s">
        <v>35</v>
      </c>
      <c r="B58" s="434"/>
      <c r="C58" s="434"/>
      <c r="D58" s="434"/>
      <c r="E58" s="434"/>
      <c r="F58" s="434"/>
      <c r="G58" s="434"/>
      <c r="H58" s="434"/>
      <c r="I58" s="434"/>
      <c r="J58" s="435"/>
    </row>
    <row r="59" spans="1:10" s="6" customFormat="1" x14ac:dyDescent="0.25">
      <c r="A59" s="436" t="s">
        <v>36</v>
      </c>
      <c r="B59" s="437"/>
      <c r="C59" s="437"/>
      <c r="D59" s="437"/>
      <c r="E59" s="437"/>
      <c r="F59" s="437"/>
      <c r="G59" s="437"/>
      <c r="H59" s="437"/>
      <c r="I59" s="437"/>
      <c r="J59" s="438"/>
    </row>
    <row r="60" spans="1:10" s="6" customFormat="1" x14ac:dyDescent="0.25">
      <c r="A60" s="436" t="s">
        <v>37</v>
      </c>
      <c r="B60" s="437"/>
      <c r="C60" s="437"/>
      <c r="D60" s="437"/>
      <c r="E60" s="437"/>
      <c r="F60" s="437"/>
      <c r="G60" s="437"/>
      <c r="H60" s="437"/>
      <c r="I60" s="437"/>
      <c r="J60" s="438"/>
    </row>
    <row r="61" spans="1:10" s="6" customFormat="1" x14ac:dyDescent="0.25">
      <c r="A61" s="436" t="s">
        <v>38</v>
      </c>
      <c r="B61" s="437"/>
      <c r="C61" s="437"/>
      <c r="D61" s="437"/>
      <c r="E61" s="437"/>
      <c r="F61" s="437"/>
      <c r="G61" s="437"/>
      <c r="H61" s="437"/>
      <c r="I61" s="437"/>
      <c r="J61" s="438"/>
    </row>
    <row r="62" spans="1:10" s="6" customFormat="1" ht="13.5" thickBot="1" x14ac:dyDescent="0.3">
      <c r="A62" s="439" t="s">
        <v>39</v>
      </c>
      <c r="B62" s="440"/>
      <c r="C62" s="440"/>
      <c r="D62" s="440"/>
      <c r="E62" s="440"/>
      <c r="F62" s="440"/>
      <c r="G62" s="440"/>
      <c r="H62" s="440"/>
      <c r="I62" s="440"/>
      <c r="J62" s="441"/>
    </row>
    <row r="63" spans="1:10" s="6" customFormat="1" x14ac:dyDescent="0.25"/>
    <row r="64" spans="1:10" s="6" customFormat="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row r="65545" x14ac:dyDescent="0.25"/>
    <row r="65546" x14ac:dyDescent="0.25"/>
    <row r="65547" x14ac:dyDescent="0.25"/>
    <row r="65548" x14ac:dyDescent="0.25"/>
    <row r="65549" x14ac:dyDescent="0.25"/>
    <row r="65550" x14ac:dyDescent="0.25"/>
    <row r="65551" x14ac:dyDescent="0.25"/>
    <row r="65552" x14ac:dyDescent="0.25"/>
    <row r="65553" x14ac:dyDescent="0.25"/>
    <row r="65554" x14ac:dyDescent="0.25"/>
    <row r="65555" x14ac:dyDescent="0.25"/>
    <row r="65556" x14ac:dyDescent="0.25"/>
  </sheetData>
  <mergeCells count="100">
    <mergeCell ref="A58:J58"/>
    <mergeCell ref="A59:J59"/>
    <mergeCell ref="A60:J60"/>
    <mergeCell ref="A61:J61"/>
    <mergeCell ref="A62:J62"/>
    <mergeCell ref="B25:J25"/>
    <mergeCell ref="B24:J24"/>
    <mergeCell ref="B13:C13"/>
    <mergeCell ref="B6:J6"/>
    <mergeCell ref="B12:C12"/>
    <mergeCell ref="B7:D7"/>
    <mergeCell ref="E7:J7"/>
    <mergeCell ref="B8:D8"/>
    <mergeCell ref="E8:J8"/>
    <mergeCell ref="B14:C14"/>
    <mergeCell ref="F14:G14"/>
    <mergeCell ref="B11:D11"/>
    <mergeCell ref="E11:J11"/>
    <mergeCell ref="B16:C16"/>
    <mergeCell ref="F16:G16"/>
    <mergeCell ref="H16:I16"/>
    <mergeCell ref="C26:E26"/>
    <mergeCell ref="H26:J26"/>
    <mergeCell ref="C27:E27"/>
    <mergeCell ref="H27:J27"/>
    <mergeCell ref="B29:D29"/>
    <mergeCell ref="G29:I29"/>
    <mergeCell ref="B30:D30"/>
    <mergeCell ref="G30:I30"/>
    <mergeCell ref="G37:I37"/>
    <mergeCell ref="B31:D31"/>
    <mergeCell ref="G31:I31"/>
    <mergeCell ref="B41:E41"/>
    <mergeCell ref="F41:H41"/>
    <mergeCell ref="I41:J41"/>
    <mergeCell ref="C33:E33"/>
    <mergeCell ref="H33:J33"/>
    <mergeCell ref="C34:E34"/>
    <mergeCell ref="H34:J34"/>
    <mergeCell ref="B36:D36"/>
    <mergeCell ref="G36:I36"/>
    <mergeCell ref="B37:D37"/>
    <mergeCell ref="B40:J40"/>
    <mergeCell ref="B38:D38"/>
    <mergeCell ref="G38:I38"/>
    <mergeCell ref="B42:E42"/>
    <mergeCell ref="F42:H42"/>
    <mergeCell ref="I42:J42"/>
    <mergeCell ref="B43:E43"/>
    <mergeCell ref="F43:H43"/>
    <mergeCell ref="I43:J43"/>
    <mergeCell ref="B44:E44"/>
    <mergeCell ref="F44:H44"/>
    <mergeCell ref="I44:J44"/>
    <mergeCell ref="B45:E45"/>
    <mergeCell ref="F45:H45"/>
    <mergeCell ref="I45:J45"/>
    <mergeCell ref="B49:C49"/>
    <mergeCell ref="H49:I49"/>
    <mergeCell ref="B46:J46"/>
    <mergeCell ref="B47:C47"/>
    <mergeCell ref="H47:I47"/>
    <mergeCell ref="B48:C48"/>
    <mergeCell ref="H48:I48"/>
    <mergeCell ref="B50:C50"/>
    <mergeCell ref="H50:I50"/>
    <mergeCell ref="B51:C51"/>
    <mergeCell ref="H51:I51"/>
    <mergeCell ref="B52:C52"/>
    <mergeCell ref="H52:I52"/>
    <mergeCell ref="D2:J2"/>
    <mergeCell ref="D3:G3"/>
    <mergeCell ref="D4:J4"/>
    <mergeCell ref="E10:J10"/>
    <mergeCell ref="B2:C4"/>
    <mergeCell ref="H3:J3"/>
    <mergeCell ref="B9:D9"/>
    <mergeCell ref="E9:J9"/>
    <mergeCell ref="B10:D10"/>
    <mergeCell ref="B23:C23"/>
    <mergeCell ref="B20:C20"/>
    <mergeCell ref="B19:C19"/>
    <mergeCell ref="B18:C18"/>
    <mergeCell ref="G18:I18"/>
    <mergeCell ref="G19:I19"/>
    <mergeCell ref="G20:I20"/>
    <mergeCell ref="G23:I23"/>
    <mergeCell ref="B21:C21"/>
    <mergeCell ref="G21:I21"/>
    <mergeCell ref="B22:C22"/>
    <mergeCell ref="G22:I22"/>
    <mergeCell ref="F12:G12"/>
    <mergeCell ref="H13:I13"/>
    <mergeCell ref="H12:I12"/>
    <mergeCell ref="B17:J17"/>
    <mergeCell ref="B15:C15"/>
    <mergeCell ref="F15:G15"/>
    <mergeCell ref="H15:I15"/>
    <mergeCell ref="H14:I14"/>
    <mergeCell ref="F13:G13"/>
  </mergeCells>
  <dataValidations count="5">
    <dataValidation type="textLength" operator="lessThanOrEqual" allowBlank="1" showErrorMessage="1" sqref="B42:F45 D49:E52 G43:H45 I42:J45 J48:J52" xr:uid="{00000000-0002-0000-0400-000000000000}">
      <formula1>1200</formula1>
    </dataValidation>
    <dataValidation allowBlank="1" showErrorMessage="1" sqref="B46:B47 G47 C41:D41 B40:B41 I41 F41 D47:E47 K52 B6:J6" xr:uid="{00000000-0002-0000-0400-000001000000}"/>
    <dataValidation type="textLength" operator="lessThan" allowBlank="1" showErrorMessage="1" errorTitle="LIMITE DE TEXTO" error="En esta Celda solo se permite diligenciar un largo de 1200 caracteres" sqref="D3:D4 H3" xr:uid="{00000000-0002-0000-0400-000002000000}">
      <formula1>1200</formula1>
    </dataValidation>
    <dataValidation type="textLength" operator="lessThan" allowBlank="1" showErrorMessage="1" errorTitle="LIMITE DE TEXTO" error="En esta celda solo se permite diligenciar un total de 1200 caracteres" sqref="B7:B11" xr:uid="{00000000-0002-0000-0400-000003000000}">
      <formula1>1200</formula1>
    </dataValidation>
    <dataValidation type="list" allowBlank="1" showInputMessage="1" showErrorMessage="1" sqref="J19:J23" xr:uid="{00000000-0002-0000-0400-000004000000}">
      <formula1>"Suma,Constante,Incremental,Decremental"</formula1>
    </dataValidation>
  </dataValidations>
  <printOptions horizontalCentered="1" verticalCentered="1"/>
  <pageMargins left="0.31496062992125984" right="0.31496062992125984" top="0.35433070866141736" bottom="0.35433070866141736" header="0.11811023622047245" footer="0.11811023622047245"/>
  <pageSetup scale="34" orientation="portrait" r:id="rId1"/>
  <headerFooter>
    <oddFooter xml:space="preserve">&amp;LCalle 26 No. 57-41 Torre 8, Pisos 7 y 8 CEMSA – C.P. 111321
PBX. 3779555  - Información: Línea 195
www.umv.gov.co&amp;CPES-FM-008
Página &amp;P de &amp;N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4"/>
  <sheetViews>
    <sheetView zoomScale="85" zoomScaleNormal="85" zoomScalePageLayoutView="85" workbookViewId="0">
      <selection activeCell="B5" sqref="B5"/>
    </sheetView>
  </sheetViews>
  <sheetFormatPr baseColWidth="10" defaultColWidth="0" defaultRowHeight="12.75" zeroHeight="1" x14ac:dyDescent="0.25"/>
  <cols>
    <col min="1" max="1" width="3.85546875" style="4" customWidth="1"/>
    <col min="2" max="2" width="9.140625" style="4" customWidth="1"/>
    <col min="3" max="3" width="12.42578125" style="4" customWidth="1"/>
    <col min="4" max="4" width="29.85546875" style="4" customWidth="1"/>
    <col min="5" max="5" width="29.42578125" style="4" customWidth="1"/>
    <col min="6" max="7" width="13.140625" style="4" customWidth="1"/>
    <col min="8" max="8" width="20" style="4" customWidth="1"/>
    <col min="9" max="9" width="3.85546875" style="4" customWidth="1"/>
    <col min="10" max="16384" width="11.42578125" style="4" hidden="1"/>
  </cols>
  <sheetData>
    <row r="1" spans="1:8" ht="16.149999999999999" customHeight="1" x14ac:dyDescent="0.25"/>
    <row r="2" spans="1:8" ht="43.5" customHeight="1" x14ac:dyDescent="0.25">
      <c r="B2" s="318"/>
      <c r="C2" s="319"/>
      <c r="D2" s="451" t="s">
        <v>73</v>
      </c>
      <c r="E2" s="452"/>
      <c r="F2" s="452"/>
      <c r="G2" s="452"/>
      <c r="H2" s="453"/>
    </row>
    <row r="3" spans="1:8" ht="21" customHeight="1" x14ac:dyDescent="0.25">
      <c r="B3" s="320"/>
      <c r="C3" s="321"/>
      <c r="D3" s="327" t="s">
        <v>115</v>
      </c>
      <c r="E3" s="328"/>
      <c r="F3" s="327" t="s">
        <v>117</v>
      </c>
      <c r="G3" s="329"/>
      <c r="H3" s="328"/>
    </row>
    <row r="4" spans="1:8" ht="21" customHeight="1" x14ac:dyDescent="0.25">
      <c r="B4" s="322"/>
      <c r="C4" s="323"/>
      <c r="D4" s="327" t="s">
        <v>116</v>
      </c>
      <c r="E4" s="329"/>
      <c r="F4" s="329"/>
      <c r="G4" s="329"/>
      <c r="H4" s="328"/>
    </row>
    <row r="5" spans="1:8" ht="13.5" thickBot="1" x14ac:dyDescent="0.3"/>
    <row r="6" spans="1:8" ht="27.75" customHeight="1" thickBot="1" x14ac:dyDescent="0.3">
      <c r="B6" s="444" t="s">
        <v>78</v>
      </c>
      <c r="C6" s="445"/>
      <c r="D6" s="445"/>
      <c r="E6" s="354" t="str">
        <f>+Antecedentes!D16</f>
        <v>1171   TRANSPARENCIA, GESTIÓN PÚBLICA Y ATENCIÓN A PARTES INTERESADAS EN LA UAERMV</v>
      </c>
      <c r="F6" s="354"/>
      <c r="G6" s="354"/>
      <c r="H6" s="355"/>
    </row>
    <row r="7" spans="1:8" ht="17.25" customHeight="1" x14ac:dyDescent="0.25">
      <c r="B7" s="333" t="s">
        <v>105</v>
      </c>
      <c r="C7" s="334"/>
      <c r="D7" s="334"/>
      <c r="E7" s="334"/>
      <c r="F7" s="334"/>
      <c r="G7" s="334"/>
      <c r="H7" s="335"/>
    </row>
    <row r="8" spans="1:8" ht="17.25" customHeight="1" x14ac:dyDescent="0.25">
      <c r="B8" s="448" t="s">
        <v>20</v>
      </c>
      <c r="C8" s="449"/>
      <c r="D8" s="449"/>
      <c r="E8" s="449"/>
      <c r="F8" s="449"/>
      <c r="G8" s="449"/>
      <c r="H8" s="450"/>
    </row>
    <row r="9" spans="1:8" ht="65.25" customHeight="1" thickBot="1" x14ac:dyDescent="0.3">
      <c r="A9" s="1"/>
      <c r="B9" s="457" t="s">
        <v>272</v>
      </c>
      <c r="C9" s="458"/>
      <c r="D9" s="458"/>
      <c r="E9" s="458"/>
      <c r="F9" s="458"/>
      <c r="G9" s="458"/>
      <c r="H9" s="459"/>
    </row>
    <row r="10" spans="1:8" ht="17.25" customHeight="1" x14ac:dyDescent="0.25">
      <c r="A10" s="1"/>
      <c r="B10" s="460" t="s">
        <v>106</v>
      </c>
      <c r="C10" s="461"/>
      <c r="D10" s="461"/>
      <c r="E10" s="461"/>
      <c r="F10" s="461"/>
      <c r="G10" s="461"/>
      <c r="H10" s="462"/>
    </row>
    <row r="11" spans="1:8" ht="17.25" customHeight="1" x14ac:dyDescent="0.25">
      <c r="B11" s="448" t="s">
        <v>21</v>
      </c>
      <c r="C11" s="449"/>
      <c r="D11" s="449"/>
      <c r="E11" s="449"/>
      <c r="F11" s="449"/>
      <c r="G11" s="449"/>
      <c r="H11" s="450"/>
    </row>
    <row r="12" spans="1:8" ht="100.5" customHeight="1" x14ac:dyDescent="0.25">
      <c r="B12" s="454" t="s">
        <v>273</v>
      </c>
      <c r="C12" s="455"/>
      <c r="D12" s="455"/>
      <c r="E12" s="455"/>
      <c r="F12" s="455"/>
      <c r="G12" s="455"/>
      <c r="H12" s="456"/>
    </row>
    <row r="13" spans="1:8" s="1" customFormat="1" ht="17.25" customHeight="1" x14ac:dyDescent="0.25">
      <c r="B13" s="448" t="s">
        <v>22</v>
      </c>
      <c r="C13" s="449"/>
      <c r="D13" s="449"/>
      <c r="E13" s="449"/>
      <c r="F13" s="449"/>
      <c r="G13" s="449"/>
      <c r="H13" s="450"/>
    </row>
    <row r="14" spans="1:8" ht="17.25" customHeight="1" x14ac:dyDescent="0.25">
      <c r="B14" s="425" t="s">
        <v>23</v>
      </c>
      <c r="C14" s="366"/>
      <c r="D14" s="131" t="s">
        <v>24</v>
      </c>
      <c r="E14" s="131" t="s">
        <v>25</v>
      </c>
      <c r="F14" s="131" t="s">
        <v>26</v>
      </c>
      <c r="G14" s="131" t="s">
        <v>27</v>
      </c>
      <c r="H14" s="132" t="s">
        <v>28</v>
      </c>
    </row>
    <row r="15" spans="1:8" ht="99" customHeight="1" x14ac:dyDescent="0.25">
      <c r="B15" s="374">
        <v>2018</v>
      </c>
      <c r="C15" s="311"/>
      <c r="D15" s="182"/>
      <c r="E15" s="182"/>
      <c r="F15" s="32">
        <v>341</v>
      </c>
      <c r="G15" s="32">
        <v>183</v>
      </c>
      <c r="H15" s="49">
        <f>SUM(F15:G15)</f>
        <v>524</v>
      </c>
    </row>
    <row r="16" spans="1:8" ht="54" customHeight="1" x14ac:dyDescent="0.25">
      <c r="B16" s="446"/>
      <c r="C16" s="447"/>
      <c r="D16" s="47"/>
      <c r="E16" s="46"/>
      <c r="F16" s="32"/>
      <c r="G16" s="32"/>
      <c r="H16" s="49"/>
    </row>
    <row r="17" spans="2:8" ht="17.25" customHeight="1" x14ac:dyDescent="0.25">
      <c r="B17" s="448" t="s">
        <v>29</v>
      </c>
      <c r="C17" s="449"/>
      <c r="D17" s="449"/>
      <c r="E17" s="449"/>
      <c r="F17" s="449"/>
      <c r="G17" s="449"/>
      <c r="H17" s="450"/>
    </row>
    <row r="18" spans="2:8" ht="34.15" customHeight="1" x14ac:dyDescent="0.25">
      <c r="B18" s="425" t="s">
        <v>23</v>
      </c>
      <c r="C18" s="366"/>
      <c r="D18" s="131" t="s">
        <v>30</v>
      </c>
      <c r="E18" s="366" t="s">
        <v>31</v>
      </c>
      <c r="F18" s="366"/>
      <c r="G18" s="366"/>
      <c r="H18" s="132" t="s">
        <v>28</v>
      </c>
    </row>
    <row r="19" spans="2:8" ht="21" customHeight="1" x14ac:dyDescent="0.25">
      <c r="B19" s="374" t="s">
        <v>232</v>
      </c>
      <c r="C19" s="311"/>
      <c r="D19" s="182" t="str">
        <f>+B19</f>
        <v>NA</v>
      </c>
      <c r="E19" s="311" t="str">
        <f>+D19</f>
        <v>NA</v>
      </c>
      <c r="F19" s="311"/>
      <c r="G19" s="311"/>
      <c r="H19" s="49" t="str">
        <f>+E19</f>
        <v>NA</v>
      </c>
    </row>
    <row r="20" spans="2:8" ht="21" customHeight="1" x14ac:dyDescent="0.25">
      <c r="B20" s="446"/>
      <c r="C20" s="447"/>
      <c r="D20" s="47"/>
      <c r="E20" s="311"/>
      <c r="F20" s="311"/>
      <c r="G20" s="311"/>
      <c r="H20" s="49"/>
    </row>
    <row r="21" spans="2:8" ht="21" customHeight="1" x14ac:dyDescent="0.25">
      <c r="B21" s="446"/>
      <c r="C21" s="447"/>
      <c r="D21" s="47"/>
      <c r="E21" s="311"/>
      <c r="F21" s="311"/>
      <c r="G21" s="311"/>
      <c r="H21" s="49"/>
    </row>
    <row r="22" spans="2:8" ht="21" customHeight="1" x14ac:dyDescent="0.25">
      <c r="B22" s="446"/>
      <c r="C22" s="447"/>
      <c r="D22" s="47"/>
      <c r="E22" s="311"/>
      <c r="F22" s="311"/>
      <c r="G22" s="311"/>
      <c r="H22" s="49"/>
    </row>
    <row r="23" spans="2:8" ht="21" customHeight="1" x14ac:dyDescent="0.25">
      <c r="B23" s="446"/>
      <c r="C23" s="447"/>
      <c r="D23" s="47"/>
      <c r="E23" s="311"/>
      <c r="F23" s="311"/>
      <c r="G23" s="311"/>
      <c r="H23" s="49"/>
    </row>
    <row r="24" spans="2:8" ht="21" customHeight="1" thickBot="1" x14ac:dyDescent="0.3">
      <c r="B24" s="442"/>
      <c r="C24" s="443"/>
      <c r="D24" s="48"/>
      <c r="E24" s="285"/>
      <c r="F24" s="285"/>
      <c r="G24" s="285"/>
      <c r="H24" s="50"/>
    </row>
    <row r="25" spans="2:8" ht="13.9" customHeight="1" x14ac:dyDescent="0.25"/>
    <row r="26" spans="2:8" x14ac:dyDescent="0.25"/>
    <row r="27" spans="2:8" x14ac:dyDescent="0.25"/>
    <row r="28" spans="2:8" x14ac:dyDescent="0.25"/>
    <row r="29" spans="2:8" x14ac:dyDescent="0.25"/>
    <row r="30" spans="2:8" x14ac:dyDescent="0.25"/>
    <row r="31" spans="2:8" x14ac:dyDescent="0.25"/>
    <row r="32" spans="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mergeCells count="32">
    <mergeCell ref="B7:H7"/>
    <mergeCell ref="B8:H8"/>
    <mergeCell ref="B9:H9"/>
    <mergeCell ref="B10:H10"/>
    <mergeCell ref="B11:H11"/>
    <mergeCell ref="B20:C20"/>
    <mergeCell ref="B21:C21"/>
    <mergeCell ref="B22:C22"/>
    <mergeCell ref="B23:C23"/>
    <mergeCell ref="B12:H12"/>
    <mergeCell ref="B13:H13"/>
    <mergeCell ref="B2:C4"/>
    <mergeCell ref="D2:H2"/>
    <mergeCell ref="D3:E3"/>
    <mergeCell ref="F3:H3"/>
    <mergeCell ref="D4:H4"/>
    <mergeCell ref="B24:C24"/>
    <mergeCell ref="B6:D6"/>
    <mergeCell ref="E6:H6"/>
    <mergeCell ref="B16:C16"/>
    <mergeCell ref="B15:C15"/>
    <mergeCell ref="B14:C14"/>
    <mergeCell ref="B18:C18"/>
    <mergeCell ref="B17:H17"/>
    <mergeCell ref="E18:G18"/>
    <mergeCell ref="E24:G24"/>
    <mergeCell ref="E20:G20"/>
    <mergeCell ref="E21:G21"/>
    <mergeCell ref="E22:G22"/>
    <mergeCell ref="E23:G23"/>
    <mergeCell ref="E19:G19"/>
    <mergeCell ref="B19:C19"/>
  </mergeCells>
  <dataValidations disablePrompts="1" count="2">
    <dataValidation allowBlank="1" showErrorMessage="1" sqref="D46:D65522 B41:C65522 E41:H65522 I1:IX1048576" xr:uid="{00000000-0002-0000-0500-000000000000}"/>
    <dataValidation type="textLength" operator="lessThan" allowBlank="1" showErrorMessage="1" errorTitle="LIMITE DE TEXTO" error="En esta Celda solo se permite diligenciar un largo de 1200 caracteres" sqref="D3:D4 F3" xr:uid="{00000000-0002-0000-0500-000001000000}">
      <formula1>1200</formula1>
    </dataValidation>
  </dataValidations>
  <printOptions horizontalCentered="1" verticalCentered="1"/>
  <pageMargins left="0.31496062992125984" right="0.31496062992125984" top="0.27559055118110237" bottom="0.27559055118110237" header="0.11811023622047245" footer="0.11811023622047245"/>
  <pageSetup scale="76" orientation="portrait"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22"/>
  <sheetViews>
    <sheetView showGridLines="0" zoomScale="85" zoomScaleNormal="85" zoomScalePageLayoutView="70" workbookViewId="0">
      <selection activeCell="A9" sqref="A9"/>
    </sheetView>
  </sheetViews>
  <sheetFormatPr baseColWidth="10" defaultColWidth="0" defaultRowHeight="12.75" x14ac:dyDescent="0.25"/>
  <cols>
    <col min="1" max="1" width="3.85546875" style="6" customWidth="1"/>
    <col min="2" max="2" width="9.7109375" style="4" customWidth="1"/>
    <col min="3" max="3" width="17.140625" style="4" customWidth="1"/>
    <col min="4" max="4" width="25.7109375" style="4" customWidth="1"/>
    <col min="5" max="9" width="27.85546875" style="4" customWidth="1"/>
    <col min="10" max="10" width="3.85546875" style="6" customWidth="1"/>
    <col min="11" max="14" width="0" style="6" hidden="1" customWidth="1"/>
    <col min="15" max="16384" width="11.42578125" style="6" hidden="1"/>
  </cols>
  <sheetData>
    <row r="2" spans="1:10" ht="50.25" customHeight="1" x14ac:dyDescent="0.25">
      <c r="B2" s="216"/>
      <c r="C2" s="216"/>
      <c r="D2" s="217" t="s">
        <v>73</v>
      </c>
      <c r="E2" s="217"/>
      <c r="F2" s="217"/>
      <c r="G2" s="217"/>
      <c r="H2" s="217"/>
      <c r="I2" s="217"/>
    </row>
    <row r="3" spans="1:10" ht="23.25" customHeight="1" x14ac:dyDescent="0.25">
      <c r="B3" s="216"/>
      <c r="C3" s="216"/>
      <c r="D3" s="218" t="s">
        <v>115</v>
      </c>
      <c r="E3" s="218"/>
      <c r="F3" s="218"/>
      <c r="G3" s="218" t="s">
        <v>117</v>
      </c>
      <c r="H3" s="218"/>
      <c r="I3" s="218"/>
    </row>
    <row r="4" spans="1:10" ht="23.25" customHeight="1" x14ac:dyDescent="0.25">
      <c r="B4" s="216"/>
      <c r="C4" s="216"/>
      <c r="D4" s="218" t="s">
        <v>116</v>
      </c>
      <c r="E4" s="218"/>
      <c r="F4" s="218"/>
      <c r="G4" s="218"/>
      <c r="H4" s="218"/>
      <c r="I4" s="218"/>
    </row>
    <row r="5" spans="1:10" ht="13.5" thickBot="1" x14ac:dyDescent="0.3"/>
    <row r="6" spans="1:10" ht="39" customHeight="1" thickBot="1" x14ac:dyDescent="0.3">
      <c r="B6" s="336" t="s">
        <v>78</v>
      </c>
      <c r="C6" s="337"/>
      <c r="D6" s="337"/>
      <c r="E6" s="337"/>
      <c r="F6" s="342" t="str">
        <f>+Antecedentes!D16</f>
        <v>1171   TRANSPARENCIA, GESTIÓN PÚBLICA Y ATENCIÓN A PARTES INTERESADAS EN LA UAERMV</v>
      </c>
      <c r="G6" s="342"/>
      <c r="H6" s="342"/>
      <c r="I6" s="343"/>
    </row>
    <row r="7" spans="1:10" ht="21.75" customHeight="1" x14ac:dyDescent="0.25">
      <c r="A7" s="3"/>
      <c r="B7" s="333" t="s">
        <v>132</v>
      </c>
      <c r="C7" s="334"/>
      <c r="D7" s="334"/>
      <c r="E7" s="334"/>
      <c r="F7" s="334"/>
      <c r="G7" s="334"/>
      <c r="H7" s="334"/>
      <c r="I7" s="335"/>
    </row>
    <row r="8" spans="1:10" ht="52.5" customHeight="1" x14ac:dyDescent="0.25">
      <c r="B8" s="133" t="s">
        <v>32</v>
      </c>
      <c r="C8" s="475" t="s">
        <v>114</v>
      </c>
      <c r="D8" s="475"/>
      <c r="E8" s="472" t="s">
        <v>34</v>
      </c>
      <c r="F8" s="473"/>
      <c r="G8" s="473"/>
      <c r="H8" s="473"/>
      <c r="I8" s="474"/>
    </row>
    <row r="9" spans="1:10" ht="135.75" customHeight="1" x14ac:dyDescent="0.25">
      <c r="B9" s="134">
        <v>1</v>
      </c>
      <c r="C9" s="471" t="s">
        <v>136</v>
      </c>
      <c r="D9" s="471"/>
      <c r="E9" s="463" t="s">
        <v>296</v>
      </c>
      <c r="F9" s="464"/>
      <c r="G9" s="464"/>
      <c r="H9" s="464"/>
      <c r="I9" s="465"/>
    </row>
    <row r="10" spans="1:10" ht="235.5" customHeight="1" x14ac:dyDescent="0.25">
      <c r="B10" s="134">
        <v>2</v>
      </c>
      <c r="C10" s="471" t="s">
        <v>234</v>
      </c>
      <c r="D10" s="471"/>
      <c r="E10" s="463" t="s">
        <v>344</v>
      </c>
      <c r="F10" s="464"/>
      <c r="G10" s="464"/>
      <c r="H10" s="464"/>
      <c r="I10" s="465"/>
      <c r="J10" s="11" t="s">
        <v>239</v>
      </c>
    </row>
    <row r="11" spans="1:10" ht="109.5" customHeight="1" x14ac:dyDescent="0.25">
      <c r="B11" s="134">
        <v>3</v>
      </c>
      <c r="C11" s="469" t="s">
        <v>307</v>
      </c>
      <c r="D11" s="470"/>
      <c r="E11" s="463" t="s">
        <v>309</v>
      </c>
      <c r="F11" s="464"/>
      <c r="G11" s="464"/>
      <c r="H11" s="464"/>
      <c r="I11" s="465"/>
      <c r="J11" s="11" t="s">
        <v>238</v>
      </c>
    </row>
    <row r="12" spans="1:10" ht="111" customHeight="1" x14ac:dyDescent="0.25">
      <c r="B12" s="134">
        <v>4</v>
      </c>
      <c r="C12" s="469" t="s">
        <v>252</v>
      </c>
      <c r="D12" s="470"/>
      <c r="E12" s="463" t="s">
        <v>304</v>
      </c>
      <c r="F12" s="464"/>
      <c r="G12" s="464"/>
      <c r="H12" s="464"/>
      <c r="I12" s="465"/>
      <c r="J12" s="11" t="s">
        <v>238</v>
      </c>
    </row>
    <row r="13" spans="1:10" ht="240" customHeight="1" x14ac:dyDescent="0.25">
      <c r="B13" s="134">
        <v>5</v>
      </c>
      <c r="C13" s="469" t="s">
        <v>314</v>
      </c>
      <c r="D13" s="470"/>
      <c r="E13" s="463" t="s">
        <v>303</v>
      </c>
      <c r="F13" s="464"/>
      <c r="G13" s="464"/>
      <c r="H13" s="464"/>
      <c r="I13" s="465"/>
      <c r="J13" s="11"/>
    </row>
    <row r="14" spans="1:10" ht="108.75" customHeight="1" x14ac:dyDescent="0.25">
      <c r="B14" s="134">
        <v>6</v>
      </c>
      <c r="C14" s="469" t="s">
        <v>253</v>
      </c>
      <c r="D14" s="470"/>
      <c r="E14" s="463" t="s">
        <v>305</v>
      </c>
      <c r="F14" s="464"/>
      <c r="G14" s="464"/>
      <c r="H14" s="464"/>
      <c r="I14" s="465"/>
      <c r="J14" s="11" t="s">
        <v>240</v>
      </c>
    </row>
    <row r="15" spans="1:10" ht="344.25" customHeight="1" x14ac:dyDescent="0.25">
      <c r="B15" s="134">
        <v>7</v>
      </c>
      <c r="C15" s="469" t="s">
        <v>315</v>
      </c>
      <c r="D15" s="470"/>
      <c r="E15" s="463" t="s">
        <v>306</v>
      </c>
      <c r="F15" s="464"/>
      <c r="G15" s="464"/>
      <c r="H15" s="464"/>
      <c r="I15" s="465"/>
      <c r="J15" s="11" t="s">
        <v>240</v>
      </c>
    </row>
    <row r="16" spans="1:10" ht="124.5" customHeight="1" x14ac:dyDescent="0.25">
      <c r="B16" s="134">
        <v>8</v>
      </c>
      <c r="C16" s="469" t="s">
        <v>316</v>
      </c>
      <c r="D16" s="470"/>
      <c r="E16" s="463" t="s">
        <v>297</v>
      </c>
      <c r="F16" s="464"/>
      <c r="G16" s="464"/>
      <c r="H16" s="464"/>
      <c r="I16" s="465"/>
      <c r="J16" s="11"/>
    </row>
    <row r="17" spans="2:10" ht="161.25" customHeight="1" x14ac:dyDescent="0.25">
      <c r="B17" s="134">
        <v>9</v>
      </c>
      <c r="C17" s="469" t="s">
        <v>308</v>
      </c>
      <c r="D17" s="470"/>
      <c r="E17" s="463" t="s">
        <v>310</v>
      </c>
      <c r="F17" s="464"/>
      <c r="G17" s="464"/>
      <c r="H17" s="464"/>
      <c r="I17" s="465"/>
      <c r="J17" s="11"/>
    </row>
    <row r="18" spans="2:10" ht="82.9" customHeight="1" thickBot="1" x14ac:dyDescent="0.3">
      <c r="B18" s="135">
        <v>10</v>
      </c>
      <c r="C18" s="431"/>
      <c r="D18" s="431"/>
      <c r="E18" s="466"/>
      <c r="F18" s="467"/>
      <c r="G18" s="467"/>
      <c r="H18" s="467"/>
      <c r="I18" s="468"/>
      <c r="J18" s="11"/>
    </row>
    <row r="19" spans="2:10" ht="12.75" customHeight="1" x14ac:dyDescent="0.25"/>
    <row r="20" spans="2:10" ht="12.75" customHeight="1" x14ac:dyDescent="0.25"/>
    <row r="21" spans="2:10" ht="12.75" customHeight="1" x14ac:dyDescent="0.25"/>
    <row r="22" spans="2:10" ht="12.75" customHeight="1" x14ac:dyDescent="0.25"/>
  </sheetData>
  <mergeCells count="30">
    <mergeCell ref="E16:I16"/>
    <mergeCell ref="D2:I2"/>
    <mergeCell ref="D3:F3"/>
    <mergeCell ref="D4:I4"/>
    <mergeCell ref="B2:C4"/>
    <mergeCell ref="E8:I8"/>
    <mergeCell ref="B7:I7"/>
    <mergeCell ref="G3:I3"/>
    <mergeCell ref="B6:E6"/>
    <mergeCell ref="F6:I6"/>
    <mergeCell ref="C8:D8"/>
    <mergeCell ref="E11:I11"/>
    <mergeCell ref="E13:I13"/>
    <mergeCell ref="E14:I14"/>
    <mergeCell ref="E17:I17"/>
    <mergeCell ref="E18:I18"/>
    <mergeCell ref="C18:D18"/>
    <mergeCell ref="C16:D16"/>
    <mergeCell ref="C9:D9"/>
    <mergeCell ref="C12:D12"/>
    <mergeCell ref="C11:D11"/>
    <mergeCell ref="C13:D13"/>
    <mergeCell ref="C10:D10"/>
    <mergeCell ref="C14:D14"/>
    <mergeCell ref="C17:D17"/>
    <mergeCell ref="C15:D15"/>
    <mergeCell ref="E9:I9"/>
    <mergeCell ref="E10:I10"/>
    <mergeCell ref="E15:I15"/>
    <mergeCell ref="E12:I12"/>
  </mergeCells>
  <dataValidations count="1">
    <dataValidation type="textLength" operator="lessThan" allowBlank="1" showErrorMessage="1" errorTitle="LIMITE DE TEXTO" error="En esta Celda solo se permite diligenciar un largo de 1200 caracteres" sqref="G3 D3:D4" xr:uid="{00000000-0002-0000-0600-000000000000}">
      <formula1>1200</formula1>
    </dataValidation>
  </dataValidations>
  <printOptions horizontalCentered="1" verticalCentered="1"/>
  <pageMargins left="0.31496062992125984" right="0.31496062992125984" top="0.35433070866141736" bottom="0.35433070866141736" header="0.11811023622047245" footer="0.11811023622047245"/>
  <pageSetup scale="59" orientation="portrait" verticalDpi="300" r:id="rId1"/>
  <headerFooter>
    <oddFooter xml:space="preserve">&amp;LCalle 26 No. 57-41 Torre 8, Pisos 7 y 8 CEMSA – C.P. 111321
PBX. 3779555  - Información: Línea 195
www.umv.gov.co&amp;CPES-FM-008
Página &amp;P de &amp;N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74"/>
  <sheetViews>
    <sheetView showGridLines="0" view="pageBreakPreview" topLeftCell="A61" zoomScaleNormal="85" zoomScaleSheetLayoutView="100" zoomScalePageLayoutView="85" workbookViewId="0">
      <selection activeCell="F12" sqref="F12:I12"/>
    </sheetView>
  </sheetViews>
  <sheetFormatPr baseColWidth="10" defaultColWidth="0" defaultRowHeight="12.75" customHeight="1" x14ac:dyDescent="0.25"/>
  <cols>
    <col min="1" max="1" width="3.85546875" style="6" customWidth="1"/>
    <col min="2" max="2" width="4.7109375" style="4" customWidth="1"/>
    <col min="3" max="3" width="24.7109375" style="4" customWidth="1"/>
    <col min="4" max="4" width="19.42578125" style="4" customWidth="1"/>
    <col min="5" max="5" width="4.42578125" style="4" bestFit="1" customWidth="1"/>
    <col min="6" max="6" width="45" style="4" customWidth="1"/>
    <col min="7" max="9" width="15.7109375" style="4" customWidth="1"/>
    <col min="10" max="10" width="3.85546875" style="6" customWidth="1"/>
    <col min="11" max="16384" width="0" style="6" hidden="1"/>
  </cols>
  <sheetData>
    <row r="1" spans="2:9" ht="21" customHeight="1" x14ac:dyDescent="0.25"/>
    <row r="2" spans="2:9" ht="40.5" customHeight="1" x14ac:dyDescent="0.25">
      <c r="B2" s="216"/>
      <c r="C2" s="216"/>
      <c r="D2" s="217" t="s">
        <v>73</v>
      </c>
      <c r="E2" s="217"/>
      <c r="F2" s="217"/>
      <c r="G2" s="217"/>
      <c r="H2" s="217"/>
      <c r="I2" s="217"/>
    </row>
    <row r="3" spans="2:9" ht="24" customHeight="1" x14ac:dyDescent="0.25">
      <c r="B3" s="216"/>
      <c r="C3" s="216"/>
      <c r="D3" s="218" t="s">
        <v>115</v>
      </c>
      <c r="E3" s="218"/>
      <c r="F3" s="218"/>
      <c r="G3" s="218" t="s">
        <v>117</v>
      </c>
      <c r="H3" s="218"/>
      <c r="I3" s="218"/>
    </row>
    <row r="4" spans="2:9" ht="24" customHeight="1" x14ac:dyDescent="0.25">
      <c r="B4" s="216"/>
      <c r="C4" s="216"/>
      <c r="D4" s="218" t="s">
        <v>116</v>
      </c>
      <c r="E4" s="218"/>
      <c r="F4" s="218"/>
      <c r="G4" s="218"/>
      <c r="H4" s="218"/>
      <c r="I4" s="218"/>
    </row>
    <row r="5" spans="2:9" ht="12.75" customHeight="1" thickBot="1" x14ac:dyDescent="0.3"/>
    <row r="6" spans="2:9" ht="30" customHeight="1" thickBot="1" x14ac:dyDescent="0.3">
      <c r="B6" s="296" t="s">
        <v>78</v>
      </c>
      <c r="C6" s="297"/>
      <c r="D6" s="297"/>
      <c r="E6" s="297"/>
      <c r="F6" s="354" t="str">
        <f>+Antecedentes!D16</f>
        <v>1171   TRANSPARENCIA, GESTIÓN PÚBLICA Y ATENCIÓN A PARTES INTERESADAS EN LA UAERMV</v>
      </c>
      <c r="G6" s="354"/>
      <c r="H6" s="354"/>
      <c r="I6" s="355"/>
    </row>
    <row r="7" spans="2:9" ht="21.6" customHeight="1" x14ac:dyDescent="0.25">
      <c r="B7" s="333" t="s">
        <v>118</v>
      </c>
      <c r="C7" s="334"/>
      <c r="D7" s="334"/>
      <c r="E7" s="334"/>
      <c r="F7" s="334"/>
      <c r="G7" s="334"/>
      <c r="H7" s="334"/>
      <c r="I7" s="335"/>
    </row>
    <row r="8" spans="2:9" ht="25.15" customHeight="1" x14ac:dyDescent="0.25">
      <c r="B8" s="133" t="s">
        <v>32</v>
      </c>
      <c r="C8" s="475" t="s">
        <v>40</v>
      </c>
      <c r="D8" s="475"/>
      <c r="E8" s="136" t="s">
        <v>23</v>
      </c>
      <c r="F8" s="494" t="s">
        <v>41</v>
      </c>
      <c r="G8" s="494"/>
      <c r="H8" s="494"/>
      <c r="I8" s="495"/>
    </row>
    <row r="9" spans="2:9" s="12" customFormat="1" ht="30.75" customHeight="1" x14ac:dyDescent="0.25">
      <c r="B9" s="138">
        <v>1</v>
      </c>
      <c r="C9" s="483" t="s">
        <v>243</v>
      </c>
      <c r="D9" s="483"/>
      <c r="E9" s="51">
        <v>2017</v>
      </c>
      <c r="F9" s="483" t="s">
        <v>244</v>
      </c>
      <c r="G9" s="483"/>
      <c r="H9" s="483"/>
      <c r="I9" s="496"/>
    </row>
    <row r="10" spans="2:9" s="12" customFormat="1" ht="18" customHeight="1" x14ac:dyDescent="0.25">
      <c r="B10" s="138">
        <v>2</v>
      </c>
      <c r="C10" s="483" t="s">
        <v>245</v>
      </c>
      <c r="D10" s="483"/>
      <c r="E10" s="164">
        <v>2018</v>
      </c>
      <c r="F10" s="488" t="s">
        <v>246</v>
      </c>
      <c r="G10" s="489"/>
      <c r="H10" s="489"/>
      <c r="I10" s="490"/>
    </row>
    <row r="11" spans="2:9" s="12" customFormat="1" ht="24.75" customHeight="1" x14ac:dyDescent="0.25">
      <c r="B11" s="138">
        <v>3</v>
      </c>
      <c r="C11" s="483" t="s">
        <v>248</v>
      </c>
      <c r="D11" s="483"/>
      <c r="E11" s="164">
        <v>2014</v>
      </c>
      <c r="F11" s="488" t="s">
        <v>249</v>
      </c>
      <c r="G11" s="489"/>
      <c r="H11" s="489"/>
      <c r="I11" s="490"/>
    </row>
    <row r="12" spans="2:9" s="12" customFormat="1" ht="18" customHeight="1" x14ac:dyDescent="0.25">
      <c r="B12" s="138">
        <v>4</v>
      </c>
      <c r="C12" s="483" t="s">
        <v>251</v>
      </c>
      <c r="D12" s="483"/>
      <c r="E12" s="164">
        <v>2015</v>
      </c>
      <c r="F12" s="488" t="s">
        <v>250</v>
      </c>
      <c r="G12" s="489"/>
      <c r="H12" s="489"/>
      <c r="I12" s="490"/>
    </row>
    <row r="13" spans="2:9" s="12" customFormat="1" ht="18" customHeight="1" x14ac:dyDescent="0.25">
      <c r="B13" s="178">
        <v>5</v>
      </c>
      <c r="C13" s="483" t="s">
        <v>137</v>
      </c>
      <c r="D13" s="483"/>
      <c r="E13" s="177">
        <v>2014</v>
      </c>
      <c r="F13" s="488" t="s">
        <v>220</v>
      </c>
      <c r="G13" s="489"/>
      <c r="H13" s="489"/>
      <c r="I13" s="490"/>
    </row>
    <row r="14" spans="2:9" s="12" customFormat="1" ht="26.25" customHeight="1" x14ac:dyDescent="0.25">
      <c r="B14" s="178">
        <v>6</v>
      </c>
      <c r="C14" s="483" t="s">
        <v>158</v>
      </c>
      <c r="D14" s="483"/>
      <c r="E14" s="177">
        <v>2015</v>
      </c>
      <c r="F14" s="488" t="s">
        <v>159</v>
      </c>
      <c r="G14" s="489"/>
      <c r="H14" s="489"/>
      <c r="I14" s="490"/>
    </row>
    <row r="15" spans="2:9" s="12" customFormat="1" ht="18" customHeight="1" x14ac:dyDescent="0.25">
      <c r="B15" s="178">
        <v>7</v>
      </c>
      <c r="C15" s="483" t="s">
        <v>160</v>
      </c>
      <c r="D15" s="483"/>
      <c r="E15" s="177">
        <v>2010</v>
      </c>
      <c r="F15" s="488" t="s">
        <v>161</v>
      </c>
      <c r="G15" s="489"/>
      <c r="H15" s="489"/>
      <c r="I15" s="490"/>
    </row>
    <row r="16" spans="2:9" s="12" customFormat="1" ht="18" customHeight="1" x14ac:dyDescent="0.25">
      <c r="B16" s="178">
        <v>8</v>
      </c>
      <c r="C16" s="483" t="s">
        <v>162</v>
      </c>
      <c r="D16" s="483"/>
      <c r="E16" s="177">
        <v>2017</v>
      </c>
      <c r="F16" s="488" t="s">
        <v>163</v>
      </c>
      <c r="G16" s="489"/>
      <c r="H16" s="489"/>
      <c r="I16" s="490"/>
    </row>
    <row r="17" spans="2:9" s="12" customFormat="1" ht="18" customHeight="1" x14ac:dyDescent="0.25">
      <c r="B17" s="178">
        <v>9</v>
      </c>
      <c r="C17" s="483" t="s">
        <v>164</v>
      </c>
      <c r="D17" s="483"/>
      <c r="E17" s="177">
        <v>2011</v>
      </c>
      <c r="F17" s="488" t="s">
        <v>165</v>
      </c>
      <c r="G17" s="489"/>
      <c r="H17" s="489"/>
      <c r="I17" s="490"/>
    </row>
    <row r="18" spans="2:9" s="176" customFormat="1" ht="34.5" customHeight="1" x14ac:dyDescent="0.25">
      <c r="B18" s="178">
        <v>10</v>
      </c>
      <c r="C18" s="483" t="s">
        <v>166</v>
      </c>
      <c r="D18" s="483"/>
      <c r="E18" s="177">
        <v>1999</v>
      </c>
      <c r="F18" s="488" t="s">
        <v>167</v>
      </c>
      <c r="G18" s="489"/>
      <c r="H18" s="489"/>
      <c r="I18" s="490"/>
    </row>
    <row r="19" spans="2:9" s="180" customFormat="1" ht="15" customHeight="1" x14ac:dyDescent="0.25">
      <c r="B19" s="178">
        <v>11</v>
      </c>
      <c r="C19" s="483" t="s">
        <v>168</v>
      </c>
      <c r="D19" s="483"/>
      <c r="E19" s="177">
        <v>2008</v>
      </c>
      <c r="F19" s="488" t="s">
        <v>169</v>
      </c>
      <c r="G19" s="489"/>
      <c r="H19" s="489"/>
      <c r="I19" s="490"/>
    </row>
    <row r="20" spans="2:9" s="180" customFormat="1" ht="15" customHeight="1" x14ac:dyDescent="0.25">
      <c r="B20" s="178">
        <v>12</v>
      </c>
      <c r="C20" s="483" t="s">
        <v>190</v>
      </c>
      <c r="D20" s="483"/>
      <c r="E20" s="177">
        <v>2000</v>
      </c>
      <c r="F20" s="488" t="s">
        <v>191</v>
      </c>
      <c r="G20" s="489"/>
      <c r="H20" s="489"/>
      <c r="I20" s="490"/>
    </row>
    <row r="21" spans="2:9" s="180" customFormat="1" ht="25.5" customHeight="1" x14ac:dyDescent="0.25">
      <c r="B21" s="178">
        <v>13</v>
      </c>
      <c r="C21" s="483" t="s">
        <v>192</v>
      </c>
      <c r="D21" s="483"/>
      <c r="E21" s="177">
        <v>2014</v>
      </c>
      <c r="F21" s="488" t="s">
        <v>193</v>
      </c>
      <c r="G21" s="489"/>
      <c r="H21" s="489"/>
      <c r="I21" s="490"/>
    </row>
    <row r="22" spans="2:9" s="180" customFormat="1" ht="29.25" customHeight="1" x14ac:dyDescent="0.25">
      <c r="B22" s="178">
        <v>14</v>
      </c>
      <c r="C22" s="483" t="s">
        <v>194</v>
      </c>
      <c r="D22" s="483"/>
      <c r="E22" s="177">
        <v>2015</v>
      </c>
      <c r="F22" s="488" t="s">
        <v>226</v>
      </c>
      <c r="G22" s="489"/>
      <c r="H22" s="489"/>
      <c r="I22" s="490"/>
    </row>
    <row r="23" spans="2:9" s="180" customFormat="1" ht="28.5" customHeight="1" x14ac:dyDescent="0.25">
      <c r="B23" s="178">
        <v>15</v>
      </c>
      <c r="C23" s="483" t="s">
        <v>195</v>
      </c>
      <c r="D23" s="483"/>
      <c r="E23" s="177">
        <v>2013</v>
      </c>
      <c r="F23" s="488" t="s">
        <v>196</v>
      </c>
      <c r="G23" s="489"/>
      <c r="H23" s="489"/>
      <c r="I23" s="490"/>
    </row>
    <row r="24" spans="2:9" s="180" customFormat="1" ht="15" customHeight="1" x14ac:dyDescent="0.25">
      <c r="B24" s="178">
        <v>16</v>
      </c>
      <c r="C24" s="483" t="s">
        <v>197</v>
      </c>
      <c r="D24" s="483"/>
      <c r="E24" s="177">
        <v>1999</v>
      </c>
      <c r="F24" s="488" t="s">
        <v>198</v>
      </c>
      <c r="G24" s="489"/>
      <c r="H24" s="489"/>
      <c r="I24" s="490"/>
    </row>
    <row r="25" spans="2:9" s="180" customFormat="1" ht="15" customHeight="1" x14ac:dyDescent="0.25">
      <c r="B25" s="178">
        <v>17</v>
      </c>
      <c r="C25" s="483" t="s">
        <v>199</v>
      </c>
      <c r="D25" s="483"/>
      <c r="E25" s="177">
        <v>2012</v>
      </c>
      <c r="F25" s="488" t="s">
        <v>200</v>
      </c>
      <c r="G25" s="489"/>
      <c r="H25" s="489"/>
      <c r="I25" s="490"/>
    </row>
    <row r="26" spans="2:9" s="180" customFormat="1" ht="15" customHeight="1" x14ac:dyDescent="0.25">
      <c r="B26" s="178">
        <v>18</v>
      </c>
      <c r="C26" s="483" t="s">
        <v>201</v>
      </c>
      <c r="D26" s="483"/>
      <c r="E26" s="177">
        <v>2010</v>
      </c>
      <c r="F26" s="488" t="s">
        <v>202</v>
      </c>
      <c r="G26" s="489"/>
      <c r="H26" s="489"/>
      <c r="I26" s="490"/>
    </row>
    <row r="27" spans="2:9" s="180" customFormat="1" ht="15" customHeight="1" x14ac:dyDescent="0.25">
      <c r="B27" s="178">
        <v>19</v>
      </c>
      <c r="C27" s="483" t="s">
        <v>203</v>
      </c>
      <c r="D27" s="483"/>
      <c r="E27" s="177">
        <v>2011</v>
      </c>
      <c r="F27" s="488" t="s">
        <v>204</v>
      </c>
      <c r="G27" s="489"/>
      <c r="H27" s="489"/>
      <c r="I27" s="490"/>
    </row>
    <row r="28" spans="2:9" s="180" customFormat="1" ht="15" customHeight="1" x14ac:dyDescent="0.25">
      <c r="B28" s="178">
        <v>20</v>
      </c>
      <c r="C28" s="483" t="s">
        <v>205</v>
      </c>
      <c r="D28" s="483"/>
      <c r="E28" s="177">
        <v>2002</v>
      </c>
      <c r="F28" s="488" t="s">
        <v>206</v>
      </c>
      <c r="G28" s="489"/>
      <c r="H28" s="489"/>
      <c r="I28" s="490"/>
    </row>
    <row r="29" spans="2:9" s="180" customFormat="1" ht="15" customHeight="1" x14ac:dyDescent="0.25">
      <c r="B29" s="178">
        <v>21</v>
      </c>
      <c r="C29" s="483" t="s">
        <v>207</v>
      </c>
      <c r="D29" s="483"/>
      <c r="E29" s="177">
        <v>2000</v>
      </c>
      <c r="F29" s="488" t="s">
        <v>208</v>
      </c>
      <c r="G29" s="489"/>
      <c r="H29" s="489"/>
      <c r="I29" s="490"/>
    </row>
    <row r="30" spans="2:9" s="180" customFormat="1" ht="25.5" customHeight="1" x14ac:dyDescent="0.25">
      <c r="B30" s="178">
        <v>22</v>
      </c>
      <c r="C30" s="483" t="s">
        <v>209</v>
      </c>
      <c r="D30" s="483"/>
      <c r="E30" s="177">
        <v>2015</v>
      </c>
      <c r="F30" s="488" t="s">
        <v>210</v>
      </c>
      <c r="G30" s="489"/>
      <c r="H30" s="489"/>
      <c r="I30" s="490"/>
    </row>
    <row r="31" spans="2:9" s="180" customFormat="1" ht="15" customHeight="1" x14ac:dyDescent="0.25">
      <c r="B31" s="178">
        <v>23</v>
      </c>
      <c r="C31" s="483" t="s">
        <v>211</v>
      </c>
      <c r="D31" s="483"/>
      <c r="E31" s="177">
        <v>2015</v>
      </c>
      <c r="F31" s="488" t="s">
        <v>212</v>
      </c>
      <c r="G31" s="489"/>
      <c r="H31" s="489"/>
      <c r="I31" s="490"/>
    </row>
    <row r="32" spans="2:9" s="180" customFormat="1" ht="15" customHeight="1" x14ac:dyDescent="0.25">
      <c r="B32" s="178">
        <v>24</v>
      </c>
      <c r="C32" s="483" t="s">
        <v>213</v>
      </c>
      <c r="D32" s="483"/>
      <c r="E32" s="177">
        <v>2014</v>
      </c>
      <c r="F32" s="488" t="s">
        <v>214</v>
      </c>
      <c r="G32" s="489"/>
      <c r="H32" s="489"/>
      <c r="I32" s="490"/>
    </row>
    <row r="33" spans="1:9" s="180" customFormat="1" ht="15" customHeight="1" x14ac:dyDescent="0.25">
      <c r="B33" s="179">
        <v>25</v>
      </c>
      <c r="C33" s="483" t="s">
        <v>215</v>
      </c>
      <c r="D33" s="483"/>
      <c r="E33" s="177">
        <v>2011</v>
      </c>
      <c r="F33" s="488" t="s">
        <v>216</v>
      </c>
      <c r="G33" s="489"/>
      <c r="H33" s="489"/>
      <c r="I33" s="490"/>
    </row>
    <row r="34" spans="1:9" s="180" customFormat="1" ht="15" x14ac:dyDescent="0.25">
      <c r="B34" s="178">
        <v>26</v>
      </c>
      <c r="C34" s="483" t="s">
        <v>217</v>
      </c>
      <c r="D34" s="483"/>
      <c r="E34" s="177">
        <v>2010</v>
      </c>
      <c r="F34" s="488" t="s">
        <v>222</v>
      </c>
      <c r="G34" s="489"/>
      <c r="H34" s="489"/>
      <c r="I34" s="490"/>
    </row>
    <row r="35" spans="1:9" s="180" customFormat="1" ht="15" x14ac:dyDescent="0.25">
      <c r="B35" s="179">
        <v>27</v>
      </c>
      <c r="C35" s="483" t="s">
        <v>218</v>
      </c>
      <c r="D35" s="483"/>
      <c r="E35" s="177">
        <v>2004</v>
      </c>
      <c r="F35" s="488" t="s">
        <v>219</v>
      </c>
      <c r="G35" s="489"/>
      <c r="H35" s="489"/>
      <c r="I35" s="490"/>
    </row>
    <row r="36" spans="1:9" s="180" customFormat="1" ht="15" x14ac:dyDescent="0.25">
      <c r="B36" s="178">
        <v>28</v>
      </c>
      <c r="C36" s="483" t="s">
        <v>224</v>
      </c>
      <c r="D36" s="483"/>
      <c r="E36" s="177">
        <v>2012</v>
      </c>
      <c r="F36" s="488" t="s">
        <v>225</v>
      </c>
      <c r="G36" s="489"/>
      <c r="H36" s="489"/>
      <c r="I36" s="490"/>
    </row>
    <row r="37" spans="1:9" s="180" customFormat="1" ht="15" x14ac:dyDescent="0.25">
      <c r="B37" s="179">
        <v>29</v>
      </c>
      <c r="C37" s="483" t="s">
        <v>221</v>
      </c>
      <c r="D37" s="483"/>
      <c r="E37" s="177">
        <v>2014</v>
      </c>
      <c r="F37" s="488" t="s">
        <v>223</v>
      </c>
      <c r="G37" s="489"/>
      <c r="H37" s="489"/>
      <c r="I37" s="490"/>
    </row>
    <row r="38" spans="1:9" s="180" customFormat="1" ht="15" x14ac:dyDescent="0.25">
      <c r="B38" s="178">
        <v>30</v>
      </c>
      <c r="C38" s="483" t="s">
        <v>274</v>
      </c>
      <c r="D38" s="483"/>
      <c r="E38" s="177">
        <v>2015</v>
      </c>
      <c r="F38" s="488" t="s">
        <v>275</v>
      </c>
      <c r="G38" s="489"/>
      <c r="H38" s="489"/>
      <c r="I38" s="490"/>
    </row>
    <row r="39" spans="1:9" s="180" customFormat="1" ht="15" x14ac:dyDescent="0.25">
      <c r="B39" s="179">
        <v>31</v>
      </c>
      <c r="C39" s="483" t="s">
        <v>276</v>
      </c>
      <c r="D39" s="483"/>
      <c r="E39" s="177">
        <v>2015</v>
      </c>
      <c r="F39" s="488" t="s">
        <v>277</v>
      </c>
      <c r="G39" s="489"/>
      <c r="H39" s="489"/>
      <c r="I39" s="490"/>
    </row>
    <row r="40" spans="1:9" s="180" customFormat="1" ht="15" x14ac:dyDescent="0.25">
      <c r="B40" s="178">
        <v>32</v>
      </c>
      <c r="C40" s="483" t="s">
        <v>278</v>
      </c>
      <c r="D40" s="483"/>
      <c r="E40" s="177">
        <v>2016</v>
      </c>
      <c r="F40" s="488" t="s">
        <v>279</v>
      </c>
      <c r="G40" s="489"/>
      <c r="H40" s="489"/>
      <c r="I40" s="490"/>
    </row>
    <row r="41" spans="1:9" s="180" customFormat="1" ht="15" x14ac:dyDescent="0.25">
      <c r="B41" s="179">
        <v>33</v>
      </c>
      <c r="C41" s="483" t="s">
        <v>280</v>
      </c>
      <c r="D41" s="483"/>
      <c r="E41" s="177">
        <v>2016</v>
      </c>
      <c r="F41" s="488" t="s">
        <v>281</v>
      </c>
      <c r="G41" s="489"/>
      <c r="H41" s="489"/>
      <c r="I41" s="490"/>
    </row>
    <row r="42" spans="1:9" s="180" customFormat="1" ht="11.25" customHeight="1" x14ac:dyDescent="0.25">
      <c r="B42" s="178">
        <v>34</v>
      </c>
      <c r="C42" s="510" t="s">
        <v>342</v>
      </c>
      <c r="D42" s="511"/>
      <c r="E42" s="177">
        <v>2011</v>
      </c>
      <c r="F42" s="507" t="s">
        <v>343</v>
      </c>
      <c r="G42" s="508"/>
      <c r="H42" s="508"/>
      <c r="I42" s="509"/>
    </row>
    <row r="43" spans="1:9" s="12" customFormat="1" ht="18" customHeight="1" x14ac:dyDescent="0.25">
      <c r="B43" s="491" t="s">
        <v>42</v>
      </c>
      <c r="C43" s="492"/>
      <c r="D43" s="492"/>
      <c r="E43" s="492"/>
      <c r="F43" s="492"/>
      <c r="G43" s="492"/>
      <c r="H43" s="492"/>
      <c r="I43" s="493"/>
    </row>
    <row r="44" spans="1:9" s="12" customFormat="1" ht="50.25" customHeight="1" thickBot="1" x14ac:dyDescent="0.3">
      <c r="B44" s="476"/>
      <c r="C44" s="477"/>
      <c r="D44" s="477"/>
      <c r="E44" s="477"/>
      <c r="F44" s="477"/>
      <c r="G44" s="477"/>
      <c r="H44" s="477"/>
      <c r="I44" s="478"/>
    </row>
    <row r="45" spans="1:9" ht="21.6" customHeight="1" x14ac:dyDescent="0.25">
      <c r="A45" s="3"/>
      <c r="B45" s="333" t="s">
        <v>119</v>
      </c>
      <c r="C45" s="334"/>
      <c r="D45" s="334"/>
      <c r="E45" s="334"/>
      <c r="F45" s="334"/>
      <c r="G45" s="334"/>
      <c r="H45" s="334"/>
      <c r="I45" s="335"/>
    </row>
    <row r="46" spans="1:9" ht="12.75" customHeight="1" x14ac:dyDescent="0.25">
      <c r="B46" s="425" t="s">
        <v>32</v>
      </c>
      <c r="C46" s="494" t="s">
        <v>43</v>
      </c>
      <c r="D46" s="500" t="s">
        <v>133</v>
      </c>
      <c r="E46" s="501"/>
      <c r="F46" s="366" t="s">
        <v>44</v>
      </c>
      <c r="G46" s="366"/>
      <c r="H46" s="366"/>
      <c r="I46" s="504"/>
    </row>
    <row r="47" spans="1:9" ht="22.5" x14ac:dyDescent="0.25">
      <c r="B47" s="425"/>
      <c r="C47" s="494"/>
      <c r="D47" s="502"/>
      <c r="E47" s="503"/>
      <c r="F47" s="136" t="s">
        <v>45</v>
      </c>
      <c r="G47" s="136" t="s">
        <v>46</v>
      </c>
      <c r="H47" s="136" t="s">
        <v>47</v>
      </c>
      <c r="I47" s="137" t="s">
        <v>48</v>
      </c>
    </row>
    <row r="48" spans="1:9" s="12" customFormat="1" ht="72" x14ac:dyDescent="0.25">
      <c r="B48" s="179">
        <v>1</v>
      </c>
      <c r="C48" s="181" t="s">
        <v>247</v>
      </c>
      <c r="D48" s="505" t="s">
        <v>233</v>
      </c>
      <c r="E48" s="505"/>
      <c r="F48" s="183" t="s">
        <v>282</v>
      </c>
      <c r="G48" s="186" t="s">
        <v>283</v>
      </c>
      <c r="H48" s="183" t="s">
        <v>284</v>
      </c>
      <c r="I48" s="184"/>
    </row>
    <row r="49" spans="1:9" s="12" customFormat="1" ht="72" x14ac:dyDescent="0.25">
      <c r="B49" s="139">
        <v>2</v>
      </c>
      <c r="C49" s="183" t="s">
        <v>247</v>
      </c>
      <c r="D49" s="505" t="s">
        <v>233</v>
      </c>
      <c r="E49" s="505"/>
      <c r="F49" s="190" t="s">
        <v>298</v>
      </c>
      <c r="G49" s="186" t="s">
        <v>283</v>
      </c>
      <c r="H49" s="190" t="s">
        <v>299</v>
      </c>
      <c r="I49" s="191"/>
    </row>
    <row r="50" spans="1:9" s="12" customFormat="1" ht="11.25" x14ac:dyDescent="0.25">
      <c r="B50" s="139">
        <v>3</v>
      </c>
      <c r="C50" s="52"/>
      <c r="D50" s="483"/>
      <c r="E50" s="483"/>
      <c r="F50" s="52"/>
      <c r="G50" s="52"/>
      <c r="H50" s="52"/>
      <c r="I50" s="53"/>
    </row>
    <row r="51" spans="1:9" s="12" customFormat="1" ht="18" customHeight="1" x14ac:dyDescent="0.25">
      <c r="B51" s="497" t="s">
        <v>42</v>
      </c>
      <c r="C51" s="498"/>
      <c r="D51" s="498"/>
      <c r="E51" s="498"/>
      <c r="F51" s="498"/>
      <c r="G51" s="498"/>
      <c r="H51" s="498"/>
      <c r="I51" s="499"/>
    </row>
    <row r="52" spans="1:9" s="12" customFormat="1" ht="40.5" customHeight="1" thickBot="1" x14ac:dyDescent="0.3">
      <c r="B52" s="476"/>
      <c r="C52" s="477"/>
      <c r="D52" s="477"/>
      <c r="E52" s="477"/>
      <c r="F52" s="477"/>
      <c r="G52" s="477"/>
      <c r="H52" s="477"/>
      <c r="I52" s="478"/>
    </row>
    <row r="53" spans="1:9" ht="21.6" customHeight="1" x14ac:dyDescent="0.25">
      <c r="A53" s="3"/>
      <c r="B53" s="333" t="s">
        <v>120</v>
      </c>
      <c r="C53" s="334"/>
      <c r="D53" s="334"/>
      <c r="E53" s="334"/>
      <c r="F53" s="334"/>
      <c r="G53" s="334"/>
      <c r="H53" s="334"/>
      <c r="I53" s="335"/>
    </row>
    <row r="54" spans="1:9" ht="21" customHeight="1" x14ac:dyDescent="0.25">
      <c r="B54" s="133" t="s">
        <v>32</v>
      </c>
      <c r="C54" s="475" t="s">
        <v>49</v>
      </c>
      <c r="D54" s="475"/>
      <c r="E54" s="136" t="s">
        <v>23</v>
      </c>
      <c r="F54" s="494" t="s">
        <v>41</v>
      </c>
      <c r="G54" s="494"/>
      <c r="H54" s="494"/>
      <c r="I54" s="495"/>
    </row>
    <row r="55" spans="1:9" s="12" customFormat="1" ht="11.25" x14ac:dyDescent="0.25">
      <c r="B55" s="139">
        <v>1</v>
      </c>
      <c r="C55" s="483"/>
      <c r="D55" s="483"/>
      <c r="E55" s="164"/>
      <c r="F55" s="483"/>
      <c r="G55" s="483"/>
      <c r="H55" s="483"/>
      <c r="I55" s="496"/>
    </row>
    <row r="56" spans="1:9" s="12" customFormat="1" ht="12" x14ac:dyDescent="0.25">
      <c r="B56" s="139">
        <v>2</v>
      </c>
      <c r="C56" s="505"/>
      <c r="D56" s="505"/>
      <c r="E56" s="177"/>
      <c r="F56" s="505"/>
      <c r="G56" s="505"/>
      <c r="H56" s="505"/>
      <c r="I56" s="506"/>
    </row>
    <row r="57" spans="1:9" s="12" customFormat="1" ht="12" x14ac:dyDescent="0.25">
      <c r="B57" s="139">
        <v>3</v>
      </c>
      <c r="C57" s="505"/>
      <c r="D57" s="505"/>
      <c r="E57" s="177"/>
      <c r="F57" s="505"/>
      <c r="G57" s="505"/>
      <c r="H57" s="505"/>
      <c r="I57" s="506"/>
    </row>
    <row r="58" spans="1:9" s="12" customFormat="1" ht="18" customHeight="1" x14ac:dyDescent="0.25">
      <c r="B58" s="497" t="s">
        <v>42</v>
      </c>
      <c r="C58" s="498"/>
      <c r="D58" s="498"/>
      <c r="E58" s="498"/>
      <c r="F58" s="498"/>
      <c r="G58" s="498"/>
      <c r="H58" s="498"/>
      <c r="I58" s="499"/>
    </row>
    <row r="59" spans="1:9" s="12" customFormat="1" ht="40.5" customHeight="1" thickBot="1" x14ac:dyDescent="0.3">
      <c r="B59" s="476"/>
      <c r="C59" s="477"/>
      <c r="D59" s="477"/>
      <c r="E59" s="477"/>
      <c r="F59" s="477"/>
      <c r="G59" s="477"/>
      <c r="H59" s="477"/>
      <c r="I59" s="478"/>
    </row>
    <row r="60" spans="1:9" ht="21.6" customHeight="1" x14ac:dyDescent="0.25">
      <c r="B60" s="333" t="s">
        <v>121</v>
      </c>
      <c r="C60" s="334"/>
      <c r="D60" s="334"/>
      <c r="E60" s="334"/>
      <c r="F60" s="334"/>
      <c r="G60" s="334"/>
      <c r="H60" s="334"/>
      <c r="I60" s="335"/>
    </row>
    <row r="61" spans="1:9" ht="21" customHeight="1" x14ac:dyDescent="0.25">
      <c r="B61" s="133" t="s">
        <v>32</v>
      </c>
      <c r="C61" s="475" t="s">
        <v>50</v>
      </c>
      <c r="D61" s="475"/>
      <c r="E61" s="366" t="s">
        <v>51</v>
      </c>
      <c r="F61" s="366"/>
      <c r="G61" s="366"/>
      <c r="H61" s="366"/>
      <c r="I61" s="504"/>
    </row>
    <row r="62" spans="1:9" s="12" customFormat="1" ht="18" customHeight="1" x14ac:dyDescent="0.25">
      <c r="B62" s="138">
        <v>1</v>
      </c>
      <c r="C62" s="483" t="s">
        <v>138</v>
      </c>
      <c r="D62" s="483"/>
      <c r="E62" s="484" t="s">
        <v>141</v>
      </c>
      <c r="F62" s="484"/>
      <c r="G62" s="484"/>
      <c r="H62" s="484"/>
      <c r="I62" s="485"/>
    </row>
    <row r="63" spans="1:9" s="12" customFormat="1" ht="18" customHeight="1" x14ac:dyDescent="0.25">
      <c r="B63" s="138">
        <v>2</v>
      </c>
      <c r="C63" s="483" t="s">
        <v>147</v>
      </c>
      <c r="D63" s="483"/>
      <c r="E63" s="484" t="s">
        <v>142</v>
      </c>
      <c r="F63" s="484"/>
      <c r="G63" s="484"/>
      <c r="H63" s="484"/>
      <c r="I63" s="485"/>
    </row>
    <row r="64" spans="1:9" s="12" customFormat="1" ht="18" customHeight="1" x14ac:dyDescent="0.25">
      <c r="B64" s="138">
        <v>3</v>
      </c>
      <c r="C64" s="483" t="s">
        <v>140</v>
      </c>
      <c r="D64" s="483"/>
      <c r="E64" s="484" t="s">
        <v>143</v>
      </c>
      <c r="F64" s="484"/>
      <c r="G64" s="484"/>
      <c r="H64" s="484"/>
      <c r="I64" s="485"/>
    </row>
    <row r="65" spans="2:9" s="12" customFormat="1" ht="18" customHeight="1" x14ac:dyDescent="0.25">
      <c r="B65" s="138">
        <v>4</v>
      </c>
      <c r="C65" s="483" t="s">
        <v>139</v>
      </c>
      <c r="D65" s="483"/>
      <c r="E65" s="486" t="s">
        <v>228</v>
      </c>
      <c r="F65" s="486"/>
      <c r="G65" s="486"/>
      <c r="H65" s="486"/>
      <c r="I65" s="487"/>
    </row>
    <row r="66" spans="2:9" s="12" customFormat="1" ht="18" customHeight="1" x14ac:dyDescent="0.25">
      <c r="B66" s="138">
        <v>5</v>
      </c>
      <c r="C66" s="483" t="s">
        <v>227</v>
      </c>
      <c r="D66" s="483"/>
      <c r="E66" s="486" t="s">
        <v>144</v>
      </c>
      <c r="F66" s="486"/>
      <c r="G66" s="486"/>
      <c r="H66" s="486"/>
      <c r="I66" s="487"/>
    </row>
    <row r="67" spans="2:9" s="180" customFormat="1" ht="18" customHeight="1" x14ac:dyDescent="0.25">
      <c r="B67" s="178">
        <v>6</v>
      </c>
      <c r="C67" s="483" t="s">
        <v>285</v>
      </c>
      <c r="D67" s="483"/>
      <c r="E67" s="486" t="s">
        <v>275</v>
      </c>
      <c r="F67" s="486"/>
      <c r="G67" s="486"/>
      <c r="H67" s="486"/>
      <c r="I67" s="487"/>
    </row>
    <row r="68" spans="2:9" s="180" customFormat="1" ht="18" customHeight="1" x14ac:dyDescent="0.25">
      <c r="B68" s="178">
        <v>7</v>
      </c>
      <c r="C68" s="483" t="s">
        <v>338</v>
      </c>
      <c r="D68" s="483"/>
      <c r="E68" s="486" t="s">
        <v>339</v>
      </c>
      <c r="F68" s="486"/>
      <c r="G68" s="486"/>
      <c r="H68" s="486"/>
      <c r="I68" s="487"/>
    </row>
    <row r="69" spans="2:9" s="180" customFormat="1" ht="18" customHeight="1" x14ac:dyDescent="0.25">
      <c r="B69" s="178">
        <v>8</v>
      </c>
      <c r="C69" s="483" t="s">
        <v>340</v>
      </c>
      <c r="D69" s="483"/>
      <c r="E69" s="486" t="s">
        <v>341</v>
      </c>
      <c r="F69" s="486"/>
      <c r="G69" s="486"/>
      <c r="H69" s="486"/>
      <c r="I69" s="487"/>
    </row>
    <row r="70" spans="2:9" s="180" customFormat="1" ht="18" customHeight="1" x14ac:dyDescent="0.25">
      <c r="B70" s="178">
        <v>9</v>
      </c>
      <c r="C70" s="483" t="s">
        <v>387</v>
      </c>
      <c r="D70" s="483"/>
      <c r="E70" s="486" t="s">
        <v>388</v>
      </c>
      <c r="F70" s="486"/>
      <c r="G70" s="486"/>
      <c r="H70" s="486"/>
      <c r="I70" s="487"/>
    </row>
    <row r="71" spans="2:9" s="180" customFormat="1" ht="18" customHeight="1" x14ac:dyDescent="0.25">
      <c r="B71" s="178">
        <v>10</v>
      </c>
      <c r="C71" s="483" t="s">
        <v>389</v>
      </c>
      <c r="D71" s="483"/>
      <c r="E71" s="486" t="s">
        <v>390</v>
      </c>
      <c r="F71" s="486"/>
      <c r="G71" s="486"/>
      <c r="H71" s="486"/>
      <c r="I71" s="487"/>
    </row>
    <row r="72" spans="2:9" s="12" customFormat="1" ht="18" customHeight="1" x14ac:dyDescent="0.25">
      <c r="B72" s="479" t="s">
        <v>42</v>
      </c>
      <c r="C72" s="480"/>
      <c r="D72" s="480"/>
      <c r="E72" s="480"/>
      <c r="F72" s="480"/>
      <c r="G72" s="480"/>
      <c r="H72" s="480"/>
      <c r="I72" s="481"/>
    </row>
    <row r="73" spans="2:9" s="12" customFormat="1" ht="93" customHeight="1" thickBot="1" x14ac:dyDescent="0.3">
      <c r="B73" s="482"/>
      <c r="C73" s="477"/>
      <c r="D73" s="477"/>
      <c r="E73" s="477"/>
      <c r="F73" s="477"/>
      <c r="G73" s="477"/>
      <c r="H73" s="477"/>
      <c r="I73" s="478"/>
    </row>
    <row r="74" spans="2:9" ht="21" customHeight="1" x14ac:dyDescent="0.25"/>
  </sheetData>
  <mergeCells count="126">
    <mergeCell ref="F56:I56"/>
    <mergeCell ref="C55:D55"/>
    <mergeCell ref="E63:I63"/>
    <mergeCell ref="F54:I54"/>
    <mergeCell ref="D49:E49"/>
    <mergeCell ref="D50:E50"/>
    <mergeCell ref="B51:I51"/>
    <mergeCell ref="B52:I52"/>
    <mergeCell ref="F29:I29"/>
    <mergeCell ref="F30:I30"/>
    <mergeCell ref="F31:I31"/>
    <mergeCell ref="F32:I32"/>
    <mergeCell ref="F33:I33"/>
    <mergeCell ref="C29:D29"/>
    <mergeCell ref="C30:D30"/>
    <mergeCell ref="C32:D32"/>
    <mergeCell ref="C33:D33"/>
    <mergeCell ref="C34:D34"/>
    <mergeCell ref="C35:D35"/>
    <mergeCell ref="C36:D36"/>
    <mergeCell ref="C37:D37"/>
    <mergeCell ref="C38:D38"/>
    <mergeCell ref="C31:D31"/>
    <mergeCell ref="F55:I55"/>
    <mergeCell ref="C56:D56"/>
    <mergeCell ref="C10:D10"/>
    <mergeCell ref="F10:I10"/>
    <mergeCell ref="C11:D11"/>
    <mergeCell ref="F11:I11"/>
    <mergeCell ref="C12:D12"/>
    <mergeCell ref="F12:I12"/>
    <mergeCell ref="C71:D71"/>
    <mergeCell ref="E71:I71"/>
    <mergeCell ref="F39:I39"/>
    <mergeCell ref="F40:I40"/>
    <mergeCell ref="F41:I41"/>
    <mergeCell ref="F42:I42"/>
    <mergeCell ref="C39:D39"/>
    <mergeCell ref="C40:D40"/>
    <mergeCell ref="C41:D41"/>
    <mergeCell ref="C42:D42"/>
    <mergeCell ref="C67:D67"/>
    <mergeCell ref="D48:E48"/>
    <mergeCell ref="C54:D54"/>
    <mergeCell ref="C61:D61"/>
    <mergeCell ref="E61:I61"/>
    <mergeCell ref="C62:D62"/>
    <mergeCell ref="E62:I62"/>
    <mergeCell ref="B58:I58"/>
    <mergeCell ref="B53:I53"/>
    <mergeCell ref="C17:D17"/>
    <mergeCell ref="C18:D18"/>
    <mergeCell ref="C19:D19"/>
    <mergeCell ref="C20:D20"/>
    <mergeCell ref="C21:D21"/>
    <mergeCell ref="C22:D22"/>
    <mergeCell ref="C23:D23"/>
    <mergeCell ref="C24:D24"/>
    <mergeCell ref="C25:D25"/>
    <mergeCell ref="C28:D28"/>
    <mergeCell ref="F34:I34"/>
    <mergeCell ref="F35:I35"/>
    <mergeCell ref="F36:I36"/>
    <mergeCell ref="F37:I37"/>
    <mergeCell ref="F38:I38"/>
    <mergeCell ref="B45:I45"/>
    <mergeCell ref="B46:B47"/>
    <mergeCell ref="C46:C47"/>
    <mergeCell ref="D46:E47"/>
    <mergeCell ref="F46:I46"/>
    <mergeCell ref="C57:D57"/>
    <mergeCell ref="F57:I57"/>
    <mergeCell ref="B2:C4"/>
    <mergeCell ref="D2:I2"/>
    <mergeCell ref="D3:F3"/>
    <mergeCell ref="G3:I3"/>
    <mergeCell ref="D4:I4"/>
    <mergeCell ref="B7:I7"/>
    <mergeCell ref="C8:D8"/>
    <mergeCell ref="F8:I8"/>
    <mergeCell ref="C9:D9"/>
    <mergeCell ref="F9:I9"/>
    <mergeCell ref="B6:E6"/>
    <mergeCell ref="F6:I6"/>
    <mergeCell ref="C13:D13"/>
    <mergeCell ref="F13:I13"/>
    <mergeCell ref="C14:D14"/>
    <mergeCell ref="F14:I14"/>
    <mergeCell ref="C15:D15"/>
    <mergeCell ref="F15:I15"/>
    <mergeCell ref="B43:I43"/>
    <mergeCell ref="B44:I44"/>
    <mergeCell ref="C16:D16"/>
    <mergeCell ref="F16:I16"/>
    <mergeCell ref="F17:I17"/>
    <mergeCell ref="F18:I18"/>
    <mergeCell ref="F24:I24"/>
    <mergeCell ref="F25:I25"/>
    <mergeCell ref="F26:I26"/>
    <mergeCell ref="F27:I27"/>
    <mergeCell ref="F28:I28"/>
    <mergeCell ref="F19:I19"/>
    <mergeCell ref="F20:I20"/>
    <mergeCell ref="F21:I21"/>
    <mergeCell ref="F22:I22"/>
    <mergeCell ref="F23:I23"/>
    <mergeCell ref="C26:D26"/>
    <mergeCell ref="C27:D27"/>
    <mergeCell ref="B59:I59"/>
    <mergeCell ref="B72:I72"/>
    <mergeCell ref="B73:I73"/>
    <mergeCell ref="C64:D64"/>
    <mergeCell ref="E64:I64"/>
    <mergeCell ref="C65:D65"/>
    <mergeCell ref="E65:I65"/>
    <mergeCell ref="C66:D66"/>
    <mergeCell ref="E66:I66"/>
    <mergeCell ref="E67:I67"/>
    <mergeCell ref="C68:D68"/>
    <mergeCell ref="E68:I68"/>
    <mergeCell ref="C69:D69"/>
    <mergeCell ref="E69:I69"/>
    <mergeCell ref="C70:D70"/>
    <mergeCell ref="E70:I70"/>
    <mergeCell ref="B60:I60"/>
    <mergeCell ref="C63:D63"/>
  </mergeCells>
  <dataValidations disablePrompts="1" count="1">
    <dataValidation type="textLength" operator="lessThan" allowBlank="1" showErrorMessage="1" errorTitle="LIMITE DE TEXTO" error="En esta Celda solo se permite diligenciar un largo de 1200 caracteres" sqref="G3 D3:D4" xr:uid="{00000000-0002-0000-0700-000000000000}">
      <formula1>1200</formula1>
    </dataValidation>
  </dataValidations>
  <pageMargins left="0.7" right="0.7" top="0.75" bottom="0.75" header="0.3" footer="0.3"/>
  <pageSetup scale="54" orientation="portrait" r:id="rId1"/>
  <headerFooter>
    <oddFooter xml:space="preserve">&amp;LCalle 26 No. 57-41 Torre 8, Pisos 7 y 8 CEMSA – C.P. 111321
PBX. 3779555  - Información: Línea 195
www.umv.gov.co&amp;CPES-FM-008
Página &amp;P de &amp;N
</oddFooter>
  </headerFooter>
  <rowBreaks count="1" manualBreakCount="1">
    <brk id="52"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Antecedentes</vt:lpstr>
      <vt:lpstr>Árbol de problemas</vt:lpstr>
      <vt:lpstr>Arbol de problemas</vt:lpstr>
      <vt:lpstr>Objetivos</vt:lpstr>
      <vt:lpstr>Beneficios</vt:lpstr>
      <vt:lpstr>Articulación</vt:lpstr>
      <vt:lpstr>Población</vt:lpstr>
      <vt:lpstr>Componentes</vt:lpstr>
      <vt:lpstr>Normatividad</vt:lpstr>
      <vt:lpstr>Presupuesto</vt:lpstr>
      <vt:lpstr>Plan de acción</vt:lpstr>
      <vt:lpstr>Responsable</vt:lpstr>
      <vt:lpstr>Antecedentes!Área_de_impresión</vt:lpstr>
      <vt:lpstr>'Arbol de problemas'!Área_de_impresión</vt:lpstr>
      <vt:lpstr>Articulación!Área_de_impresión</vt:lpstr>
      <vt:lpstr>Beneficios!Área_de_impresión</vt:lpstr>
      <vt:lpstr>Componentes!Área_de_impresión</vt:lpstr>
      <vt:lpstr>Normatividad!Área_de_impresión</vt:lpstr>
      <vt:lpstr>Objetivos!Área_de_impresión</vt:lpstr>
      <vt:lpstr>'Plan de acción'!Área_de_impresión</vt:lpstr>
      <vt:lpstr>Población!Área_de_impresión</vt:lpstr>
      <vt:lpstr>Presupuesto!Área_de_impresión</vt:lpstr>
      <vt:lpstr>Responsable!Área_de_impresión</vt:lpstr>
      <vt:lpstr>'Plan de acción'!Títulos_a_imprimir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Romero</dc:creator>
  <cp:lastModifiedBy>Diana Marcela Del Pilar Reyes Toledo</cp:lastModifiedBy>
  <cp:lastPrinted>2018-09-11T18:49:11Z</cp:lastPrinted>
  <dcterms:created xsi:type="dcterms:W3CDTF">2015-01-05T15:34:28Z</dcterms:created>
  <dcterms:modified xsi:type="dcterms:W3CDTF">2019-08-21T11:38:24Z</dcterms:modified>
</cp:coreProperties>
</file>