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435" windowWidth="19440" windowHeight="9240" tabRatio="758"/>
  </bookViews>
  <sheets>
    <sheet name="MAPA DE RIESGOS UAERMV 2015" sheetId="11" r:id="rId1"/>
    <sheet name="ABI" sheetId="12" r:id="rId2"/>
    <sheet name="AII" sheetId="14" r:id="rId3"/>
    <sheet name="ACI" sheetId="15" r:id="rId4"/>
    <sheet name="CDI" sheetId="19" r:id="rId5"/>
    <sheet name="CMG" sheetId="20" r:id="rId6"/>
    <sheet name="COM" sheetId="17" r:id="rId7"/>
    <sheet name="CON" sheetId="18" r:id="rId8"/>
    <sheet name="CSE" sheetId="16" r:id="rId9"/>
    <sheet name="FIN" sheetId="21" r:id="rId10"/>
    <sheet name="GDO" sheetId="22" r:id="rId11"/>
    <sheet name="GSA" sheetId="23" r:id="rId12"/>
    <sheet name="IMV" sheetId="24" r:id="rId13"/>
    <sheet name="JUR" sheetId="13" r:id="rId14"/>
    <sheet name="ODM" sheetId="26" r:id="rId15"/>
    <sheet name="PES" sheetId="27" r:id="rId16"/>
    <sheet name="PDV" sheetId="28" r:id="rId17"/>
    <sheet name="PRO" sheetId="29" r:id="rId18"/>
    <sheet name="SIG" sheetId="5" r:id="rId19"/>
    <sheet name="SIT" sheetId="31" r:id="rId20"/>
    <sheet name="THU" sheetId="30" r:id="rId21"/>
  </sheets>
  <externalReferences>
    <externalReference r:id="rId22"/>
    <externalReference r:id="rId23"/>
  </externalReferences>
  <definedNames>
    <definedName name="_xlnm._FilterDatabase" localSheetId="0" hidden="1">'MAPA DE RIESGOS UAERMV 2015'!$A$14:$AH$141</definedName>
    <definedName name="_xlnm.Print_Area" localSheetId="1">ABI!$A$1:$AH$27</definedName>
    <definedName name="_xlnm.Print_Area" localSheetId="3">ACI!$A$1:$AH$27</definedName>
    <definedName name="_xlnm.Print_Area" localSheetId="2">AII!$A$1:$AH$27</definedName>
    <definedName name="_xlnm.Print_Area" localSheetId="4">CDI!$A$1:$AH$27</definedName>
    <definedName name="_xlnm.Print_Area" localSheetId="5">CMG!$A$1:$AH$27</definedName>
    <definedName name="_xlnm.Print_Area" localSheetId="6">COM!$A$1:$AH$27</definedName>
    <definedName name="_xlnm.Print_Area" localSheetId="7">CON!$A$1:$AH$27</definedName>
    <definedName name="_xlnm.Print_Area" localSheetId="8">CSE!$A$1:$AH$27</definedName>
    <definedName name="_xlnm.Print_Area" localSheetId="9">FIN!$A$1:$AH$27</definedName>
    <definedName name="_xlnm.Print_Area" localSheetId="10">GDO!$A$1:$AH$27</definedName>
    <definedName name="_xlnm.Print_Area" localSheetId="11">GSA!$A$1:$AH$27</definedName>
    <definedName name="_xlnm.Print_Area" localSheetId="12">IMV!$A$1:$AH$27</definedName>
    <definedName name="_xlnm.Print_Area" localSheetId="13">JUR!$A$1:$AH$27</definedName>
    <definedName name="_xlnm.Print_Area" localSheetId="0">'MAPA DE RIESGOS UAERMV 2015'!$A$1:$AI$142</definedName>
    <definedName name="_xlnm.Print_Area" localSheetId="14">ODM!$A$1:$AH$27</definedName>
    <definedName name="_xlnm.Print_Area" localSheetId="16">PDV!$A$1:$AH$27</definedName>
    <definedName name="_xlnm.Print_Area" localSheetId="15">PES!$A$1:$AH$27</definedName>
    <definedName name="_xlnm.Print_Area" localSheetId="17">PRO!$A$1:$AH$26</definedName>
    <definedName name="_xlnm.Print_Area" localSheetId="18">SIG!$A$1:$AH$27</definedName>
    <definedName name="_xlnm.Print_Area" localSheetId="19">SIT!$A$1:$AH$27</definedName>
    <definedName name="_xlnm.Print_Area" localSheetId="20">THU!$A$1:$AH$27</definedName>
    <definedName name="clarie" localSheetId="1">ABI!$B$32:$B$39</definedName>
    <definedName name="clarie" localSheetId="3">ACI!$B$32:$B$39</definedName>
    <definedName name="clarie" localSheetId="2">AII!$B$32:$B$39</definedName>
    <definedName name="clarie" localSheetId="4">CDI!$B$32:$B$39</definedName>
    <definedName name="clarie" localSheetId="5">CMG!$B$32:$B$39</definedName>
    <definedName name="clarie" localSheetId="6">COM!$B$32:$B$39</definedName>
    <definedName name="clarie" localSheetId="7">CON!$B$32:$B$39</definedName>
    <definedName name="clarie" localSheetId="8">CSE!$B$32:$B$39</definedName>
    <definedName name="clarie" localSheetId="9">FIN!$B$32:$B$39</definedName>
    <definedName name="clarie" localSheetId="10">GDO!$B$32:$B$39</definedName>
    <definedName name="clarie" localSheetId="11">GSA!$B$32:$B$39</definedName>
    <definedName name="clarie" localSheetId="12">IMV!$B$32:$B$39</definedName>
    <definedName name="clarie" localSheetId="13">JUR!$B$32:$B$39</definedName>
    <definedName name="clarie" localSheetId="0">'MAPA DE RIESGOS UAERMV 2015'!$B$147:$B$154</definedName>
    <definedName name="clarie" localSheetId="14">ODM!$B$32:$B$39</definedName>
    <definedName name="clarie" localSheetId="16">PDV!$B$32:$B$39</definedName>
    <definedName name="clarie" localSheetId="15">PES!$B$32:$B$39</definedName>
    <definedName name="clarie" localSheetId="17">PRO!$B$31:$B$38</definedName>
    <definedName name="clarie" localSheetId="18">SIG!$B$32:$B$39</definedName>
    <definedName name="clarie" localSheetId="19">SIT!$B$32:$B$39</definedName>
    <definedName name="clarie" localSheetId="20">THU!$B$32:$B$39</definedName>
    <definedName name="clarie">#REF!</definedName>
    <definedName name="FAC" localSheetId="1">ABI!$B$29:$B$30</definedName>
    <definedName name="FAC" localSheetId="3">ACI!$B$29:$B$30</definedName>
    <definedName name="FAC" localSheetId="2">AII!$B$29:$B$30</definedName>
    <definedName name="FAC" localSheetId="4">CDI!$B$29:$B$30</definedName>
    <definedName name="FAC" localSheetId="5">CMG!$B$29:$B$30</definedName>
    <definedName name="FAC" localSheetId="6">COM!$B$29:$B$30</definedName>
    <definedName name="FAC" localSheetId="7">CON!$B$29:$B$30</definedName>
    <definedName name="FAC" localSheetId="8">CSE!$B$29:$B$30</definedName>
    <definedName name="FAC" localSheetId="9">FIN!$B$29:$B$30</definedName>
    <definedName name="FAC" localSheetId="10">GDO!$B$29:$B$30</definedName>
    <definedName name="FAC" localSheetId="11">GSA!$B$29:$B$30</definedName>
    <definedName name="FAC" localSheetId="12">IMV!$B$29:$B$30</definedName>
    <definedName name="FAC" localSheetId="13">JUR!$B$29:$B$30</definedName>
    <definedName name="FAC" localSheetId="0">'MAPA DE RIESGOS UAERMV 2015'!$B$144:$B$145</definedName>
    <definedName name="FAC" localSheetId="14">ODM!$B$29:$B$30</definedName>
    <definedName name="FAC" localSheetId="16">PDV!$B$29:$B$30</definedName>
    <definedName name="FAC" localSheetId="15">PES!$B$29:$B$30</definedName>
    <definedName name="FAC" localSheetId="17">PRO!$B$28:$B$29</definedName>
    <definedName name="FAC" localSheetId="18">SIG!$B$29:$B$30</definedName>
    <definedName name="FAC" localSheetId="19">SIT!$B$29:$B$30</definedName>
    <definedName name="FAC" localSheetId="20">THU!$B$29:$B$30</definedName>
    <definedName name="FAC">#REF!</definedName>
    <definedName name="FACTOR">'[1]MAPA DE  RIESGOS DE GESTIÓN'!$B$36:$B$37</definedName>
    <definedName name="i" localSheetId="15">'[1]MAPA DE  RIESGOS DE GESTIÓN'!$B$52:$B$56</definedName>
    <definedName name="i">'[2]MAPA DE  RIESGOS DE GESTIÓN'!$B$53:$B$57</definedName>
    <definedName name="IMP" localSheetId="1">ABI!$B$47:$B$51</definedName>
    <definedName name="IMP" localSheetId="3">ACI!$B$47:$B$51</definedName>
    <definedName name="IMP" localSheetId="2">AII!$B$47:$B$51</definedName>
    <definedName name="IMP" localSheetId="4">CDI!$B$47:$B$51</definedName>
    <definedName name="IMP" localSheetId="5">CMG!$B$47:$B$51</definedName>
    <definedName name="IMP" localSheetId="6">COM!$B$48:$B$52</definedName>
    <definedName name="IMP" localSheetId="7">CON!$B$47:$B$51</definedName>
    <definedName name="IMP" localSheetId="8">CSE!$B$47:$B$51</definedName>
    <definedName name="IMP" localSheetId="9">FIN!$B$47:$B$51</definedName>
    <definedName name="IMP" localSheetId="10">GDO!$B$47:$B$51</definedName>
    <definedName name="IMP" localSheetId="11">GSA!$B$47:$B$51</definedName>
    <definedName name="IMP" localSheetId="12">IMV!$B$47:$B$51</definedName>
    <definedName name="IMP" localSheetId="13">JUR!$B$47:$B$51</definedName>
    <definedName name="IMP" localSheetId="0">'MAPA DE RIESGOS UAERMV 2015'!$B$162:$B$166</definedName>
    <definedName name="IMP" localSheetId="14">ODM!$B$47:$B$51</definedName>
    <definedName name="IMP" localSheetId="16">PDV!$B$47:$B$51</definedName>
    <definedName name="IMP" localSheetId="15">PES!$B$47:$B$51</definedName>
    <definedName name="IMP" localSheetId="17">PRO!$B$46:$B$50</definedName>
    <definedName name="IMP" localSheetId="18">SIG!$B$47:$B$51</definedName>
    <definedName name="IMP" localSheetId="19">SIT!$B$47:$B$51</definedName>
    <definedName name="IMP" localSheetId="20">THU!$B$47:$B$51</definedName>
    <definedName name="IMP">#REF!</definedName>
    <definedName name="MACRO" localSheetId="1">ABI!$D$29:$D$37</definedName>
    <definedName name="MACRO" localSheetId="3">ACI!$D$29:$D$37</definedName>
    <definedName name="MACRO" localSheetId="2">AII!$D$29:$D$37</definedName>
    <definedName name="MACRO" localSheetId="4">CDI!$D$29:$D$37</definedName>
    <definedName name="MACRO" localSheetId="5">CMG!$D$29:$D$37</definedName>
    <definedName name="MACRO" localSheetId="6">COM!$D$29:$D$37</definedName>
    <definedName name="MACRO" localSheetId="7">CON!$D$29:$D$37</definedName>
    <definedName name="MACRO" localSheetId="8">CSE!$D$29:$D$37</definedName>
    <definedName name="MACRO" localSheetId="9">FIN!$D$29:$D$37</definedName>
    <definedName name="MACRO" localSheetId="10">GDO!$D$29:$D$37</definedName>
    <definedName name="MACRO" localSheetId="11">GSA!$D$29:$D$37</definedName>
    <definedName name="MACRO" localSheetId="12">IMV!$D$29:$D$37</definedName>
    <definedName name="MACRO" localSheetId="13">JUR!$D$29:$D$37</definedName>
    <definedName name="MACRO" localSheetId="0">'MAPA DE RIESGOS UAERMV 2015'!$E$144:$E$152</definedName>
    <definedName name="MACRO" localSheetId="14">ODM!$D$29:$D$37</definedName>
    <definedName name="MACRO" localSheetId="16">PDV!$D$29:$D$37</definedName>
    <definedName name="MACRO" localSheetId="15">PES!$D$29:$D$37</definedName>
    <definedName name="MACRO" localSheetId="17">PRO!$D$28:$D$36</definedName>
    <definedName name="MACRO" localSheetId="18">SIG!$D$29:$D$37</definedName>
    <definedName name="MACRO" localSheetId="19">SIT!$D$29:$D$37</definedName>
    <definedName name="MACRO" localSheetId="20">THU!$D$29:$D$37</definedName>
    <definedName name="MACRO">#REF!</definedName>
    <definedName name="PROBA" localSheetId="1">ABI!$B$41:$B$45</definedName>
    <definedName name="PROBA" localSheetId="3">ACI!$B$41:$B$45</definedName>
    <definedName name="PROBA" localSheetId="2">AII!$B$41:$B$45</definedName>
    <definedName name="PROBA" localSheetId="4">CDI!$B$41:$B$45</definedName>
    <definedName name="PROBA" localSheetId="5">CMG!$B$41:$B$45</definedName>
    <definedName name="PROBA" localSheetId="6">COM!$B$42:$B$46</definedName>
    <definedName name="PROBA" localSheetId="7">CON!$B$41:$B$45</definedName>
    <definedName name="PROBA" localSheetId="8">CSE!$B$41:$B$45</definedName>
    <definedName name="PROBA" localSheetId="9">FIN!$B$41:$B$45</definedName>
    <definedName name="PROBA" localSheetId="10">GDO!$B$41:$B$45</definedName>
    <definedName name="PROBA" localSheetId="11">GSA!$B$41:$B$45</definedName>
    <definedName name="PROBA" localSheetId="12">IMV!$B$41:$B$45</definedName>
    <definedName name="PROBA" localSheetId="13">JUR!$B$41:$B$45</definedName>
    <definedName name="PROBA" localSheetId="0">'MAPA DE RIESGOS UAERMV 2015'!$B$156:$B$160</definedName>
    <definedName name="PROBA" localSheetId="14">ODM!$B$41:$B$45</definedName>
    <definedName name="PROBA" localSheetId="16">PDV!$B$41:$B$45</definedName>
    <definedName name="PROBA" localSheetId="15">PES!$B$41:$B$45</definedName>
    <definedName name="PROBA" localSheetId="17">PRO!$B$40:$B$44</definedName>
    <definedName name="PROBA" localSheetId="18">SIG!$B$41:$B$45</definedName>
    <definedName name="PROBA" localSheetId="19">SIT!$B$41:$B$45</definedName>
    <definedName name="PROBA" localSheetId="20">THU!$B$41:$B$45</definedName>
    <definedName name="PROBA">#REF!</definedName>
    <definedName name="PROCE" localSheetId="1">ABI!$C$29:$C$46</definedName>
    <definedName name="PROCE" localSheetId="3">ACI!$C$29:$C$46</definedName>
    <definedName name="PROCE" localSheetId="2">AII!$C$29:$C$46</definedName>
    <definedName name="PROCE" localSheetId="4">CDI!$C$29:$C$46</definedName>
    <definedName name="PROCE" localSheetId="5">CMG!$C$29:$C$46</definedName>
    <definedName name="PROCE" localSheetId="6">COM!$C$29:$C$47</definedName>
    <definedName name="PROCE" localSheetId="7">CON!$C$29:$C$46</definedName>
    <definedName name="PROCE" localSheetId="8">CSE!$C$29:$C$46</definedName>
    <definedName name="PROCE" localSheetId="9">FIN!$C$29:$C$46</definedName>
    <definedName name="PROCE" localSheetId="10">GDO!$C$29:$C$46</definedName>
    <definedName name="PROCE" localSheetId="11">GSA!$C$29:$C$46</definedName>
    <definedName name="PROCE" localSheetId="12">IMV!$C$29:$C$46</definedName>
    <definedName name="PROCE" localSheetId="13">JUR!$C$29:$C$46</definedName>
    <definedName name="PROCE" localSheetId="0">'MAPA DE RIESGOS UAERMV 2015'!$D$144:$D$163</definedName>
    <definedName name="PROCE" localSheetId="14">ODM!$C$29:$C$46</definedName>
    <definedName name="PROCE" localSheetId="16">PDV!$C$29:$C$46</definedName>
    <definedName name="PROCE" localSheetId="15">PES!$C$29:$C$46</definedName>
    <definedName name="PROCE" localSheetId="17">PRO!$C$28:$C$45</definedName>
    <definedName name="PROCE" localSheetId="18">SIG!$C$29:$C$46</definedName>
    <definedName name="PROCE" localSheetId="19">SIT!$C$29:$C$46</definedName>
    <definedName name="PROCE" localSheetId="20">THU!$C$29:$C$46</definedName>
    <definedName name="PROCE">#REF!</definedName>
    <definedName name="_xlnm.Print_Titles" localSheetId="0">'MAPA DE RIESGOS UAERMV 2015'!$9:$14</definedName>
  </definedNames>
  <calcPr calcId="145621"/>
</workbook>
</file>

<file path=xl/calcChain.xml><?xml version="1.0" encoding="utf-8"?>
<calcChain xmlns="http://schemas.openxmlformats.org/spreadsheetml/2006/main">
  <c r="AC114" i="11"/>
  <c r="AA114"/>
  <c r="AD114" s="1"/>
  <c r="AE114" s="1"/>
  <c r="AF114" s="1"/>
  <c r="W114"/>
  <c r="U114"/>
  <c r="S114"/>
  <c r="M114"/>
  <c r="K114"/>
  <c r="AC113"/>
  <c r="AD113" s="1"/>
  <c r="AE113" s="1"/>
  <c r="AF113" s="1"/>
  <c r="AA113"/>
  <c r="W113"/>
  <c r="U113"/>
  <c r="S113"/>
  <c r="M113"/>
  <c r="N113" s="1"/>
  <c r="O113" s="1"/>
  <c r="K113"/>
  <c r="AC112"/>
  <c r="AA112"/>
  <c r="W112"/>
  <c r="U112"/>
  <c r="S112"/>
  <c r="X112" s="1"/>
  <c r="Y112" s="1"/>
  <c r="M112"/>
  <c r="K112"/>
  <c r="N112" s="1"/>
  <c r="O112" s="1"/>
  <c r="AC111"/>
  <c r="AA111"/>
  <c r="W111"/>
  <c r="U111"/>
  <c r="S111"/>
  <c r="N111"/>
  <c r="O111" s="1"/>
  <c r="M111"/>
  <c r="K111"/>
  <c r="AC110"/>
  <c r="AA110"/>
  <c r="AD110" s="1"/>
  <c r="AE110" s="1"/>
  <c r="AF110" s="1"/>
  <c r="W110"/>
  <c r="U110"/>
  <c r="S110"/>
  <c r="M110"/>
  <c r="K110"/>
  <c r="AC109"/>
  <c r="AA109"/>
  <c r="W109"/>
  <c r="U109"/>
  <c r="S109"/>
  <c r="M109"/>
  <c r="K109"/>
  <c r="AC63"/>
  <c r="AA63"/>
  <c r="AD63" s="1"/>
  <c r="AE63" s="1"/>
  <c r="AF63" s="1"/>
  <c r="W63"/>
  <c r="U63"/>
  <c r="S63"/>
  <c r="M63"/>
  <c r="N63" s="1"/>
  <c r="O63" s="1"/>
  <c r="K63"/>
  <c r="AC62"/>
  <c r="AA62"/>
  <c r="W62"/>
  <c r="U62"/>
  <c r="S62"/>
  <c r="M62"/>
  <c r="K62"/>
  <c r="N62" s="1"/>
  <c r="O62" s="1"/>
  <c r="AC61"/>
  <c r="AA61"/>
  <c r="AD61" s="1"/>
  <c r="AE61" s="1"/>
  <c r="AF61" s="1"/>
  <c r="W61"/>
  <c r="U61"/>
  <c r="S61"/>
  <c r="M61"/>
  <c r="K61"/>
  <c r="N109" l="1"/>
  <c r="O109" s="1"/>
  <c r="AD109"/>
  <c r="AE109" s="1"/>
  <c r="X110"/>
  <c r="Y110" s="1"/>
  <c r="AD111"/>
  <c r="AE111" s="1"/>
  <c r="AF111" s="1"/>
  <c r="N114"/>
  <c r="O114" s="1"/>
  <c r="X113"/>
  <c r="Y113" s="1"/>
  <c r="N61"/>
  <c r="O61" s="1"/>
  <c r="X109"/>
  <c r="Y109" s="1"/>
  <c r="N110"/>
  <c r="O110" s="1"/>
  <c r="X111"/>
  <c r="Y111" s="1"/>
  <c r="AD112"/>
  <c r="AE112" s="1"/>
  <c r="AF112" s="1"/>
  <c r="X114"/>
  <c r="Y114" s="1"/>
  <c r="X62"/>
  <c r="Y62" s="1"/>
  <c r="X61"/>
  <c r="Y61" s="1"/>
  <c r="AD62"/>
  <c r="AE62" s="1"/>
  <c r="AF62" s="1"/>
  <c r="X63"/>
  <c r="Y63" s="1"/>
  <c r="AC141" l="1"/>
  <c r="AA141"/>
  <c r="W141"/>
  <c r="U141"/>
  <c r="S141"/>
  <c r="M141"/>
  <c r="K141"/>
  <c r="AC140"/>
  <c r="AA140"/>
  <c r="W140"/>
  <c r="U140"/>
  <c r="S140"/>
  <c r="M140"/>
  <c r="K140"/>
  <c r="AC139"/>
  <c r="AA139"/>
  <c r="W139"/>
  <c r="U139"/>
  <c r="S139"/>
  <c r="M139"/>
  <c r="K139"/>
  <c r="AC138"/>
  <c r="AA138"/>
  <c r="W138"/>
  <c r="U138"/>
  <c r="S138"/>
  <c r="M138"/>
  <c r="K138"/>
  <c r="AC137"/>
  <c r="AA137"/>
  <c r="W137"/>
  <c r="U137"/>
  <c r="S137"/>
  <c r="M137"/>
  <c r="K137"/>
  <c r="AC136"/>
  <c r="AA136"/>
  <c r="W136"/>
  <c r="U136"/>
  <c r="S136"/>
  <c r="M136"/>
  <c r="K136"/>
  <c r="AC135"/>
  <c r="AA135"/>
  <c r="W135"/>
  <c r="U135"/>
  <c r="S135"/>
  <c r="M135"/>
  <c r="K135"/>
  <c r="AC134"/>
  <c r="AA134"/>
  <c r="W134"/>
  <c r="U134"/>
  <c r="S134"/>
  <c r="M134"/>
  <c r="K134"/>
  <c r="AC133"/>
  <c r="AA133"/>
  <c r="W133"/>
  <c r="U133"/>
  <c r="S133"/>
  <c r="M133"/>
  <c r="K133"/>
  <c r="AC132"/>
  <c r="AA132"/>
  <c r="W132"/>
  <c r="U132"/>
  <c r="S132"/>
  <c r="M132"/>
  <c r="K132"/>
  <c r="AC131"/>
  <c r="AA131"/>
  <c r="W131"/>
  <c r="U131"/>
  <c r="S131"/>
  <c r="M131"/>
  <c r="K131"/>
  <c r="AC130"/>
  <c r="AA130"/>
  <c r="W130"/>
  <c r="U130"/>
  <c r="S130"/>
  <c r="M130"/>
  <c r="K130"/>
  <c r="AC129"/>
  <c r="AA129"/>
  <c r="W129"/>
  <c r="U129"/>
  <c r="S129"/>
  <c r="M129"/>
  <c r="K129"/>
  <c r="AC128"/>
  <c r="AA128"/>
  <c r="W128"/>
  <c r="U128"/>
  <c r="S128"/>
  <c r="M128"/>
  <c r="K128"/>
  <c r="AC127"/>
  <c r="AA127"/>
  <c r="W127"/>
  <c r="U127"/>
  <c r="S127"/>
  <c r="M127"/>
  <c r="K127"/>
  <c r="AC126"/>
  <c r="AA126"/>
  <c r="W126"/>
  <c r="U126"/>
  <c r="S126"/>
  <c r="M126"/>
  <c r="K126"/>
  <c r="AC125"/>
  <c r="AA125"/>
  <c r="W125"/>
  <c r="U125"/>
  <c r="S125"/>
  <c r="M125"/>
  <c r="K125"/>
  <c r="AC124"/>
  <c r="AA124"/>
  <c r="W124"/>
  <c r="U124"/>
  <c r="S124"/>
  <c r="M124"/>
  <c r="K124"/>
  <c r="AC123"/>
  <c r="AA123"/>
  <c r="W123"/>
  <c r="U123"/>
  <c r="S123"/>
  <c r="M123"/>
  <c r="K123"/>
  <c r="AC122"/>
  <c r="AA122"/>
  <c r="W122"/>
  <c r="U122"/>
  <c r="S122"/>
  <c r="M122"/>
  <c r="K122"/>
  <c r="AC121"/>
  <c r="AA121"/>
  <c r="W121"/>
  <c r="U121"/>
  <c r="S121"/>
  <c r="M121"/>
  <c r="K121"/>
  <c r="AC120"/>
  <c r="AA120"/>
  <c r="W120"/>
  <c r="U120"/>
  <c r="S120"/>
  <c r="M120"/>
  <c r="K120"/>
  <c r="AC119"/>
  <c r="AA119"/>
  <c r="W119"/>
  <c r="U119"/>
  <c r="S119"/>
  <c r="M119"/>
  <c r="K119"/>
  <c r="AC118"/>
  <c r="AA118"/>
  <c r="W118"/>
  <c r="U118"/>
  <c r="S118"/>
  <c r="M118"/>
  <c r="K118"/>
  <c r="AC117"/>
  <c r="AA117"/>
  <c r="W117"/>
  <c r="U117"/>
  <c r="S117"/>
  <c r="M117"/>
  <c r="K117"/>
  <c r="AC116"/>
  <c r="AA116"/>
  <c r="W116"/>
  <c r="U116"/>
  <c r="S116"/>
  <c r="M116"/>
  <c r="K116"/>
  <c r="AC115"/>
  <c r="AA115"/>
  <c r="W115"/>
  <c r="U115"/>
  <c r="S115"/>
  <c r="M115"/>
  <c r="K115"/>
  <c r="AC108"/>
  <c r="AA108"/>
  <c r="W108"/>
  <c r="U108"/>
  <c r="S108"/>
  <c r="M108"/>
  <c r="K108"/>
  <c r="AC107"/>
  <c r="AA107"/>
  <c r="W107"/>
  <c r="U107"/>
  <c r="S107"/>
  <c r="M107"/>
  <c r="K107"/>
  <c r="AC106"/>
  <c r="AA106"/>
  <c r="W106"/>
  <c r="U106"/>
  <c r="S106"/>
  <c r="M106"/>
  <c r="K106"/>
  <c r="AC105"/>
  <c r="AA105"/>
  <c r="W105"/>
  <c r="U105"/>
  <c r="S105"/>
  <c r="M105"/>
  <c r="K105"/>
  <c r="AC104"/>
  <c r="AA104"/>
  <c r="W104"/>
  <c r="U104"/>
  <c r="S104"/>
  <c r="M104"/>
  <c r="K104"/>
  <c r="AC103"/>
  <c r="AA103"/>
  <c r="W103"/>
  <c r="U103"/>
  <c r="S103"/>
  <c r="M103"/>
  <c r="K103"/>
  <c r="AC102"/>
  <c r="AA102"/>
  <c r="W102"/>
  <c r="U102"/>
  <c r="S102"/>
  <c r="M102"/>
  <c r="K102"/>
  <c r="AC101"/>
  <c r="AA101"/>
  <c r="W101"/>
  <c r="U101"/>
  <c r="S101"/>
  <c r="M101"/>
  <c r="K101"/>
  <c r="AC100"/>
  <c r="AA100"/>
  <c r="W100"/>
  <c r="U100"/>
  <c r="S100"/>
  <c r="M100"/>
  <c r="K100"/>
  <c r="AC99"/>
  <c r="AA99"/>
  <c r="W99"/>
  <c r="U99"/>
  <c r="S99"/>
  <c r="M99"/>
  <c r="K99"/>
  <c r="AC98"/>
  <c r="AA98"/>
  <c r="W98"/>
  <c r="U98"/>
  <c r="S98"/>
  <c r="M98"/>
  <c r="K98"/>
  <c r="AC97"/>
  <c r="AA97"/>
  <c r="W97"/>
  <c r="U97"/>
  <c r="S97"/>
  <c r="M97"/>
  <c r="K97"/>
  <c r="AC96"/>
  <c r="AA96"/>
  <c r="W96"/>
  <c r="U96"/>
  <c r="S96"/>
  <c r="M96"/>
  <c r="K96"/>
  <c r="AC95"/>
  <c r="AA95"/>
  <c r="W95"/>
  <c r="U95"/>
  <c r="S95"/>
  <c r="M95"/>
  <c r="K95"/>
  <c r="AC94"/>
  <c r="AA94"/>
  <c r="W94"/>
  <c r="U94"/>
  <c r="S94"/>
  <c r="M94"/>
  <c r="K94"/>
  <c r="AC93"/>
  <c r="AA93"/>
  <c r="W93"/>
  <c r="U93"/>
  <c r="S93"/>
  <c r="M93"/>
  <c r="K93"/>
  <c r="AC92"/>
  <c r="AA92"/>
  <c r="W92"/>
  <c r="U92"/>
  <c r="S92"/>
  <c r="M92"/>
  <c r="K92"/>
  <c r="AC91"/>
  <c r="AA91"/>
  <c r="W91"/>
  <c r="U91"/>
  <c r="S91"/>
  <c r="M91"/>
  <c r="K91"/>
  <c r="AC90"/>
  <c r="AA90"/>
  <c r="W90"/>
  <c r="U90"/>
  <c r="S90"/>
  <c r="M90"/>
  <c r="K90"/>
  <c r="AC89"/>
  <c r="AA89"/>
  <c r="W89"/>
  <c r="U89"/>
  <c r="S89"/>
  <c r="M89"/>
  <c r="K89"/>
  <c r="AC88"/>
  <c r="AA88"/>
  <c r="W88"/>
  <c r="U88"/>
  <c r="S88"/>
  <c r="M88"/>
  <c r="K88"/>
  <c r="AC87"/>
  <c r="AA87"/>
  <c r="W87"/>
  <c r="U87"/>
  <c r="S87"/>
  <c r="M87"/>
  <c r="K87"/>
  <c r="AC86"/>
  <c r="AA86"/>
  <c r="W86"/>
  <c r="U86"/>
  <c r="S86"/>
  <c r="M86"/>
  <c r="K86"/>
  <c r="AC85"/>
  <c r="AA85"/>
  <c r="W85"/>
  <c r="U85"/>
  <c r="S85"/>
  <c r="M85"/>
  <c r="K85"/>
  <c r="AC84"/>
  <c r="AA84"/>
  <c r="W84"/>
  <c r="U84"/>
  <c r="S84"/>
  <c r="M84"/>
  <c r="K84"/>
  <c r="AC83"/>
  <c r="AA83"/>
  <c r="W83"/>
  <c r="U83"/>
  <c r="S83"/>
  <c r="M83"/>
  <c r="K83"/>
  <c r="AC82"/>
  <c r="AA82"/>
  <c r="W82"/>
  <c r="U82"/>
  <c r="S82"/>
  <c r="M82"/>
  <c r="K82"/>
  <c r="AC81"/>
  <c r="AA81"/>
  <c r="W81"/>
  <c r="U81"/>
  <c r="S81"/>
  <c r="M81"/>
  <c r="K81"/>
  <c r="AC80"/>
  <c r="AA80"/>
  <c r="W80"/>
  <c r="U80"/>
  <c r="S80"/>
  <c r="M80"/>
  <c r="K80"/>
  <c r="AC79"/>
  <c r="AA79"/>
  <c r="W79"/>
  <c r="U79"/>
  <c r="S79"/>
  <c r="M79"/>
  <c r="K79"/>
  <c r="AC78"/>
  <c r="AA78"/>
  <c r="W78"/>
  <c r="U78"/>
  <c r="S78"/>
  <c r="M78"/>
  <c r="K78"/>
  <c r="AC77"/>
  <c r="AA77"/>
  <c r="W77"/>
  <c r="U77"/>
  <c r="S77"/>
  <c r="M77"/>
  <c r="K77"/>
  <c r="AC76"/>
  <c r="AA76"/>
  <c r="W76"/>
  <c r="U76"/>
  <c r="S76"/>
  <c r="M76"/>
  <c r="K76"/>
  <c r="AC75"/>
  <c r="AA75"/>
  <c r="W75"/>
  <c r="U75"/>
  <c r="S75"/>
  <c r="M75"/>
  <c r="K75"/>
  <c r="AC74"/>
  <c r="AA74"/>
  <c r="W74"/>
  <c r="U74"/>
  <c r="S74"/>
  <c r="M74"/>
  <c r="K74"/>
  <c r="AC73"/>
  <c r="AA73"/>
  <c r="W73"/>
  <c r="U73"/>
  <c r="S73"/>
  <c r="M73"/>
  <c r="K73"/>
  <c r="AC72"/>
  <c r="AA72"/>
  <c r="W72"/>
  <c r="U72"/>
  <c r="S72"/>
  <c r="M72"/>
  <c r="K72"/>
  <c r="AC71"/>
  <c r="AA71"/>
  <c r="W71"/>
  <c r="U71"/>
  <c r="S71"/>
  <c r="M71"/>
  <c r="K71"/>
  <c r="AC70"/>
  <c r="AA70"/>
  <c r="W70"/>
  <c r="U70"/>
  <c r="S70"/>
  <c r="M70"/>
  <c r="K70"/>
  <c r="AC69"/>
  <c r="AA69"/>
  <c r="W69"/>
  <c r="U69"/>
  <c r="S69"/>
  <c r="M69"/>
  <c r="K69"/>
  <c r="AC68"/>
  <c r="AA68"/>
  <c r="W68"/>
  <c r="U68"/>
  <c r="S68"/>
  <c r="M68"/>
  <c r="K68"/>
  <c r="AC67"/>
  <c r="AA67"/>
  <c r="W67"/>
  <c r="U67"/>
  <c r="S67"/>
  <c r="M67"/>
  <c r="K67"/>
  <c r="AC66"/>
  <c r="AA66"/>
  <c r="W66"/>
  <c r="U66"/>
  <c r="S66"/>
  <c r="M66"/>
  <c r="K66"/>
  <c r="AC65"/>
  <c r="AA65"/>
  <c r="W65"/>
  <c r="U65"/>
  <c r="S65"/>
  <c r="M65"/>
  <c r="K65"/>
  <c r="AC64"/>
  <c r="AA64"/>
  <c r="W64"/>
  <c r="U64"/>
  <c r="S64"/>
  <c r="M64"/>
  <c r="K64"/>
  <c r="AC60"/>
  <c r="AA60"/>
  <c r="W60"/>
  <c r="U60"/>
  <c r="S60"/>
  <c r="M60"/>
  <c r="K60"/>
  <c r="AC59"/>
  <c r="AA59"/>
  <c r="W59"/>
  <c r="U59"/>
  <c r="S59"/>
  <c r="M59"/>
  <c r="K59"/>
  <c r="AC58"/>
  <c r="AA58"/>
  <c r="W58"/>
  <c r="U58"/>
  <c r="S58"/>
  <c r="M58"/>
  <c r="K58"/>
  <c r="AC57"/>
  <c r="AA57"/>
  <c r="W57"/>
  <c r="U57"/>
  <c r="S57"/>
  <c r="M57"/>
  <c r="K57"/>
  <c r="AC56"/>
  <c r="AA56"/>
  <c r="W56"/>
  <c r="U56"/>
  <c r="S56"/>
  <c r="M56"/>
  <c r="K56"/>
  <c r="AC55"/>
  <c r="AA55"/>
  <c r="W55"/>
  <c r="U55"/>
  <c r="S55"/>
  <c r="M55"/>
  <c r="K55"/>
  <c r="AC54"/>
  <c r="AA54"/>
  <c r="W54"/>
  <c r="U54"/>
  <c r="S54"/>
  <c r="M54"/>
  <c r="K54"/>
  <c r="AC53"/>
  <c r="AA53"/>
  <c r="W53"/>
  <c r="U53"/>
  <c r="S53"/>
  <c r="M53"/>
  <c r="K53"/>
  <c r="AC52"/>
  <c r="AA52"/>
  <c r="W52"/>
  <c r="U52"/>
  <c r="S52"/>
  <c r="M52"/>
  <c r="K52"/>
  <c r="AC51"/>
  <c r="AA51"/>
  <c r="W51"/>
  <c r="U51"/>
  <c r="S51"/>
  <c r="M51"/>
  <c r="K51"/>
  <c r="AC50"/>
  <c r="AA50"/>
  <c r="W50"/>
  <c r="U50"/>
  <c r="S50"/>
  <c r="M50"/>
  <c r="K50"/>
  <c r="AC49"/>
  <c r="AA49"/>
  <c r="W49"/>
  <c r="U49"/>
  <c r="S49"/>
  <c r="M49"/>
  <c r="K49"/>
  <c r="AC48"/>
  <c r="AA48"/>
  <c r="W48"/>
  <c r="U48"/>
  <c r="S48"/>
  <c r="M48"/>
  <c r="K48"/>
  <c r="AC47"/>
  <c r="AA47"/>
  <c r="W47"/>
  <c r="U47"/>
  <c r="S47"/>
  <c r="M47"/>
  <c r="K47"/>
  <c r="AC46"/>
  <c r="AA46"/>
  <c r="W46"/>
  <c r="U46"/>
  <c r="S46"/>
  <c r="M46"/>
  <c r="K46"/>
  <c r="AC45"/>
  <c r="AA45"/>
  <c r="W45"/>
  <c r="U45"/>
  <c r="S45"/>
  <c r="M45"/>
  <c r="K45"/>
  <c r="AC44"/>
  <c r="AA44"/>
  <c r="W44"/>
  <c r="U44"/>
  <c r="S44"/>
  <c r="M44"/>
  <c r="K44"/>
  <c r="AC43"/>
  <c r="AA43"/>
  <c r="W43"/>
  <c r="U43"/>
  <c r="S43"/>
  <c r="M43"/>
  <c r="K43"/>
  <c r="AC42"/>
  <c r="AA42"/>
  <c r="W42"/>
  <c r="U42"/>
  <c r="S42"/>
  <c r="M42"/>
  <c r="K42"/>
  <c r="AC41"/>
  <c r="AA41"/>
  <c r="W41"/>
  <c r="U41"/>
  <c r="S41"/>
  <c r="M41"/>
  <c r="K41"/>
  <c r="AC40"/>
  <c r="AA40"/>
  <c r="W40"/>
  <c r="U40"/>
  <c r="S40"/>
  <c r="M40"/>
  <c r="K40"/>
  <c r="AC39"/>
  <c r="AA39"/>
  <c r="W39"/>
  <c r="U39"/>
  <c r="S39"/>
  <c r="M39"/>
  <c r="K39"/>
  <c r="AC38"/>
  <c r="AA38"/>
  <c r="W38"/>
  <c r="U38"/>
  <c r="S38"/>
  <c r="M38"/>
  <c r="K38"/>
  <c r="AC37"/>
  <c r="AA37"/>
  <c r="W37"/>
  <c r="U37"/>
  <c r="S37"/>
  <c r="M37"/>
  <c r="K37"/>
  <c r="AC36"/>
  <c r="AA36"/>
  <c r="W36"/>
  <c r="U36"/>
  <c r="S36"/>
  <c r="M36"/>
  <c r="K36"/>
  <c r="AC35"/>
  <c r="AA35"/>
  <c r="W35"/>
  <c r="U35"/>
  <c r="S35"/>
  <c r="M35"/>
  <c r="K35"/>
  <c r="AC34"/>
  <c r="AA34"/>
  <c r="W34"/>
  <c r="U34"/>
  <c r="S34"/>
  <c r="M34"/>
  <c r="K34"/>
  <c r="AC33"/>
  <c r="AA33"/>
  <c r="W33"/>
  <c r="U33"/>
  <c r="S33"/>
  <c r="M33"/>
  <c r="K33"/>
  <c r="AC32"/>
  <c r="AA32"/>
  <c r="W32"/>
  <c r="U32"/>
  <c r="S32"/>
  <c r="M32"/>
  <c r="K32"/>
  <c r="AC31"/>
  <c r="AA31"/>
  <c r="W31"/>
  <c r="U31"/>
  <c r="S31"/>
  <c r="M31"/>
  <c r="K31"/>
  <c r="AC30"/>
  <c r="AA30"/>
  <c r="W30"/>
  <c r="U30"/>
  <c r="S30"/>
  <c r="M30"/>
  <c r="K30"/>
  <c r="AC29"/>
  <c r="AA29"/>
  <c r="W29"/>
  <c r="U29"/>
  <c r="S29"/>
  <c r="M29"/>
  <c r="K29"/>
  <c r="AC28"/>
  <c r="AA28"/>
  <c r="W28"/>
  <c r="U28"/>
  <c r="S28"/>
  <c r="M28"/>
  <c r="K28"/>
  <c r="AC27"/>
  <c r="AA27"/>
  <c r="W27"/>
  <c r="U27"/>
  <c r="S27"/>
  <c r="M27"/>
  <c r="K27"/>
  <c r="AC26"/>
  <c r="AA26"/>
  <c r="W26"/>
  <c r="U26"/>
  <c r="S26"/>
  <c r="M26"/>
  <c r="K26"/>
  <c r="AC25"/>
  <c r="AA25"/>
  <c r="W25"/>
  <c r="U25"/>
  <c r="S25"/>
  <c r="M25"/>
  <c r="K25"/>
  <c r="AC24"/>
  <c r="AA24"/>
  <c r="W24"/>
  <c r="U24"/>
  <c r="S24"/>
  <c r="M24"/>
  <c r="K24"/>
  <c r="AC23"/>
  <c r="AA23"/>
  <c r="W23"/>
  <c r="U23"/>
  <c r="S23"/>
  <c r="M23"/>
  <c r="K23"/>
  <c r="AC22"/>
  <c r="AA22"/>
  <c r="W22"/>
  <c r="U22"/>
  <c r="S22"/>
  <c r="M22"/>
  <c r="K22"/>
  <c r="AC21"/>
  <c r="AA21"/>
  <c r="W21"/>
  <c r="U21"/>
  <c r="S21"/>
  <c r="M21"/>
  <c r="K21"/>
  <c r="AC20"/>
  <c r="AA20"/>
  <c r="W20"/>
  <c r="U20"/>
  <c r="S20"/>
  <c r="M20"/>
  <c r="K20"/>
  <c r="AC19"/>
  <c r="AA19"/>
  <c r="W19"/>
  <c r="U19"/>
  <c r="S19"/>
  <c r="M19"/>
  <c r="K19"/>
  <c r="AC18"/>
  <c r="AA18"/>
  <c r="W18"/>
  <c r="U18"/>
  <c r="S18"/>
  <c r="M18"/>
  <c r="K18"/>
  <c r="AC17"/>
  <c r="AA17"/>
  <c r="W17"/>
  <c r="U17"/>
  <c r="S17"/>
  <c r="M17"/>
  <c r="K17"/>
  <c r="AC16"/>
  <c r="AA16"/>
  <c r="W16"/>
  <c r="U16"/>
  <c r="S16"/>
  <c r="M16"/>
  <c r="K16"/>
  <c r="AC15"/>
  <c r="AA15"/>
  <c r="W15"/>
  <c r="U15"/>
  <c r="S15"/>
  <c r="M15"/>
  <c r="K15"/>
  <c r="AD26" i="31"/>
  <c r="AE26" s="1"/>
  <c r="AB26"/>
  <c r="Z26"/>
  <c r="W26"/>
  <c r="X26" s="1"/>
  <c r="V26"/>
  <c r="T26"/>
  <c r="R26"/>
  <c r="L26"/>
  <c r="J26"/>
  <c r="AB25"/>
  <c r="Z25"/>
  <c r="AC25" s="1"/>
  <c r="AD25" s="1"/>
  <c r="AE25" s="1"/>
  <c r="V25"/>
  <c r="T25"/>
  <c r="W25" s="1"/>
  <c r="X25" s="1"/>
  <c r="R25"/>
  <c r="L25"/>
  <c r="M25" s="1"/>
  <c r="N25" s="1"/>
  <c r="J25"/>
  <c r="AB24"/>
  <c r="Z24"/>
  <c r="AC24" s="1"/>
  <c r="AD24" s="1"/>
  <c r="AE24" s="1"/>
  <c r="V24"/>
  <c r="T24"/>
  <c r="W24" s="1"/>
  <c r="X24" s="1"/>
  <c r="R24"/>
  <c r="L24"/>
  <c r="J24"/>
  <c r="M24" s="1"/>
  <c r="N24" s="1"/>
  <c r="AC23"/>
  <c r="AD23" s="1"/>
  <c r="AE23" s="1"/>
  <c r="AB23"/>
  <c r="Z23"/>
  <c r="W23"/>
  <c r="X23" s="1"/>
  <c r="V23"/>
  <c r="T23"/>
  <c r="R23"/>
  <c r="L23"/>
  <c r="M23" s="1"/>
  <c r="N23" s="1"/>
  <c r="J23"/>
  <c r="AB22"/>
  <c r="Z22"/>
  <c r="AC22" s="1"/>
  <c r="AD22" s="1"/>
  <c r="AE22" s="1"/>
  <c r="V22"/>
  <c r="T22"/>
  <c r="W22" s="1"/>
  <c r="X22" s="1"/>
  <c r="R22"/>
  <c r="L22"/>
  <c r="J22"/>
  <c r="M22" s="1"/>
  <c r="N22" s="1"/>
  <c r="AC21"/>
  <c r="AD21" s="1"/>
  <c r="AE21" s="1"/>
  <c r="AB21"/>
  <c r="Z21"/>
  <c r="W21"/>
  <c r="X21" s="1"/>
  <c r="V21"/>
  <c r="T21"/>
  <c r="R21"/>
  <c r="L21"/>
  <c r="M21" s="1"/>
  <c r="N21" s="1"/>
  <c r="J21"/>
  <c r="AB20"/>
  <c r="Z20"/>
  <c r="AC20" s="1"/>
  <c r="AD20" s="1"/>
  <c r="AE20" s="1"/>
  <c r="V20"/>
  <c r="T20"/>
  <c r="W20" s="1"/>
  <c r="X20" s="1"/>
  <c r="R20"/>
  <c r="L20"/>
  <c r="J20"/>
  <c r="M20" s="1"/>
  <c r="N20" s="1"/>
  <c r="AC19"/>
  <c r="AD19" s="1"/>
  <c r="AE19" s="1"/>
  <c r="AB19"/>
  <c r="Z19"/>
  <c r="W19"/>
  <c r="X19" s="1"/>
  <c r="V19"/>
  <c r="T19"/>
  <c r="R19"/>
  <c r="L19"/>
  <c r="M19" s="1"/>
  <c r="N19" s="1"/>
  <c r="J19"/>
  <c r="AB18"/>
  <c r="Z18"/>
  <c r="AC18" s="1"/>
  <c r="AD18" s="1"/>
  <c r="AE18" s="1"/>
  <c r="V18"/>
  <c r="T18"/>
  <c r="W18" s="1"/>
  <c r="X18" s="1"/>
  <c r="R18"/>
  <c r="L18"/>
  <c r="J18"/>
  <c r="M18" s="1"/>
  <c r="N18" s="1"/>
  <c r="AC17"/>
  <c r="AD17" s="1"/>
  <c r="AE17" s="1"/>
  <c r="AB17"/>
  <c r="Z17"/>
  <c r="W17"/>
  <c r="X17" s="1"/>
  <c r="V17"/>
  <c r="T17"/>
  <c r="R17"/>
  <c r="L17"/>
  <c r="M17" s="1"/>
  <c r="N17" s="1"/>
  <c r="J17"/>
  <c r="AD58" i="11" l="1"/>
  <c r="AE58" s="1"/>
  <c r="AF58" s="1"/>
  <c r="AD66"/>
  <c r="AE66" s="1"/>
  <c r="AF66" s="1"/>
  <c r="AD73"/>
  <c r="AE73" s="1"/>
  <c r="AF73" s="1"/>
  <c r="AD74"/>
  <c r="AE74" s="1"/>
  <c r="AF74" s="1"/>
  <c r="AD77"/>
  <c r="AE77" s="1"/>
  <c r="AF77" s="1"/>
  <c r="X79"/>
  <c r="Y79" s="1"/>
  <c r="AD81"/>
  <c r="AE81" s="1"/>
  <c r="AF81" s="1"/>
  <c r="AD85"/>
  <c r="AE85" s="1"/>
  <c r="AF85" s="1"/>
  <c r="N138"/>
  <c r="O138" s="1"/>
  <c r="AD33"/>
  <c r="AE33" s="1"/>
  <c r="AF33" s="1"/>
  <c r="AD118"/>
  <c r="AE118" s="1"/>
  <c r="AF118" s="1"/>
  <c r="AD122"/>
  <c r="AE122" s="1"/>
  <c r="AF122" s="1"/>
  <c r="N35"/>
  <c r="O35" s="1"/>
  <c r="X41"/>
  <c r="Y41" s="1"/>
  <c r="AD43"/>
  <c r="AE43" s="1"/>
  <c r="AF43" s="1"/>
  <c r="AD52"/>
  <c r="AE52" s="1"/>
  <c r="AF52" s="1"/>
  <c r="X130"/>
  <c r="Y130" s="1"/>
  <c r="X134"/>
  <c r="Y134" s="1"/>
  <c r="AD137"/>
  <c r="AE137" s="1"/>
  <c r="AF137" s="1"/>
  <c r="AD141"/>
  <c r="AE141" s="1"/>
  <c r="AF141" s="1"/>
  <c r="AD55"/>
  <c r="AE55" s="1"/>
  <c r="AF55" s="1"/>
  <c r="AD67"/>
  <c r="AE67" s="1"/>
  <c r="AF67" s="1"/>
  <c r="N87"/>
  <c r="O87" s="1"/>
  <c r="N99"/>
  <c r="O99" s="1"/>
  <c r="N102"/>
  <c r="O102" s="1"/>
  <c r="N103"/>
  <c r="O103" s="1"/>
  <c r="X105"/>
  <c r="Y105" s="1"/>
  <c r="AD107"/>
  <c r="AE107" s="1"/>
  <c r="AF107" s="1"/>
  <c r="AD27"/>
  <c r="AE27" s="1"/>
  <c r="AF27" s="1"/>
  <c r="N30"/>
  <c r="O30" s="1"/>
  <c r="AD24"/>
  <c r="AE24" s="1"/>
  <c r="AF24" s="1"/>
  <c r="X56"/>
  <c r="Y56" s="1"/>
  <c r="AD115"/>
  <c r="AE115" s="1"/>
  <c r="AF115" s="1"/>
  <c r="AD119"/>
  <c r="AE119" s="1"/>
  <c r="AF119" s="1"/>
  <c r="X128"/>
  <c r="Y128" s="1"/>
  <c r="N16"/>
  <c r="O16" s="1"/>
  <c r="AD17"/>
  <c r="AE17" s="1"/>
  <c r="AF17" s="1"/>
  <c r="AD29"/>
  <c r="AE29" s="1"/>
  <c r="AF29" s="1"/>
  <c r="AD30"/>
  <c r="AE30" s="1"/>
  <c r="AF30" s="1"/>
  <c r="X31"/>
  <c r="Y31" s="1"/>
  <c r="AD31"/>
  <c r="AE31" s="1"/>
  <c r="AF31" s="1"/>
  <c r="X35"/>
  <c r="Y35" s="1"/>
  <c r="N45"/>
  <c r="O45" s="1"/>
  <c r="N49"/>
  <c r="O49" s="1"/>
  <c r="X83"/>
  <c r="Y83" s="1"/>
  <c r="AD90"/>
  <c r="AE90" s="1"/>
  <c r="AF90" s="1"/>
  <c r="X91"/>
  <c r="Y91" s="1"/>
  <c r="X92"/>
  <c r="Y92" s="1"/>
  <c r="AD94"/>
  <c r="AE94" s="1"/>
  <c r="AF94" s="1"/>
  <c r="X95"/>
  <c r="Y95" s="1"/>
  <c r="AD98"/>
  <c r="AE98" s="1"/>
  <c r="AF98" s="1"/>
  <c r="N101"/>
  <c r="O101" s="1"/>
  <c r="AD45"/>
  <c r="AE45" s="1"/>
  <c r="AF45" s="1"/>
  <c r="AD49"/>
  <c r="AE49" s="1"/>
  <c r="AF49" s="1"/>
  <c r="AD60"/>
  <c r="AE60" s="1"/>
  <c r="AF60" s="1"/>
  <c r="AD72"/>
  <c r="AE72" s="1"/>
  <c r="AF72" s="1"/>
  <c r="X77"/>
  <c r="Y77" s="1"/>
  <c r="X81"/>
  <c r="Y81" s="1"/>
  <c r="AD116"/>
  <c r="AE116" s="1"/>
  <c r="N119"/>
  <c r="O119" s="1"/>
  <c r="AD132"/>
  <c r="AE132" s="1"/>
  <c r="AF132" s="1"/>
  <c r="AD15"/>
  <c r="AE15" s="1"/>
  <c r="AF15" s="1"/>
  <c r="N18"/>
  <c r="O18" s="1"/>
  <c r="AD19"/>
  <c r="AE19" s="1"/>
  <c r="AF19" s="1"/>
  <c r="N31"/>
  <c r="O31" s="1"/>
  <c r="N32"/>
  <c r="O32" s="1"/>
  <c r="X33"/>
  <c r="Y33" s="1"/>
  <c r="X39"/>
  <c r="Y39" s="1"/>
  <c r="X43"/>
  <c r="Y43" s="1"/>
  <c r="N44"/>
  <c r="O44" s="1"/>
  <c r="N69"/>
  <c r="O69" s="1"/>
  <c r="X73"/>
  <c r="Y73" s="1"/>
  <c r="N78"/>
  <c r="O78" s="1"/>
  <c r="N79"/>
  <c r="O79" s="1"/>
  <c r="N82"/>
  <c r="O82" s="1"/>
  <c r="N83"/>
  <c r="O83" s="1"/>
  <c r="X85"/>
  <c r="Y85" s="1"/>
  <c r="AD88"/>
  <c r="AE88" s="1"/>
  <c r="AF88" s="1"/>
  <c r="X90"/>
  <c r="Y90" s="1"/>
  <c r="AD92"/>
  <c r="AE92" s="1"/>
  <c r="AF92" s="1"/>
  <c r="X94"/>
  <c r="Y94" s="1"/>
  <c r="AD100"/>
  <c r="AE100" s="1"/>
  <c r="AF100" s="1"/>
  <c r="AD101"/>
  <c r="AE101" s="1"/>
  <c r="X102"/>
  <c r="Y102" s="1"/>
  <c r="X103"/>
  <c r="Y103" s="1"/>
  <c r="N104"/>
  <c r="O104" s="1"/>
  <c r="N105"/>
  <c r="O105" s="1"/>
  <c r="N108"/>
  <c r="O108" s="1"/>
  <c r="N116"/>
  <c r="O116" s="1"/>
  <c r="X132"/>
  <c r="Y132" s="1"/>
  <c r="N34"/>
  <c r="O34" s="1"/>
  <c r="X37"/>
  <c r="Y37" s="1"/>
  <c r="AD44"/>
  <c r="AE44" s="1"/>
  <c r="AF44" s="1"/>
  <c r="AD48"/>
  <c r="AE48" s="1"/>
  <c r="AF48" s="1"/>
  <c r="AD53"/>
  <c r="AE53" s="1"/>
  <c r="AF53" s="1"/>
  <c r="X55"/>
  <c r="Y55" s="1"/>
  <c r="AD57"/>
  <c r="AE57" s="1"/>
  <c r="AF57" s="1"/>
  <c r="N64"/>
  <c r="O64" s="1"/>
  <c r="N68"/>
  <c r="O68" s="1"/>
  <c r="N86"/>
  <c r="O86" s="1"/>
  <c r="N120"/>
  <c r="O120" s="1"/>
  <c r="X25"/>
  <c r="Y25" s="1"/>
  <c r="AD35"/>
  <c r="AE35" s="1"/>
  <c r="AF35" s="1"/>
  <c r="N46"/>
  <c r="O46" s="1"/>
  <c r="X53"/>
  <c r="Y53" s="1"/>
  <c r="X57"/>
  <c r="Y57" s="1"/>
  <c r="X87"/>
  <c r="Y87" s="1"/>
  <c r="AD120"/>
  <c r="AE120" s="1"/>
  <c r="AF120" s="1"/>
  <c r="AD124"/>
  <c r="AE124" s="1"/>
  <c r="AF124" s="1"/>
  <c r="X18"/>
  <c r="Y18" s="1"/>
  <c r="X58"/>
  <c r="Y58" s="1"/>
  <c r="X66"/>
  <c r="Y66" s="1"/>
  <c r="X69"/>
  <c r="Y69" s="1"/>
  <c r="X74"/>
  <c r="Y74" s="1"/>
  <c r="X89"/>
  <c r="Y89" s="1"/>
  <c r="X93"/>
  <c r="Y93" s="1"/>
  <c r="X120"/>
  <c r="Y120" s="1"/>
  <c r="AD128"/>
  <c r="AE128" s="1"/>
  <c r="AF128" s="1"/>
  <c r="AD139"/>
  <c r="AE139" s="1"/>
  <c r="AF139" s="1"/>
  <c r="X45"/>
  <c r="Y45" s="1"/>
  <c r="N20"/>
  <c r="O20" s="1"/>
  <c r="X23"/>
  <c r="Y23" s="1"/>
  <c r="N24"/>
  <c r="O24" s="1"/>
  <c r="X27"/>
  <c r="Y27" s="1"/>
  <c r="N28"/>
  <c r="O28" s="1"/>
  <c r="N36"/>
  <c r="O36" s="1"/>
  <c r="AD39"/>
  <c r="AE39" s="1"/>
  <c r="AF39" s="1"/>
  <c r="AD51"/>
  <c r="AE51" s="1"/>
  <c r="AF51" s="1"/>
  <c r="AD56"/>
  <c r="AE56" s="1"/>
  <c r="AF56" s="1"/>
  <c r="X59"/>
  <c r="Y59" s="1"/>
  <c r="N60"/>
  <c r="O60" s="1"/>
  <c r="N65"/>
  <c r="O65" s="1"/>
  <c r="N66"/>
  <c r="O66" s="1"/>
  <c r="N70"/>
  <c r="O70" s="1"/>
  <c r="AD71"/>
  <c r="AE71" s="1"/>
  <c r="AF71" s="1"/>
  <c r="X72"/>
  <c r="Y72" s="1"/>
  <c r="N76"/>
  <c r="O76" s="1"/>
  <c r="N77"/>
  <c r="O77" s="1"/>
  <c r="AD79"/>
  <c r="AE79" s="1"/>
  <c r="AF79" s="1"/>
  <c r="N84"/>
  <c r="O84" s="1"/>
  <c r="N85"/>
  <c r="O85" s="1"/>
  <c r="AD91"/>
  <c r="AE91" s="1"/>
  <c r="AF91" s="1"/>
  <c r="AD95"/>
  <c r="AE95" s="1"/>
  <c r="AF95" s="1"/>
  <c r="X96"/>
  <c r="Y96" s="1"/>
  <c r="N98"/>
  <c r="O98" s="1"/>
  <c r="AD103"/>
  <c r="AE103" s="1"/>
  <c r="AF103" s="1"/>
  <c r="AD106"/>
  <c r="AE106" s="1"/>
  <c r="AF106" s="1"/>
  <c r="X117"/>
  <c r="Y117" s="1"/>
  <c r="N121"/>
  <c r="O121" s="1"/>
  <c r="X124"/>
  <c r="Y124" s="1"/>
  <c r="AD126"/>
  <c r="AE126" s="1"/>
  <c r="AF126" s="1"/>
  <c r="AD134"/>
  <c r="AE134" s="1"/>
  <c r="AF134" s="1"/>
  <c r="X136"/>
  <c r="Y136" s="1"/>
  <c r="N137"/>
  <c r="O137" s="1"/>
  <c r="AD138"/>
  <c r="AE138" s="1"/>
  <c r="AF138" s="1"/>
  <c r="X139"/>
  <c r="Y139" s="1"/>
  <c r="X140"/>
  <c r="Y140" s="1"/>
  <c r="N23"/>
  <c r="O23" s="1"/>
  <c r="AD23"/>
  <c r="AE23" s="1"/>
  <c r="AF23" s="1"/>
  <c r="X24"/>
  <c r="Y24" s="1"/>
  <c r="N26"/>
  <c r="O26" s="1"/>
  <c r="N27"/>
  <c r="O27" s="1"/>
  <c r="X28"/>
  <c r="Y28" s="1"/>
  <c r="N33"/>
  <c r="O33" s="1"/>
  <c r="AD37"/>
  <c r="AE37" s="1"/>
  <c r="AF37" s="1"/>
  <c r="AD41"/>
  <c r="AE41" s="1"/>
  <c r="AF41" s="1"/>
  <c r="X46"/>
  <c r="Y46" s="1"/>
  <c r="N48"/>
  <c r="O48" s="1"/>
  <c r="X50"/>
  <c r="Y50" s="1"/>
  <c r="X51"/>
  <c r="Y51" s="1"/>
  <c r="AD54"/>
  <c r="AE54" s="1"/>
  <c r="AF54" s="1"/>
  <c r="AD59"/>
  <c r="AE59" s="1"/>
  <c r="AF59" s="1"/>
  <c r="AD70"/>
  <c r="AE70" s="1"/>
  <c r="AF70" s="1"/>
  <c r="AD75"/>
  <c r="AE75" s="1"/>
  <c r="AF75" s="1"/>
  <c r="N80"/>
  <c r="O80" s="1"/>
  <c r="N81"/>
  <c r="O81" s="1"/>
  <c r="AD83"/>
  <c r="AE83" s="1"/>
  <c r="AF83" s="1"/>
  <c r="AD89"/>
  <c r="AE89" s="1"/>
  <c r="AF89" s="1"/>
  <c r="AD93"/>
  <c r="AE93" s="1"/>
  <c r="AF93" s="1"/>
  <c r="N96"/>
  <c r="O96" s="1"/>
  <c r="N97"/>
  <c r="O97" s="1"/>
  <c r="AD97"/>
  <c r="AE97" s="1"/>
  <c r="AF97" s="1"/>
  <c r="X99"/>
  <c r="Y99" s="1"/>
  <c r="X106"/>
  <c r="Y106" s="1"/>
  <c r="N117"/>
  <c r="O117" s="1"/>
  <c r="X121"/>
  <c r="Y121" s="1"/>
  <c r="X122"/>
  <c r="Y122" s="1"/>
  <c r="X126"/>
  <c r="Y126" s="1"/>
  <c r="AD130"/>
  <c r="AE130" s="1"/>
  <c r="AF130" s="1"/>
  <c r="N136"/>
  <c r="O136" s="1"/>
  <c r="AD136"/>
  <c r="AE136" s="1"/>
  <c r="AF136" s="1"/>
  <c r="X137"/>
  <c r="Y137" s="1"/>
  <c r="X138"/>
  <c r="Y138" s="1"/>
  <c r="N139"/>
  <c r="O139" s="1"/>
  <c r="N140"/>
  <c r="O140" s="1"/>
  <c r="AD140"/>
  <c r="AE140" s="1"/>
  <c r="AF140" s="1"/>
  <c r="X141"/>
  <c r="Y141" s="1"/>
  <c r="AD16"/>
  <c r="AE16" s="1"/>
  <c r="AF16" s="1"/>
  <c r="N21"/>
  <c r="O21" s="1"/>
  <c r="N22"/>
  <c r="O22" s="1"/>
  <c r="AD25"/>
  <c r="AE25" s="1"/>
  <c r="AF25" s="1"/>
  <c r="X26"/>
  <c r="Y26" s="1"/>
  <c r="N29"/>
  <c r="O29" s="1"/>
  <c r="X30"/>
  <c r="Y30" s="1"/>
  <c r="AD32"/>
  <c r="AE32" s="1"/>
  <c r="AF32" s="1"/>
  <c r="X107"/>
  <c r="Y107" s="1"/>
  <c r="X116"/>
  <c r="Y116" s="1"/>
  <c r="X22"/>
  <c r="Y22" s="1"/>
  <c r="X32"/>
  <c r="Y32" s="1"/>
  <c r="X36"/>
  <c r="Y36" s="1"/>
  <c r="X49"/>
  <c r="Y49" s="1"/>
  <c r="X54"/>
  <c r="Y54" s="1"/>
  <c r="X16"/>
  <c r="Y16" s="1"/>
  <c r="N17"/>
  <c r="O17" s="1"/>
  <c r="AD20"/>
  <c r="AE20" s="1"/>
  <c r="AF20" s="1"/>
  <c r="X21"/>
  <c r="Y21" s="1"/>
  <c r="AD21"/>
  <c r="AE21" s="1"/>
  <c r="AF21" s="1"/>
  <c r="N25"/>
  <c r="O25" s="1"/>
  <c r="AD26"/>
  <c r="AE26" s="1"/>
  <c r="AF26" s="1"/>
  <c r="AD28"/>
  <c r="AE28" s="1"/>
  <c r="AF28" s="1"/>
  <c r="X29"/>
  <c r="Y29" s="1"/>
  <c r="X34"/>
  <c r="Y34" s="1"/>
  <c r="N37"/>
  <c r="O37" s="1"/>
  <c r="N50"/>
  <c r="O50" s="1"/>
  <c r="X52"/>
  <c r="Y52" s="1"/>
  <c r="X60"/>
  <c r="Y60" s="1"/>
  <c r="AD34"/>
  <c r="AE34" s="1"/>
  <c r="AF34" s="1"/>
  <c r="AD36"/>
  <c r="AE36" s="1"/>
  <c r="AF36" s="1"/>
  <c r="N38"/>
  <c r="O38" s="1"/>
  <c r="AD38"/>
  <c r="AE38" s="1"/>
  <c r="AF38" s="1"/>
  <c r="N40"/>
  <c r="O40" s="1"/>
  <c r="AD40"/>
  <c r="AE40" s="1"/>
  <c r="AF40" s="1"/>
  <c r="N42"/>
  <c r="O42" s="1"/>
  <c r="AD42"/>
  <c r="AE42" s="1"/>
  <c r="AF42" s="1"/>
  <c r="X44"/>
  <c r="Y44" s="1"/>
  <c r="N47"/>
  <c r="O47" s="1"/>
  <c r="AD50"/>
  <c r="AE50" s="1"/>
  <c r="AF50" s="1"/>
  <c r="AD64"/>
  <c r="AE64" s="1"/>
  <c r="AF64" s="1"/>
  <c r="N67"/>
  <c r="O67" s="1"/>
  <c r="X68"/>
  <c r="Y68" s="1"/>
  <c r="AD69"/>
  <c r="AE69" s="1"/>
  <c r="AF69" s="1"/>
  <c r="X71"/>
  <c r="Y71" s="1"/>
  <c r="X75"/>
  <c r="Y75" s="1"/>
  <c r="X76"/>
  <c r="Y76" s="1"/>
  <c r="X78"/>
  <c r="Y78" s="1"/>
  <c r="X82"/>
  <c r="Y82" s="1"/>
  <c r="X84"/>
  <c r="Y84" s="1"/>
  <c r="X86"/>
  <c r="Y86" s="1"/>
  <c r="N88"/>
  <c r="O88" s="1"/>
  <c r="N89"/>
  <c r="O89" s="1"/>
  <c r="N90"/>
  <c r="O90" s="1"/>
  <c r="N91"/>
  <c r="O91" s="1"/>
  <c r="N92"/>
  <c r="O92" s="1"/>
  <c r="N93"/>
  <c r="O93" s="1"/>
  <c r="N94"/>
  <c r="O94" s="1"/>
  <c r="N95"/>
  <c r="O95" s="1"/>
  <c r="AD96"/>
  <c r="AE96" s="1"/>
  <c r="AF96" s="1"/>
  <c r="X97"/>
  <c r="Y97" s="1"/>
  <c r="AD99"/>
  <c r="AE99" s="1"/>
  <c r="AF99" s="1"/>
  <c r="X100"/>
  <c r="Y100" s="1"/>
  <c r="AD102"/>
  <c r="AE102" s="1"/>
  <c r="AF102" s="1"/>
  <c r="AD104"/>
  <c r="AE104" s="1"/>
  <c r="AF104" s="1"/>
  <c r="AD105"/>
  <c r="AE105" s="1"/>
  <c r="AF105" s="1"/>
  <c r="X108"/>
  <c r="Y108" s="1"/>
  <c r="N115"/>
  <c r="O115" s="1"/>
  <c r="AD117"/>
  <c r="AE117" s="1"/>
  <c r="AF117" s="1"/>
  <c r="X118"/>
  <c r="Y118" s="1"/>
  <c r="AD121"/>
  <c r="AE121" s="1"/>
  <c r="AF121" s="1"/>
  <c r="N123"/>
  <c r="O123" s="1"/>
  <c r="AD123"/>
  <c r="AE123" s="1"/>
  <c r="AF123" s="1"/>
  <c r="N125"/>
  <c r="O125" s="1"/>
  <c r="AD125"/>
  <c r="AE125" s="1"/>
  <c r="AF125" s="1"/>
  <c r="X127"/>
  <c r="Y127" s="1"/>
  <c r="N128"/>
  <c r="O128" s="1"/>
  <c r="X129"/>
  <c r="Y129" s="1"/>
  <c r="N130"/>
  <c r="O130" s="1"/>
  <c r="X131"/>
  <c r="Y131" s="1"/>
  <c r="N132"/>
  <c r="O132" s="1"/>
  <c r="X133"/>
  <c r="Y133" s="1"/>
  <c r="N134"/>
  <c r="O134" s="1"/>
  <c r="X38"/>
  <c r="Y38" s="1"/>
  <c r="N39"/>
  <c r="O39" s="1"/>
  <c r="X40"/>
  <c r="Y40" s="1"/>
  <c r="N41"/>
  <c r="O41" s="1"/>
  <c r="X42"/>
  <c r="Y42" s="1"/>
  <c r="N43"/>
  <c r="O43" s="1"/>
  <c r="AD46"/>
  <c r="AE46" s="1"/>
  <c r="AF46" s="1"/>
  <c r="X47"/>
  <c r="Y47" s="1"/>
  <c r="AD47"/>
  <c r="AE47" s="1"/>
  <c r="AF47" s="1"/>
  <c r="X48"/>
  <c r="Y48" s="1"/>
  <c r="N51"/>
  <c r="O51" s="1"/>
  <c r="N52"/>
  <c r="O52" s="1"/>
  <c r="N53"/>
  <c r="O53" s="1"/>
  <c r="N54"/>
  <c r="O54" s="1"/>
  <c r="N55"/>
  <c r="O55" s="1"/>
  <c r="N56"/>
  <c r="O56" s="1"/>
  <c r="N57"/>
  <c r="O57" s="1"/>
  <c r="N58"/>
  <c r="O58" s="1"/>
  <c r="N59"/>
  <c r="O59" s="1"/>
  <c r="X64"/>
  <c r="Y64" s="1"/>
  <c r="AD65"/>
  <c r="AE65" s="1"/>
  <c r="AF65" s="1"/>
  <c r="X67"/>
  <c r="Y67" s="1"/>
  <c r="AD68"/>
  <c r="AE68" s="1"/>
  <c r="AF68" s="1"/>
  <c r="N71"/>
  <c r="O71" s="1"/>
  <c r="N72"/>
  <c r="O72" s="1"/>
  <c r="N73"/>
  <c r="O73" s="1"/>
  <c r="N74"/>
  <c r="O74" s="1"/>
  <c r="N75"/>
  <c r="O75" s="1"/>
  <c r="AD76"/>
  <c r="AE76" s="1"/>
  <c r="AF76" s="1"/>
  <c r="AD78"/>
  <c r="AE78" s="1"/>
  <c r="AF78" s="1"/>
  <c r="AD80"/>
  <c r="AE80" s="1"/>
  <c r="AF80" s="1"/>
  <c r="AD82"/>
  <c r="AE82" s="1"/>
  <c r="AF82" s="1"/>
  <c r="AD84"/>
  <c r="AE84" s="1"/>
  <c r="AF84" s="1"/>
  <c r="AD86"/>
  <c r="AE86" s="1"/>
  <c r="AF86" s="1"/>
  <c r="AD87"/>
  <c r="AE87" s="1"/>
  <c r="AF87" s="1"/>
  <c r="X88"/>
  <c r="Y88" s="1"/>
  <c r="N100"/>
  <c r="O100" s="1"/>
  <c r="X101"/>
  <c r="Y101" s="1"/>
  <c r="X104"/>
  <c r="Y104" s="1"/>
  <c r="N106"/>
  <c r="O106" s="1"/>
  <c r="N107"/>
  <c r="O107" s="1"/>
  <c r="AD108"/>
  <c r="AE108" s="1"/>
  <c r="AF108" s="1"/>
  <c r="X115"/>
  <c r="Y115" s="1"/>
  <c r="N118"/>
  <c r="O118" s="1"/>
  <c r="X119"/>
  <c r="Y119" s="1"/>
  <c r="N122"/>
  <c r="O122" s="1"/>
  <c r="X123"/>
  <c r="Y123" s="1"/>
  <c r="N124"/>
  <c r="O124" s="1"/>
  <c r="X125"/>
  <c r="Y125" s="1"/>
  <c r="N126"/>
  <c r="O126" s="1"/>
  <c r="N127"/>
  <c r="O127" s="1"/>
  <c r="AD127"/>
  <c r="AE127" s="1"/>
  <c r="AF127" s="1"/>
  <c r="N129"/>
  <c r="O129" s="1"/>
  <c r="AD129"/>
  <c r="AE129" s="1"/>
  <c r="AF129" s="1"/>
  <c r="N131"/>
  <c r="O131" s="1"/>
  <c r="AD131"/>
  <c r="AE131" s="1"/>
  <c r="AF131" s="1"/>
  <c r="N133"/>
  <c r="O133" s="1"/>
  <c r="AD133"/>
  <c r="AE133" s="1"/>
  <c r="AF133" s="1"/>
  <c r="N135"/>
  <c r="O135" s="1"/>
  <c r="AD135"/>
  <c r="AE135" s="1"/>
  <c r="AF135" s="1"/>
  <c r="X65"/>
  <c r="Y65" s="1"/>
  <c r="X70"/>
  <c r="Y70" s="1"/>
  <c r="X80"/>
  <c r="Y80" s="1"/>
  <c r="X98"/>
  <c r="Y98" s="1"/>
  <c r="X135"/>
  <c r="Y135" s="1"/>
  <c r="N141"/>
  <c r="O141" s="1"/>
  <c r="N15"/>
  <c r="O15" s="1"/>
  <c r="AD18"/>
  <c r="AE18" s="1"/>
  <c r="AF18" s="1"/>
  <c r="X19"/>
  <c r="Y19" s="1"/>
  <c r="X15"/>
  <c r="Y15" s="1"/>
  <c r="N19"/>
  <c r="O19" s="1"/>
  <c r="X20"/>
  <c r="Y20" s="1"/>
  <c r="AD22"/>
  <c r="AE22" s="1"/>
  <c r="AF22" s="1"/>
  <c r="X17"/>
  <c r="Y17" s="1"/>
  <c r="AD26" i="30"/>
  <c r="AE26" s="1"/>
  <c r="AB26"/>
  <c r="Z26"/>
  <c r="W26"/>
  <c r="X26" s="1"/>
  <c r="V26"/>
  <c r="T26"/>
  <c r="R26"/>
  <c r="L26"/>
  <c r="J26"/>
  <c r="AC25"/>
  <c r="AD25" s="1"/>
  <c r="AE25" s="1"/>
  <c r="AB25"/>
  <c r="Z25"/>
  <c r="W25"/>
  <c r="X25" s="1"/>
  <c r="V25"/>
  <c r="T25"/>
  <c r="R25"/>
  <c r="M25"/>
  <c r="N25" s="1"/>
  <c r="L25"/>
  <c r="J25"/>
  <c r="AB24"/>
  <c r="Z24"/>
  <c r="AC24" s="1"/>
  <c r="AD24" s="1"/>
  <c r="AE24" s="1"/>
  <c r="X24"/>
  <c r="W24"/>
  <c r="V24"/>
  <c r="T24"/>
  <c r="R24"/>
  <c r="L24"/>
  <c r="J24"/>
  <c r="M24" s="1"/>
  <c r="N24" s="1"/>
  <c r="AC23"/>
  <c r="AD23" s="1"/>
  <c r="AE23" s="1"/>
  <c r="AB23"/>
  <c r="Z23"/>
  <c r="W23"/>
  <c r="X23" s="1"/>
  <c r="V23"/>
  <c r="T23"/>
  <c r="R23"/>
  <c r="M23"/>
  <c r="N23" s="1"/>
  <c r="L23"/>
  <c r="J23"/>
  <c r="AB22"/>
  <c r="Z22"/>
  <c r="AC22" s="1"/>
  <c r="AD22" s="1"/>
  <c r="AE22" s="1"/>
  <c r="V22"/>
  <c r="T22"/>
  <c r="R22"/>
  <c r="W22" s="1"/>
  <c r="X22" s="1"/>
  <c r="L22"/>
  <c r="J22"/>
  <c r="M22" s="1"/>
  <c r="N22" s="1"/>
  <c r="AB21"/>
  <c r="AC21" s="1"/>
  <c r="AD21" s="1"/>
  <c r="AE21" s="1"/>
  <c r="Z21"/>
  <c r="V21"/>
  <c r="W21" s="1"/>
  <c r="X21" s="1"/>
  <c r="T21"/>
  <c r="R21"/>
  <c r="M21"/>
  <c r="N21" s="1"/>
  <c r="L21"/>
  <c r="J21"/>
  <c r="AB20"/>
  <c r="Z20"/>
  <c r="AC20" s="1"/>
  <c r="AD20" s="1"/>
  <c r="AE20" s="1"/>
  <c r="V20"/>
  <c r="T20"/>
  <c r="R20"/>
  <c r="W20" s="1"/>
  <c r="X20" s="1"/>
  <c r="L20"/>
  <c r="J20"/>
  <c r="M20" s="1"/>
  <c r="N20" s="1"/>
  <c r="AB19"/>
  <c r="AC19" s="1"/>
  <c r="AD19" s="1"/>
  <c r="AE19" s="1"/>
  <c r="Z19"/>
  <c r="V19"/>
  <c r="W19" s="1"/>
  <c r="X19" s="1"/>
  <c r="T19"/>
  <c r="R19"/>
  <c r="M19"/>
  <c r="N19" s="1"/>
  <c r="L19"/>
  <c r="J19"/>
  <c r="AB18"/>
  <c r="Z18"/>
  <c r="AC18" s="1"/>
  <c r="AD18" s="1"/>
  <c r="AE18" s="1"/>
  <c r="V18"/>
  <c r="T18"/>
  <c r="R18"/>
  <c r="W18" s="1"/>
  <c r="X18" s="1"/>
  <c r="L18"/>
  <c r="J18"/>
  <c r="M18" s="1"/>
  <c r="N18" s="1"/>
  <c r="AB17"/>
  <c r="AC17" s="1"/>
  <c r="AD17" s="1"/>
  <c r="AE17" s="1"/>
  <c r="Z17"/>
  <c r="V17"/>
  <c r="W17" s="1"/>
  <c r="X17" s="1"/>
  <c r="T17"/>
  <c r="R17"/>
  <c r="M17"/>
  <c r="N17" s="1"/>
  <c r="L17"/>
  <c r="J17"/>
  <c r="AD25" i="29" l="1"/>
  <c r="AE25" s="1"/>
  <c r="AB25"/>
  <c r="Z25"/>
  <c r="W25"/>
  <c r="X25" s="1"/>
  <c r="V25"/>
  <c r="T25"/>
  <c r="R25"/>
  <c r="L25"/>
  <c r="J25"/>
  <c r="AC24"/>
  <c r="AD24" s="1"/>
  <c r="AE24" s="1"/>
  <c r="AB24"/>
  <c r="Z24"/>
  <c r="W24"/>
  <c r="X24" s="1"/>
  <c r="V24"/>
  <c r="T24"/>
  <c r="R24"/>
  <c r="N24"/>
  <c r="M24"/>
  <c r="L24"/>
  <c r="J24"/>
  <c r="AB23"/>
  <c r="Z23"/>
  <c r="AC23" s="1"/>
  <c r="AD23" s="1"/>
  <c r="AE23" s="1"/>
  <c r="V23"/>
  <c r="T23"/>
  <c r="R23"/>
  <c r="W23" s="1"/>
  <c r="X23" s="1"/>
  <c r="L23"/>
  <c r="J23"/>
  <c r="M23" s="1"/>
  <c r="N23" s="1"/>
  <c r="AC22"/>
  <c r="AD22" s="1"/>
  <c r="AE22" s="1"/>
  <c r="AB22"/>
  <c r="Z22"/>
  <c r="W22"/>
  <c r="X22" s="1"/>
  <c r="V22"/>
  <c r="T22"/>
  <c r="R22"/>
  <c r="N22"/>
  <c r="M22"/>
  <c r="L22"/>
  <c r="J22"/>
  <c r="AB21"/>
  <c r="Z21"/>
  <c r="AC21" s="1"/>
  <c r="AD21" s="1"/>
  <c r="AE21" s="1"/>
  <c r="V21"/>
  <c r="T21"/>
  <c r="R21"/>
  <c r="W21" s="1"/>
  <c r="X21" s="1"/>
  <c r="L21"/>
  <c r="J21"/>
  <c r="M21" s="1"/>
  <c r="N21" s="1"/>
  <c r="AC20"/>
  <c r="AD20" s="1"/>
  <c r="AE20" s="1"/>
  <c r="AB20"/>
  <c r="Z20"/>
  <c r="W20"/>
  <c r="X20" s="1"/>
  <c r="V20"/>
  <c r="T20"/>
  <c r="R20"/>
  <c r="N20"/>
  <c r="M20"/>
  <c r="L20"/>
  <c r="J20"/>
  <c r="AB19"/>
  <c r="Z19"/>
  <c r="AC19" s="1"/>
  <c r="AD19" s="1"/>
  <c r="AE19" s="1"/>
  <c r="V19"/>
  <c r="T19"/>
  <c r="R19"/>
  <c r="W19" s="1"/>
  <c r="X19" s="1"/>
  <c r="L19"/>
  <c r="J19"/>
  <c r="M19" s="1"/>
  <c r="N19" s="1"/>
  <c r="AB18"/>
  <c r="Z18"/>
  <c r="AC18" s="1"/>
  <c r="AD18" s="1"/>
  <c r="V18"/>
  <c r="T18"/>
  <c r="R18"/>
  <c r="W18" s="1"/>
  <c r="X18" s="1"/>
  <c r="M18"/>
  <c r="N18" s="1"/>
  <c r="L18"/>
  <c r="J18"/>
  <c r="AD17"/>
  <c r="AE17" s="1"/>
  <c r="AC17"/>
  <c r="AB17"/>
  <c r="Z17"/>
  <c r="V17"/>
  <c r="T17"/>
  <c r="R17"/>
  <c r="W17" s="1"/>
  <c r="X17" s="1"/>
  <c r="L17"/>
  <c r="J17"/>
  <c r="M17" s="1"/>
  <c r="N17" s="1"/>
  <c r="AE26" i="28" l="1"/>
  <c r="AD26"/>
  <c r="AB26"/>
  <c r="Z26"/>
  <c r="X26"/>
  <c r="W26"/>
  <c r="V26"/>
  <c r="T26"/>
  <c r="R26"/>
  <c r="L26"/>
  <c r="J26"/>
  <c r="AD25"/>
  <c r="AE25" s="1"/>
  <c r="AC25"/>
  <c r="AB25"/>
  <c r="Z25"/>
  <c r="X25"/>
  <c r="W25"/>
  <c r="V25"/>
  <c r="T25"/>
  <c r="R25"/>
  <c r="L25"/>
  <c r="J25"/>
  <c r="M25" s="1"/>
  <c r="N25" s="1"/>
  <c r="AB24"/>
  <c r="Z24"/>
  <c r="AC24" s="1"/>
  <c r="AD24" s="1"/>
  <c r="AE24" s="1"/>
  <c r="W24"/>
  <c r="X24" s="1"/>
  <c r="V24"/>
  <c r="T24"/>
  <c r="R24"/>
  <c r="M24"/>
  <c r="N24" s="1"/>
  <c r="L24"/>
  <c r="J24"/>
  <c r="AD23"/>
  <c r="AE23" s="1"/>
  <c r="AC23"/>
  <c r="AB23"/>
  <c r="Z23"/>
  <c r="X23"/>
  <c r="W23"/>
  <c r="V23"/>
  <c r="T23"/>
  <c r="R23"/>
  <c r="L23"/>
  <c r="J23"/>
  <c r="M23" s="1"/>
  <c r="N23" s="1"/>
  <c r="AB22"/>
  <c r="Z22"/>
  <c r="AC22" s="1"/>
  <c r="AD22" s="1"/>
  <c r="AE22" s="1"/>
  <c r="V22"/>
  <c r="T22"/>
  <c r="W22" s="1"/>
  <c r="X22" s="1"/>
  <c r="R22"/>
  <c r="L22"/>
  <c r="J22"/>
  <c r="M22" s="1"/>
  <c r="N22" s="1"/>
  <c r="AB21"/>
  <c r="Z21"/>
  <c r="AC21" s="1"/>
  <c r="AD21" s="1"/>
  <c r="AE21" s="1"/>
  <c r="V21"/>
  <c r="T21"/>
  <c r="R21"/>
  <c r="W21" s="1"/>
  <c r="X21" s="1"/>
  <c r="L21"/>
  <c r="J21"/>
  <c r="M21" s="1"/>
  <c r="N21" s="1"/>
  <c r="AB20"/>
  <c r="AC20" s="1"/>
  <c r="AD20" s="1"/>
  <c r="AE20" s="1"/>
  <c r="Z20"/>
  <c r="V20"/>
  <c r="W20" s="1"/>
  <c r="X20" s="1"/>
  <c r="T20"/>
  <c r="R20"/>
  <c r="M20"/>
  <c r="N20" s="1"/>
  <c r="L20"/>
  <c r="J20"/>
  <c r="AB19"/>
  <c r="Z19"/>
  <c r="AC19" s="1"/>
  <c r="AD19" s="1"/>
  <c r="AE19" s="1"/>
  <c r="V19"/>
  <c r="T19"/>
  <c r="R19"/>
  <c r="W19" s="1"/>
  <c r="X19" s="1"/>
  <c r="L19"/>
  <c r="J19"/>
  <c r="M19" s="1"/>
  <c r="N19" s="1"/>
  <c r="AB18"/>
  <c r="Z18"/>
  <c r="V18"/>
  <c r="W18" s="1"/>
  <c r="X18" s="1"/>
  <c r="T18"/>
  <c r="R18"/>
  <c r="M18"/>
  <c r="N18" s="1"/>
  <c r="L18"/>
  <c r="J18"/>
  <c r="AB17"/>
  <c r="Z17"/>
  <c r="AC17" s="1"/>
  <c r="AD17" s="1"/>
  <c r="W17"/>
  <c r="X17" s="1"/>
  <c r="V17"/>
  <c r="T17"/>
  <c r="R17"/>
  <c r="L17"/>
  <c r="J17"/>
  <c r="M17" s="1"/>
  <c r="N17" s="1"/>
  <c r="AC18" l="1"/>
  <c r="AD18" s="1"/>
  <c r="AE18" s="1"/>
  <c r="AD26" i="27"/>
  <c r="AE26" s="1"/>
  <c r="AB26"/>
  <c r="Z26"/>
  <c r="W26"/>
  <c r="X26" s="1"/>
  <c r="V26"/>
  <c r="T26"/>
  <c r="R26"/>
  <c r="L26"/>
  <c r="J26"/>
  <c r="AC25"/>
  <c r="AD25" s="1"/>
  <c r="AE25" s="1"/>
  <c r="AB25"/>
  <c r="Z25"/>
  <c r="W25"/>
  <c r="X25" s="1"/>
  <c r="V25"/>
  <c r="T25"/>
  <c r="R25"/>
  <c r="L25"/>
  <c r="J25"/>
  <c r="M25" s="1"/>
  <c r="N25" s="1"/>
  <c r="AB24"/>
  <c r="Z24"/>
  <c r="AC24" s="1"/>
  <c r="AD24" s="1"/>
  <c r="AE24" s="1"/>
  <c r="X24"/>
  <c r="W24"/>
  <c r="V24"/>
  <c r="T24"/>
  <c r="R24"/>
  <c r="M24"/>
  <c r="N24" s="1"/>
  <c r="L24"/>
  <c r="J24"/>
  <c r="AC23"/>
  <c r="AD23" s="1"/>
  <c r="AE23" s="1"/>
  <c r="AB23"/>
  <c r="Z23"/>
  <c r="W23"/>
  <c r="X23" s="1"/>
  <c r="V23"/>
  <c r="T23"/>
  <c r="R23"/>
  <c r="L23"/>
  <c r="J23"/>
  <c r="M23" s="1"/>
  <c r="N23" s="1"/>
  <c r="AB22"/>
  <c r="Z22"/>
  <c r="AC22" s="1"/>
  <c r="AD22" s="1"/>
  <c r="AE22" s="1"/>
  <c r="V22"/>
  <c r="T22"/>
  <c r="R22"/>
  <c r="W22" s="1"/>
  <c r="X22" s="1"/>
  <c r="L22"/>
  <c r="J22"/>
  <c r="M22" s="1"/>
  <c r="N22" s="1"/>
  <c r="AC21"/>
  <c r="AD21" s="1"/>
  <c r="AE21" s="1"/>
  <c r="AB21"/>
  <c r="Z21"/>
  <c r="W21"/>
  <c r="X21" s="1"/>
  <c r="V21"/>
  <c r="T21"/>
  <c r="R21"/>
  <c r="M21"/>
  <c r="N21" s="1"/>
  <c r="L21"/>
  <c r="J21"/>
  <c r="AB20"/>
  <c r="Z20"/>
  <c r="AC20" s="1"/>
  <c r="AD20" s="1"/>
  <c r="AE20" s="1"/>
  <c r="V20"/>
  <c r="T20"/>
  <c r="R20"/>
  <c r="W20" s="1"/>
  <c r="X20" s="1"/>
  <c r="L20"/>
  <c r="J20"/>
  <c r="M20" s="1"/>
  <c r="N20" s="1"/>
  <c r="AB19"/>
  <c r="AC19" s="1"/>
  <c r="AD19" s="1"/>
  <c r="AE19" s="1"/>
  <c r="Z19"/>
  <c r="V19"/>
  <c r="W19" s="1"/>
  <c r="X19" s="1"/>
  <c r="T19"/>
  <c r="R19"/>
  <c r="M19"/>
  <c r="N19" s="1"/>
  <c r="L19"/>
  <c r="J19"/>
  <c r="AB18"/>
  <c r="Z18"/>
  <c r="AC18" s="1"/>
  <c r="AD18" s="1"/>
  <c r="AE18" s="1"/>
  <c r="V18"/>
  <c r="T18"/>
  <c r="R18"/>
  <c r="W18" s="1"/>
  <c r="X18" s="1"/>
  <c r="L18"/>
  <c r="J18"/>
  <c r="M18" s="1"/>
  <c r="N18" s="1"/>
  <c r="AB17"/>
  <c r="AC17" s="1"/>
  <c r="AD17" s="1"/>
  <c r="AE17" s="1"/>
  <c r="Z17"/>
  <c r="V17"/>
  <c r="W17" s="1"/>
  <c r="X17" s="1"/>
  <c r="T17"/>
  <c r="R17"/>
  <c r="M17"/>
  <c r="N17" s="1"/>
  <c r="L17"/>
  <c r="J17"/>
  <c r="AD26" i="26" l="1"/>
  <c r="AE26" s="1"/>
  <c r="AB26"/>
  <c r="Z26"/>
  <c r="W26"/>
  <c r="X26" s="1"/>
  <c r="V26"/>
  <c r="T26"/>
  <c r="R26"/>
  <c r="L26"/>
  <c r="J26"/>
  <c r="AC25"/>
  <c r="AD25" s="1"/>
  <c r="AE25" s="1"/>
  <c r="AB25"/>
  <c r="Z25"/>
  <c r="W25"/>
  <c r="X25" s="1"/>
  <c r="V25"/>
  <c r="T25"/>
  <c r="R25"/>
  <c r="M25"/>
  <c r="N25" s="1"/>
  <c r="L25"/>
  <c r="J25"/>
  <c r="AB24"/>
  <c r="Z24"/>
  <c r="AC24" s="1"/>
  <c r="AD24" s="1"/>
  <c r="AE24" s="1"/>
  <c r="X24"/>
  <c r="W24"/>
  <c r="V24"/>
  <c r="T24"/>
  <c r="R24"/>
  <c r="L24"/>
  <c r="J24"/>
  <c r="M24" s="1"/>
  <c r="N24" s="1"/>
  <c r="AC23"/>
  <c r="AD23" s="1"/>
  <c r="AE23" s="1"/>
  <c r="AB23"/>
  <c r="Z23"/>
  <c r="W23"/>
  <c r="X23" s="1"/>
  <c r="V23"/>
  <c r="T23"/>
  <c r="R23"/>
  <c r="M23"/>
  <c r="N23" s="1"/>
  <c r="L23"/>
  <c r="J23"/>
  <c r="AB22"/>
  <c r="Z22"/>
  <c r="AC22" s="1"/>
  <c r="AD22" s="1"/>
  <c r="AE22" s="1"/>
  <c r="V22"/>
  <c r="T22"/>
  <c r="R22"/>
  <c r="W22" s="1"/>
  <c r="X22" s="1"/>
  <c r="L22"/>
  <c r="J22"/>
  <c r="M22" s="1"/>
  <c r="N22" s="1"/>
  <c r="AB21"/>
  <c r="Z21"/>
  <c r="AC21" s="1"/>
  <c r="AD21" s="1"/>
  <c r="V21"/>
  <c r="T21"/>
  <c r="W21" s="1"/>
  <c r="X21" s="1"/>
  <c r="R21"/>
  <c r="L21"/>
  <c r="M21" s="1"/>
  <c r="N21" s="1"/>
  <c r="J21"/>
  <c r="AC20"/>
  <c r="AD20" s="1"/>
  <c r="AE20" s="1"/>
  <c r="AB20"/>
  <c r="Z20"/>
  <c r="W20"/>
  <c r="X20" s="1"/>
  <c r="V20"/>
  <c r="T20"/>
  <c r="R20"/>
  <c r="L20"/>
  <c r="J20"/>
  <c r="M20" s="1"/>
  <c r="N20" s="1"/>
  <c r="AB19"/>
  <c r="Z19"/>
  <c r="AC19" s="1"/>
  <c r="AD19" s="1"/>
  <c r="AE19" s="1"/>
  <c r="V19"/>
  <c r="T19"/>
  <c r="W19" s="1"/>
  <c r="X19" s="1"/>
  <c r="R19"/>
  <c r="L19"/>
  <c r="M19" s="1"/>
  <c r="N19" s="1"/>
  <c r="J19"/>
  <c r="AC18"/>
  <c r="AD18" s="1"/>
  <c r="AE18" s="1"/>
  <c r="AB18"/>
  <c r="Z18"/>
  <c r="W18"/>
  <c r="X18" s="1"/>
  <c r="V18"/>
  <c r="T18"/>
  <c r="R18"/>
  <c r="L18"/>
  <c r="J18"/>
  <c r="M18" s="1"/>
  <c r="N18" s="1"/>
  <c r="AB17"/>
  <c r="Z17"/>
  <c r="AC17" s="1"/>
  <c r="AD17" s="1"/>
  <c r="AE17" s="1"/>
  <c r="V17"/>
  <c r="T17"/>
  <c r="W17" s="1"/>
  <c r="X17" s="1"/>
  <c r="R17"/>
  <c r="L17"/>
  <c r="M17" s="1"/>
  <c r="N17" s="1"/>
  <c r="J17"/>
  <c r="AD26" i="24" l="1"/>
  <c r="AE26" s="1"/>
  <c r="AB26"/>
  <c r="Z26"/>
  <c r="W26"/>
  <c r="X26" s="1"/>
  <c r="V26"/>
  <c r="T26"/>
  <c r="R26"/>
  <c r="L26"/>
  <c r="J26"/>
  <c r="AC25"/>
  <c r="AD25" s="1"/>
  <c r="AE25" s="1"/>
  <c r="AB25"/>
  <c r="Z25"/>
  <c r="W25"/>
  <c r="X25" s="1"/>
  <c r="V25"/>
  <c r="T25"/>
  <c r="R25"/>
  <c r="M25"/>
  <c r="N25" s="1"/>
  <c r="L25"/>
  <c r="J25"/>
  <c r="AB24"/>
  <c r="Z24"/>
  <c r="AC24" s="1"/>
  <c r="AD24" s="1"/>
  <c r="AE24" s="1"/>
  <c r="V24"/>
  <c r="T24"/>
  <c r="R24"/>
  <c r="W24" s="1"/>
  <c r="X24" s="1"/>
  <c r="L24"/>
  <c r="J24"/>
  <c r="M24" s="1"/>
  <c r="N24" s="1"/>
  <c r="AB23"/>
  <c r="AC23" s="1"/>
  <c r="AD23" s="1"/>
  <c r="AE23" s="1"/>
  <c r="Z23"/>
  <c r="V23"/>
  <c r="W23" s="1"/>
  <c r="X23" s="1"/>
  <c r="T23"/>
  <c r="R23"/>
  <c r="M23"/>
  <c r="N23" s="1"/>
  <c r="L23"/>
  <c r="J23"/>
  <c r="AB22"/>
  <c r="Z22"/>
  <c r="AC22" s="1"/>
  <c r="AD22" s="1"/>
  <c r="AE22" s="1"/>
  <c r="V22"/>
  <c r="T22"/>
  <c r="R22"/>
  <c r="W22" s="1"/>
  <c r="X22" s="1"/>
  <c r="L22"/>
  <c r="J22"/>
  <c r="M22" s="1"/>
  <c r="N22" s="1"/>
  <c r="AB21"/>
  <c r="AC21" s="1"/>
  <c r="AD21" s="1"/>
  <c r="AE21" s="1"/>
  <c r="Z21"/>
  <c r="V21"/>
  <c r="W21" s="1"/>
  <c r="X21" s="1"/>
  <c r="T21"/>
  <c r="R21"/>
  <c r="M21"/>
  <c r="N21" s="1"/>
  <c r="L21"/>
  <c r="J21"/>
  <c r="AB20"/>
  <c r="Z20"/>
  <c r="AC20" s="1"/>
  <c r="AD20" s="1"/>
  <c r="AE20" s="1"/>
  <c r="V20"/>
  <c r="T20"/>
  <c r="R20"/>
  <c r="W20" s="1"/>
  <c r="X20" s="1"/>
  <c r="L20"/>
  <c r="J20"/>
  <c r="M20" s="1"/>
  <c r="N20" s="1"/>
  <c r="AB19"/>
  <c r="AC19" s="1"/>
  <c r="AD19" s="1"/>
  <c r="AE19" s="1"/>
  <c r="Z19"/>
  <c r="V19"/>
  <c r="W19" s="1"/>
  <c r="X19" s="1"/>
  <c r="T19"/>
  <c r="R19"/>
  <c r="M19"/>
  <c r="N19" s="1"/>
  <c r="L19"/>
  <c r="J19"/>
  <c r="AB18"/>
  <c r="Z18"/>
  <c r="AC18" s="1"/>
  <c r="AD18" s="1"/>
  <c r="AE18" s="1"/>
  <c r="V18"/>
  <c r="T18"/>
  <c r="R18"/>
  <c r="W18" s="1"/>
  <c r="X18" s="1"/>
  <c r="L18"/>
  <c r="J18"/>
  <c r="M18" s="1"/>
  <c r="N18" s="1"/>
  <c r="AB17"/>
  <c r="AC17" s="1"/>
  <c r="AD17" s="1"/>
  <c r="AE17" s="1"/>
  <c r="Z17"/>
  <c r="V17"/>
  <c r="W17" s="1"/>
  <c r="X17" s="1"/>
  <c r="T17"/>
  <c r="R17"/>
  <c r="M17"/>
  <c r="N17" s="1"/>
  <c r="L17"/>
  <c r="J17"/>
  <c r="AD26" i="23" l="1"/>
  <c r="AE26" s="1"/>
  <c r="AB26"/>
  <c r="Z26"/>
  <c r="W26"/>
  <c r="X26" s="1"/>
  <c r="V26"/>
  <c r="T26"/>
  <c r="R26"/>
  <c r="L26"/>
  <c r="J26"/>
  <c r="AC25"/>
  <c r="AD25" s="1"/>
  <c r="AE25" s="1"/>
  <c r="AB25"/>
  <c r="Z25"/>
  <c r="W25"/>
  <c r="X25" s="1"/>
  <c r="V25"/>
  <c r="T25"/>
  <c r="R25"/>
  <c r="N25"/>
  <c r="M25"/>
  <c r="L25"/>
  <c r="J25"/>
  <c r="AB24"/>
  <c r="Z24"/>
  <c r="AC24" s="1"/>
  <c r="AD24" s="1"/>
  <c r="AE24" s="1"/>
  <c r="X24"/>
  <c r="W24"/>
  <c r="V24"/>
  <c r="T24"/>
  <c r="R24"/>
  <c r="L24"/>
  <c r="J24"/>
  <c r="M24" s="1"/>
  <c r="N24" s="1"/>
  <c r="AC23"/>
  <c r="AD23" s="1"/>
  <c r="AE23" s="1"/>
  <c r="AB23"/>
  <c r="Z23"/>
  <c r="W23"/>
  <c r="X23" s="1"/>
  <c r="V23"/>
  <c r="T23"/>
  <c r="R23"/>
  <c r="N23"/>
  <c r="M23"/>
  <c r="L23"/>
  <c r="J23"/>
  <c r="AB22"/>
  <c r="Z22"/>
  <c r="AC22" s="1"/>
  <c r="AD22" s="1"/>
  <c r="AE22" s="1"/>
  <c r="X22"/>
  <c r="W22"/>
  <c r="V22"/>
  <c r="T22"/>
  <c r="R22"/>
  <c r="L22"/>
  <c r="J22"/>
  <c r="M22" s="1"/>
  <c r="N22" s="1"/>
  <c r="AB21"/>
  <c r="Z21"/>
  <c r="AC21" s="1"/>
  <c r="AD21" s="1"/>
  <c r="AE21" s="1"/>
  <c r="W21"/>
  <c r="X21" s="1"/>
  <c r="V21"/>
  <c r="T21"/>
  <c r="R21"/>
  <c r="M21"/>
  <c r="N21" s="1"/>
  <c r="L21"/>
  <c r="J21"/>
  <c r="AB20"/>
  <c r="Z20"/>
  <c r="AC20" s="1"/>
  <c r="AD20" s="1"/>
  <c r="AE20" s="1"/>
  <c r="V20"/>
  <c r="T20"/>
  <c r="R20"/>
  <c r="W20" s="1"/>
  <c r="X20" s="1"/>
  <c r="L20"/>
  <c r="J20"/>
  <c r="M20" s="1"/>
  <c r="N20" s="1"/>
  <c r="AB19"/>
  <c r="AC19" s="1"/>
  <c r="AD19" s="1"/>
  <c r="AE19" s="1"/>
  <c r="Z19"/>
  <c r="V19"/>
  <c r="W19" s="1"/>
  <c r="X19" s="1"/>
  <c r="T19"/>
  <c r="R19"/>
  <c r="M19"/>
  <c r="N19" s="1"/>
  <c r="L19"/>
  <c r="J19"/>
  <c r="AB18"/>
  <c r="Z18"/>
  <c r="AC18" s="1"/>
  <c r="AD18" s="1"/>
  <c r="AE18" s="1"/>
  <c r="V18"/>
  <c r="T18"/>
  <c r="R18"/>
  <c r="W18" s="1"/>
  <c r="X18" s="1"/>
  <c r="L18"/>
  <c r="J18"/>
  <c r="M18" s="1"/>
  <c r="N18" s="1"/>
  <c r="AB17"/>
  <c r="AC17" s="1"/>
  <c r="AD17" s="1"/>
  <c r="AE17" s="1"/>
  <c r="Z17"/>
  <c r="V17"/>
  <c r="W17" s="1"/>
  <c r="X17" s="1"/>
  <c r="T17"/>
  <c r="R17"/>
  <c r="M17"/>
  <c r="N17" s="1"/>
  <c r="L17"/>
  <c r="J17"/>
  <c r="AD26" i="22" l="1"/>
  <c r="AE26" s="1"/>
  <c r="AB26"/>
  <c r="Z26"/>
  <c r="W26"/>
  <c r="X26" s="1"/>
  <c r="V26"/>
  <c r="T26"/>
  <c r="R26"/>
  <c r="L26"/>
  <c r="J26"/>
  <c r="AC25"/>
  <c r="AD25" s="1"/>
  <c r="AE25" s="1"/>
  <c r="AB25"/>
  <c r="Z25"/>
  <c r="W25"/>
  <c r="X25" s="1"/>
  <c r="V25"/>
  <c r="T25"/>
  <c r="R25"/>
  <c r="N25"/>
  <c r="M25"/>
  <c r="L25"/>
  <c r="J25"/>
  <c r="AB24"/>
  <c r="Z24"/>
  <c r="AC24" s="1"/>
  <c r="AD24" s="1"/>
  <c r="AE24" s="1"/>
  <c r="X24"/>
  <c r="W24"/>
  <c r="V24"/>
  <c r="T24"/>
  <c r="R24"/>
  <c r="L24"/>
  <c r="J24"/>
  <c r="M24" s="1"/>
  <c r="N24" s="1"/>
  <c r="AC23"/>
  <c r="AD23" s="1"/>
  <c r="AE23" s="1"/>
  <c r="AB23"/>
  <c r="Z23"/>
  <c r="W23"/>
  <c r="X23" s="1"/>
  <c r="V23"/>
  <c r="T23"/>
  <c r="R23"/>
  <c r="N23"/>
  <c r="M23"/>
  <c r="L23"/>
  <c r="J23"/>
  <c r="AB22"/>
  <c r="Z22"/>
  <c r="AC22" s="1"/>
  <c r="AD22" s="1"/>
  <c r="AE22" s="1"/>
  <c r="X22"/>
  <c r="W22"/>
  <c r="V22"/>
  <c r="T22"/>
  <c r="R22"/>
  <c r="L22"/>
  <c r="J22"/>
  <c r="M22" s="1"/>
  <c r="N22" s="1"/>
  <c r="AC21"/>
  <c r="AD21" s="1"/>
  <c r="AE21" s="1"/>
  <c r="AB21"/>
  <c r="Z21"/>
  <c r="W21"/>
  <c r="X21" s="1"/>
  <c r="V21"/>
  <c r="T21"/>
  <c r="R21"/>
  <c r="N21"/>
  <c r="M21"/>
  <c r="L21"/>
  <c r="J21"/>
  <c r="AB20"/>
  <c r="Z20"/>
  <c r="AC20" s="1"/>
  <c r="AD20" s="1"/>
  <c r="AE20" s="1"/>
  <c r="V20"/>
  <c r="T20"/>
  <c r="R20"/>
  <c r="W20" s="1"/>
  <c r="X20" s="1"/>
  <c r="L20"/>
  <c r="J20"/>
  <c r="M20" s="1"/>
  <c r="N20" s="1"/>
  <c r="AB19"/>
  <c r="AC19" s="1"/>
  <c r="AD19" s="1"/>
  <c r="AE19" s="1"/>
  <c r="Z19"/>
  <c r="V19"/>
  <c r="W19" s="1"/>
  <c r="X19" s="1"/>
  <c r="T19"/>
  <c r="R19"/>
  <c r="M19"/>
  <c r="N19" s="1"/>
  <c r="L19"/>
  <c r="J19"/>
  <c r="AB18"/>
  <c r="Z18"/>
  <c r="AC18" s="1"/>
  <c r="AD18" s="1"/>
  <c r="AE18" s="1"/>
  <c r="V18"/>
  <c r="T18"/>
  <c r="R18"/>
  <c r="W18" s="1"/>
  <c r="X18" s="1"/>
  <c r="L18"/>
  <c r="J18"/>
  <c r="M18" s="1"/>
  <c r="N18" s="1"/>
  <c r="AB17"/>
  <c r="AC17" s="1"/>
  <c r="AD17" s="1"/>
  <c r="AE17" s="1"/>
  <c r="Z17"/>
  <c r="V17"/>
  <c r="W17" s="1"/>
  <c r="X17" s="1"/>
  <c r="T17"/>
  <c r="R17"/>
  <c r="M17"/>
  <c r="N17" s="1"/>
  <c r="L17"/>
  <c r="J17"/>
  <c r="AD26" i="21" l="1"/>
  <c r="AE26" s="1"/>
  <c r="AB26"/>
  <c r="Z26"/>
  <c r="W26"/>
  <c r="X26" s="1"/>
  <c r="V26"/>
  <c r="T26"/>
  <c r="R26"/>
  <c r="L26"/>
  <c r="J26"/>
  <c r="AC25"/>
  <c r="AD25" s="1"/>
  <c r="AE25" s="1"/>
  <c r="AB25"/>
  <c r="Z25"/>
  <c r="W25"/>
  <c r="X25" s="1"/>
  <c r="V25"/>
  <c r="T25"/>
  <c r="R25"/>
  <c r="M25"/>
  <c r="N25" s="1"/>
  <c r="L25"/>
  <c r="J25"/>
  <c r="AB24"/>
  <c r="Z24"/>
  <c r="AC24" s="1"/>
  <c r="AD24" s="1"/>
  <c r="AE24" s="1"/>
  <c r="V24"/>
  <c r="T24"/>
  <c r="R24"/>
  <c r="W24" s="1"/>
  <c r="X24" s="1"/>
  <c r="L24"/>
  <c r="J24"/>
  <c r="M24" s="1"/>
  <c r="N24" s="1"/>
  <c r="AB23"/>
  <c r="Z23"/>
  <c r="AC23" s="1"/>
  <c r="AD23" s="1"/>
  <c r="AE23" s="1"/>
  <c r="V23"/>
  <c r="T23"/>
  <c r="W23" s="1"/>
  <c r="X23" s="1"/>
  <c r="R23"/>
  <c r="M23"/>
  <c r="N23" s="1"/>
  <c r="L23"/>
  <c r="J23"/>
  <c r="AD22"/>
  <c r="AE22" s="1"/>
  <c r="AC22"/>
  <c r="AB22"/>
  <c r="Z22"/>
  <c r="V22"/>
  <c r="T22"/>
  <c r="R22"/>
  <c r="W22" s="1"/>
  <c r="X22" s="1"/>
  <c r="L22"/>
  <c r="J22"/>
  <c r="M22" s="1"/>
  <c r="N22" s="1"/>
  <c r="AB21"/>
  <c r="Z21"/>
  <c r="AC21" s="1"/>
  <c r="AD21" s="1"/>
  <c r="AE21" s="1"/>
  <c r="V21"/>
  <c r="T21"/>
  <c r="W21" s="1"/>
  <c r="X21" s="1"/>
  <c r="R21"/>
  <c r="M21"/>
  <c r="N21" s="1"/>
  <c r="L21"/>
  <c r="J21"/>
  <c r="AD20"/>
  <c r="AE20" s="1"/>
  <c r="AC20"/>
  <c r="AB20"/>
  <c r="Z20"/>
  <c r="V20"/>
  <c r="T20"/>
  <c r="R20"/>
  <c r="W20" s="1"/>
  <c r="X20" s="1"/>
  <c r="L20"/>
  <c r="J20"/>
  <c r="M20" s="1"/>
  <c r="N20" s="1"/>
  <c r="AB19"/>
  <c r="Z19"/>
  <c r="AC19" s="1"/>
  <c r="AD19" s="1"/>
  <c r="AE19" s="1"/>
  <c r="V19"/>
  <c r="T19"/>
  <c r="W19" s="1"/>
  <c r="X19" s="1"/>
  <c r="R19"/>
  <c r="M19"/>
  <c r="N19" s="1"/>
  <c r="L19"/>
  <c r="J19"/>
  <c r="AD18"/>
  <c r="AE18" s="1"/>
  <c r="AC18"/>
  <c r="AB18"/>
  <c r="Z18"/>
  <c r="V18"/>
  <c r="T18"/>
  <c r="R18"/>
  <c r="W18" s="1"/>
  <c r="X18" s="1"/>
  <c r="L18"/>
  <c r="J18"/>
  <c r="M18" s="1"/>
  <c r="N18" s="1"/>
  <c r="AB17"/>
  <c r="Z17"/>
  <c r="AC17" s="1"/>
  <c r="AD17" s="1"/>
  <c r="AE17" s="1"/>
  <c r="V17"/>
  <c r="T17"/>
  <c r="W17" s="1"/>
  <c r="X17" s="1"/>
  <c r="R17"/>
  <c r="M17"/>
  <c r="N17" s="1"/>
  <c r="L17"/>
  <c r="J17"/>
  <c r="AD26" i="20" l="1"/>
  <c r="AE26" s="1"/>
  <c r="AB26"/>
  <c r="Z26"/>
  <c r="W26"/>
  <c r="X26" s="1"/>
  <c r="V26"/>
  <c r="T26"/>
  <c r="R26"/>
  <c r="L26"/>
  <c r="J26"/>
  <c r="AC25"/>
  <c r="AD25" s="1"/>
  <c r="AE25" s="1"/>
  <c r="AB25"/>
  <c r="Z25"/>
  <c r="W25"/>
  <c r="X25" s="1"/>
  <c r="V25"/>
  <c r="T25"/>
  <c r="R25"/>
  <c r="L25"/>
  <c r="J25"/>
  <c r="M25" s="1"/>
  <c r="N25" s="1"/>
  <c r="AB24"/>
  <c r="Z24"/>
  <c r="AC24" s="1"/>
  <c r="AD24" s="1"/>
  <c r="AE24" s="1"/>
  <c r="X24"/>
  <c r="W24"/>
  <c r="V24"/>
  <c r="T24"/>
  <c r="R24"/>
  <c r="M24"/>
  <c r="N24" s="1"/>
  <c r="L24"/>
  <c r="J24"/>
  <c r="AC23"/>
  <c r="AD23" s="1"/>
  <c r="AE23" s="1"/>
  <c r="AB23"/>
  <c r="Z23"/>
  <c r="W23"/>
  <c r="X23" s="1"/>
  <c r="V23"/>
  <c r="T23"/>
  <c r="R23"/>
  <c r="L23"/>
  <c r="J23"/>
  <c r="M23" s="1"/>
  <c r="N23" s="1"/>
  <c r="AB22"/>
  <c r="Z22"/>
  <c r="AC22" s="1"/>
  <c r="AD22" s="1"/>
  <c r="AE22" s="1"/>
  <c r="V22"/>
  <c r="T22"/>
  <c r="R22"/>
  <c r="W22" s="1"/>
  <c r="X22" s="1"/>
  <c r="L22"/>
  <c r="M22" s="1"/>
  <c r="N22" s="1"/>
  <c r="J22"/>
  <c r="AC21"/>
  <c r="AD21" s="1"/>
  <c r="AE21" s="1"/>
  <c r="AB21"/>
  <c r="Z21"/>
  <c r="W21"/>
  <c r="X21" s="1"/>
  <c r="V21"/>
  <c r="T21"/>
  <c r="R21"/>
  <c r="L21"/>
  <c r="J21"/>
  <c r="M21" s="1"/>
  <c r="N21" s="1"/>
  <c r="AB20"/>
  <c r="Z20"/>
  <c r="AC20" s="1"/>
  <c r="AD20" s="1"/>
  <c r="AE20" s="1"/>
  <c r="V20"/>
  <c r="T20"/>
  <c r="R20"/>
  <c r="W20" s="1"/>
  <c r="X20" s="1"/>
  <c r="L20"/>
  <c r="M20" s="1"/>
  <c r="N20" s="1"/>
  <c r="J20"/>
  <c r="AC19"/>
  <c r="AD19" s="1"/>
  <c r="AE19" s="1"/>
  <c r="AB19"/>
  <c r="Z19"/>
  <c r="W19"/>
  <c r="X19" s="1"/>
  <c r="V19"/>
  <c r="T19"/>
  <c r="R19"/>
  <c r="L19"/>
  <c r="J19"/>
  <c r="M19" s="1"/>
  <c r="N19" s="1"/>
  <c r="AB18"/>
  <c r="Z18"/>
  <c r="AC18" s="1"/>
  <c r="AD18" s="1"/>
  <c r="AE18" s="1"/>
  <c r="V18"/>
  <c r="T18"/>
  <c r="R18"/>
  <c r="W18" s="1"/>
  <c r="X18" s="1"/>
  <c r="L18"/>
  <c r="M18" s="1"/>
  <c r="N18" s="1"/>
  <c r="J18"/>
  <c r="AC17"/>
  <c r="AD17" s="1"/>
  <c r="AE17" s="1"/>
  <c r="AB17"/>
  <c r="Z17"/>
  <c r="W17"/>
  <c r="X17" s="1"/>
  <c r="V17"/>
  <c r="T17"/>
  <c r="R17"/>
  <c r="L17"/>
  <c r="J17"/>
  <c r="M17" s="1"/>
  <c r="N17" s="1"/>
  <c r="AD26" i="19" l="1"/>
  <c r="AE26" s="1"/>
  <c r="AB26"/>
  <c r="Z26"/>
  <c r="W26"/>
  <c r="X26" s="1"/>
  <c r="V26"/>
  <c r="T26"/>
  <c r="R26"/>
  <c r="L26"/>
  <c r="J26"/>
  <c r="AC25"/>
  <c r="AD25" s="1"/>
  <c r="AE25" s="1"/>
  <c r="AB25"/>
  <c r="Z25"/>
  <c r="W25"/>
  <c r="X25" s="1"/>
  <c r="V25"/>
  <c r="T25"/>
  <c r="R25"/>
  <c r="M25"/>
  <c r="N25" s="1"/>
  <c r="L25"/>
  <c r="J25"/>
  <c r="AB24"/>
  <c r="Z24"/>
  <c r="AC24" s="1"/>
  <c r="AD24" s="1"/>
  <c r="AE24" s="1"/>
  <c r="X24"/>
  <c r="W24"/>
  <c r="V24"/>
  <c r="T24"/>
  <c r="R24"/>
  <c r="L24"/>
  <c r="J24"/>
  <c r="M24" s="1"/>
  <c r="N24" s="1"/>
  <c r="AC23"/>
  <c r="AD23" s="1"/>
  <c r="AE23" s="1"/>
  <c r="AB23"/>
  <c r="Z23"/>
  <c r="W23"/>
  <c r="X23" s="1"/>
  <c r="V23"/>
  <c r="T23"/>
  <c r="R23"/>
  <c r="M23"/>
  <c r="N23" s="1"/>
  <c r="L23"/>
  <c r="J23"/>
  <c r="AB22"/>
  <c r="Z22"/>
  <c r="AC22" s="1"/>
  <c r="AD22" s="1"/>
  <c r="AE22" s="1"/>
  <c r="X22"/>
  <c r="W22"/>
  <c r="V22"/>
  <c r="T22"/>
  <c r="R22"/>
  <c r="L22"/>
  <c r="J22"/>
  <c r="M22" s="1"/>
  <c r="N22" s="1"/>
  <c r="AC21"/>
  <c r="AD21" s="1"/>
  <c r="AE21" s="1"/>
  <c r="AB21"/>
  <c r="Z21"/>
  <c r="W21"/>
  <c r="X21" s="1"/>
  <c r="V21"/>
  <c r="T21"/>
  <c r="R21"/>
  <c r="M21"/>
  <c r="N21" s="1"/>
  <c r="L21"/>
  <c r="J21"/>
  <c r="AB20"/>
  <c r="Z20"/>
  <c r="AC20" s="1"/>
  <c r="AD20" s="1"/>
  <c r="AE20" s="1"/>
  <c r="V20"/>
  <c r="T20"/>
  <c r="R20"/>
  <c r="W20" s="1"/>
  <c r="X20" s="1"/>
  <c r="L20"/>
  <c r="J20"/>
  <c r="M20" s="1"/>
  <c r="N20" s="1"/>
  <c r="AB19"/>
  <c r="AC19" s="1"/>
  <c r="AD19" s="1"/>
  <c r="AE19" s="1"/>
  <c r="Z19"/>
  <c r="V19"/>
  <c r="W19" s="1"/>
  <c r="X19" s="1"/>
  <c r="T19"/>
  <c r="R19"/>
  <c r="M19"/>
  <c r="N19" s="1"/>
  <c r="L19"/>
  <c r="J19"/>
  <c r="AB18"/>
  <c r="Z18"/>
  <c r="AC18" s="1"/>
  <c r="AD18" s="1"/>
  <c r="AE18" s="1"/>
  <c r="V18"/>
  <c r="T18"/>
  <c r="R18"/>
  <c r="W18" s="1"/>
  <c r="X18" s="1"/>
  <c r="L18"/>
  <c r="J18"/>
  <c r="M18" s="1"/>
  <c r="N18" s="1"/>
  <c r="AB17"/>
  <c r="AC17" s="1"/>
  <c r="AD17" s="1"/>
  <c r="AE17" s="1"/>
  <c r="Z17"/>
  <c r="V17"/>
  <c r="W17" s="1"/>
  <c r="X17" s="1"/>
  <c r="T17"/>
  <c r="R17"/>
  <c r="M17"/>
  <c r="N17" s="1"/>
  <c r="L17"/>
  <c r="J17"/>
  <c r="AB26" i="18" l="1"/>
  <c r="Z26"/>
  <c r="AC26" s="1"/>
  <c r="AD26" s="1"/>
  <c r="AE26" s="1"/>
  <c r="V26"/>
  <c r="T26"/>
  <c r="W26" s="1"/>
  <c r="X26" s="1"/>
  <c r="R26"/>
  <c r="M26"/>
  <c r="N26" s="1"/>
  <c r="L26"/>
  <c r="J26"/>
  <c r="AB25"/>
  <c r="Z25"/>
  <c r="AC25" s="1"/>
  <c r="AD25" s="1"/>
  <c r="AE25" s="1"/>
  <c r="V25"/>
  <c r="T25"/>
  <c r="R25"/>
  <c r="W25" s="1"/>
  <c r="X25" s="1"/>
  <c r="L25"/>
  <c r="J25"/>
  <c r="M25" s="1"/>
  <c r="N25" s="1"/>
  <c r="AB24"/>
  <c r="AC24" s="1"/>
  <c r="AD24" s="1"/>
  <c r="AE24" s="1"/>
  <c r="Z24"/>
  <c r="V24"/>
  <c r="W24" s="1"/>
  <c r="X24" s="1"/>
  <c r="T24"/>
  <c r="R24"/>
  <c r="M24"/>
  <c r="N24" s="1"/>
  <c r="L24"/>
  <c r="J24"/>
  <c r="AB23"/>
  <c r="Z23"/>
  <c r="AC23" s="1"/>
  <c r="AD23" s="1"/>
  <c r="AE23" s="1"/>
  <c r="V23"/>
  <c r="T23"/>
  <c r="R23"/>
  <c r="W23" s="1"/>
  <c r="X23" s="1"/>
  <c r="L23"/>
  <c r="J23"/>
  <c r="M23" s="1"/>
  <c r="N23" s="1"/>
  <c r="AB22"/>
  <c r="AC22" s="1"/>
  <c r="AD22" s="1"/>
  <c r="AE22" s="1"/>
  <c r="Z22"/>
  <c r="V22"/>
  <c r="W22" s="1"/>
  <c r="X22" s="1"/>
  <c r="T22"/>
  <c r="R22"/>
  <c r="M22"/>
  <c r="N22" s="1"/>
  <c r="L22"/>
  <c r="J22"/>
  <c r="AB21"/>
  <c r="Z21"/>
  <c r="AC21" s="1"/>
  <c r="AD21" s="1"/>
  <c r="AE21" s="1"/>
  <c r="V21"/>
  <c r="T21"/>
  <c r="R21"/>
  <c r="W21" s="1"/>
  <c r="X21" s="1"/>
  <c r="L21"/>
  <c r="J21"/>
  <c r="M21" s="1"/>
  <c r="N21" s="1"/>
  <c r="AB20"/>
  <c r="AC20" s="1"/>
  <c r="AD20" s="1"/>
  <c r="AE20" s="1"/>
  <c r="Z20"/>
  <c r="V20"/>
  <c r="W20" s="1"/>
  <c r="X20" s="1"/>
  <c r="T20"/>
  <c r="R20"/>
  <c r="M20"/>
  <c r="N20" s="1"/>
  <c r="L20"/>
  <c r="J20"/>
  <c r="AB19"/>
  <c r="Z19"/>
  <c r="AC19" s="1"/>
  <c r="AD19" s="1"/>
  <c r="AE19" s="1"/>
  <c r="V19"/>
  <c r="T19"/>
  <c r="R19"/>
  <c r="W19" s="1"/>
  <c r="X19" s="1"/>
  <c r="L19"/>
  <c r="J19"/>
  <c r="M19" s="1"/>
  <c r="N19" s="1"/>
  <c r="AB18"/>
  <c r="AC18" s="1"/>
  <c r="AD18" s="1"/>
  <c r="AE18" s="1"/>
  <c r="Z18"/>
  <c r="V18"/>
  <c r="W18" s="1"/>
  <c r="X18" s="1"/>
  <c r="T18"/>
  <c r="R18"/>
  <c r="M18"/>
  <c r="N18" s="1"/>
  <c r="L18"/>
  <c r="J18"/>
  <c r="AB17"/>
  <c r="Z17"/>
  <c r="AC17" s="1"/>
  <c r="AD17" s="1"/>
  <c r="AE17" s="1"/>
  <c r="V17"/>
  <c r="T17"/>
  <c r="R17"/>
  <c r="W17" s="1"/>
  <c r="X17" s="1"/>
  <c r="L17"/>
  <c r="J17"/>
  <c r="M17" s="1"/>
  <c r="N17" s="1"/>
  <c r="AD26" i="17" l="1"/>
  <c r="AE26" s="1"/>
  <c r="AB26"/>
  <c r="Z26"/>
  <c r="W26"/>
  <c r="X26" s="1"/>
  <c r="V26"/>
  <c r="T26"/>
  <c r="R26"/>
  <c r="L26"/>
  <c r="J26"/>
  <c r="AC25"/>
  <c r="AD25" s="1"/>
  <c r="AE25" s="1"/>
  <c r="AB25"/>
  <c r="Z25"/>
  <c r="W25"/>
  <c r="X25" s="1"/>
  <c r="V25"/>
  <c r="T25"/>
  <c r="R25"/>
  <c r="M25"/>
  <c r="N25" s="1"/>
  <c r="L25"/>
  <c r="J25"/>
  <c r="AB24"/>
  <c r="Z24"/>
  <c r="AC24" s="1"/>
  <c r="AD24" s="1"/>
  <c r="AE24" s="1"/>
  <c r="X24"/>
  <c r="W24"/>
  <c r="V24"/>
  <c r="T24"/>
  <c r="R24"/>
  <c r="L24"/>
  <c r="J24"/>
  <c r="M24" s="1"/>
  <c r="N24" s="1"/>
  <c r="AB23"/>
  <c r="AC23" s="1"/>
  <c r="AD23" s="1"/>
  <c r="AE23" s="1"/>
  <c r="Z23"/>
  <c r="V23"/>
  <c r="W23" s="1"/>
  <c r="X23" s="1"/>
  <c r="T23"/>
  <c r="R23"/>
  <c r="M23"/>
  <c r="N23" s="1"/>
  <c r="L23"/>
  <c r="J23"/>
  <c r="AB22"/>
  <c r="Z22"/>
  <c r="AC22" s="1"/>
  <c r="AD22" s="1"/>
  <c r="AE22" s="1"/>
  <c r="V22"/>
  <c r="T22"/>
  <c r="R22"/>
  <c r="W22" s="1"/>
  <c r="X22" s="1"/>
  <c r="L22"/>
  <c r="J22"/>
  <c r="M22" s="1"/>
  <c r="N22" s="1"/>
  <c r="AB21"/>
  <c r="AC21" s="1"/>
  <c r="AD21" s="1"/>
  <c r="AE21" s="1"/>
  <c r="Z21"/>
  <c r="V21"/>
  <c r="W21" s="1"/>
  <c r="X21" s="1"/>
  <c r="T21"/>
  <c r="R21"/>
  <c r="M21"/>
  <c r="N21" s="1"/>
  <c r="L21"/>
  <c r="J21"/>
  <c r="AB20"/>
  <c r="Z20"/>
  <c r="AC20" s="1"/>
  <c r="AD20" s="1"/>
  <c r="AE20" s="1"/>
  <c r="V20"/>
  <c r="T20"/>
  <c r="R20"/>
  <c r="W20" s="1"/>
  <c r="X20" s="1"/>
  <c r="L20"/>
  <c r="J20"/>
  <c r="M20" s="1"/>
  <c r="N20" s="1"/>
  <c r="AB19"/>
  <c r="AC19" s="1"/>
  <c r="AD19" s="1"/>
  <c r="AE19" s="1"/>
  <c r="Z19"/>
  <c r="V19"/>
  <c r="W19" s="1"/>
  <c r="X19" s="1"/>
  <c r="T19"/>
  <c r="R19"/>
  <c r="M19"/>
  <c r="N19" s="1"/>
  <c r="L19"/>
  <c r="J19"/>
  <c r="AB18"/>
  <c r="Z18"/>
  <c r="AC18" s="1"/>
  <c r="AD18" s="1"/>
  <c r="AE18" s="1"/>
  <c r="V18"/>
  <c r="T18"/>
  <c r="R18"/>
  <c r="W18" s="1"/>
  <c r="X18" s="1"/>
  <c r="L18"/>
  <c r="J18"/>
  <c r="M18" s="1"/>
  <c r="N18" s="1"/>
  <c r="AB17"/>
  <c r="AC17" s="1"/>
  <c r="AD17" s="1"/>
  <c r="AE17" s="1"/>
  <c r="Z17"/>
  <c r="V17"/>
  <c r="W17" s="1"/>
  <c r="X17" s="1"/>
  <c r="T17"/>
  <c r="R17"/>
  <c r="M17"/>
  <c r="N17" s="1"/>
  <c r="L17"/>
  <c r="J17"/>
  <c r="AD26" i="16" l="1"/>
  <c r="AE26" s="1"/>
  <c r="AB26"/>
  <c r="Z26"/>
  <c r="W26"/>
  <c r="X26" s="1"/>
  <c r="V26"/>
  <c r="T26"/>
  <c r="R26"/>
  <c r="L26"/>
  <c r="J26"/>
  <c r="AB25"/>
  <c r="Z25"/>
  <c r="AC25" s="1"/>
  <c r="AD25" s="1"/>
  <c r="AE25" s="1"/>
  <c r="W25"/>
  <c r="X25" s="1"/>
  <c r="V25"/>
  <c r="T25"/>
  <c r="R25"/>
  <c r="M25"/>
  <c r="N25" s="1"/>
  <c r="L25"/>
  <c r="J25"/>
  <c r="AC24"/>
  <c r="AD24" s="1"/>
  <c r="AE24" s="1"/>
  <c r="AB24"/>
  <c r="Z24"/>
  <c r="W24"/>
  <c r="X24" s="1"/>
  <c r="V24"/>
  <c r="T24"/>
  <c r="R24"/>
  <c r="L24"/>
  <c r="J24"/>
  <c r="M24" s="1"/>
  <c r="N24" s="1"/>
  <c r="AB23"/>
  <c r="Z23"/>
  <c r="AC23" s="1"/>
  <c r="AD23" s="1"/>
  <c r="AE23" s="1"/>
  <c r="W23"/>
  <c r="X23" s="1"/>
  <c r="V23"/>
  <c r="T23"/>
  <c r="R23"/>
  <c r="M23"/>
  <c r="N23" s="1"/>
  <c r="L23"/>
  <c r="J23"/>
  <c r="AC22"/>
  <c r="AD22" s="1"/>
  <c r="AE22" s="1"/>
  <c r="AB22"/>
  <c r="Z22"/>
  <c r="W22"/>
  <c r="X22" s="1"/>
  <c r="V22"/>
  <c r="T22"/>
  <c r="R22"/>
  <c r="L22"/>
  <c r="J22"/>
  <c r="M22" s="1"/>
  <c r="N22" s="1"/>
  <c r="AB21"/>
  <c r="Z21"/>
  <c r="AC21" s="1"/>
  <c r="AD21" s="1"/>
  <c r="AE21" s="1"/>
  <c r="W21"/>
  <c r="X21" s="1"/>
  <c r="V21"/>
  <c r="T21"/>
  <c r="R21"/>
  <c r="M21"/>
  <c r="N21" s="1"/>
  <c r="L21"/>
  <c r="J21"/>
  <c r="AC20"/>
  <c r="AD20" s="1"/>
  <c r="AE20" s="1"/>
  <c r="AB20"/>
  <c r="Z20"/>
  <c r="W20"/>
  <c r="X20" s="1"/>
  <c r="V20"/>
  <c r="T20"/>
  <c r="R20"/>
  <c r="L20"/>
  <c r="J20"/>
  <c r="M20" s="1"/>
  <c r="N20" s="1"/>
  <c r="AB19"/>
  <c r="Z19"/>
  <c r="AC19" s="1"/>
  <c r="AD19" s="1"/>
  <c r="AE19" s="1"/>
  <c r="V19"/>
  <c r="T19"/>
  <c r="W19" s="1"/>
  <c r="X19" s="1"/>
  <c r="R19"/>
  <c r="L19"/>
  <c r="J19"/>
  <c r="AB18"/>
  <c r="Z18"/>
  <c r="AC18" s="1"/>
  <c r="AD18" s="1"/>
  <c r="AE18" s="1"/>
  <c r="W18"/>
  <c r="X18" s="1"/>
  <c r="V18"/>
  <c r="T18"/>
  <c r="R18"/>
  <c r="L18"/>
  <c r="J18"/>
  <c r="M18" s="1"/>
  <c r="N18" s="1"/>
  <c r="AB17"/>
  <c r="Z17"/>
  <c r="AC17" s="1"/>
  <c r="AD17" s="1"/>
  <c r="AE17" s="1"/>
  <c r="V17"/>
  <c r="T17"/>
  <c r="W17" s="1"/>
  <c r="X17" s="1"/>
  <c r="R17"/>
  <c r="L17"/>
  <c r="J17"/>
  <c r="M19" l="1"/>
  <c r="N19" s="1"/>
  <c r="M17"/>
  <c r="N17" s="1"/>
  <c r="AE26" i="15"/>
  <c r="AD26"/>
  <c r="AB26"/>
  <c r="Z26"/>
  <c r="X26"/>
  <c r="W26"/>
  <c r="V26"/>
  <c r="T26"/>
  <c r="R26"/>
  <c r="L26"/>
  <c r="J26"/>
  <c r="AB25"/>
  <c r="Z25"/>
  <c r="AC25" s="1"/>
  <c r="AD25" s="1"/>
  <c r="AE25" s="1"/>
  <c r="X25"/>
  <c r="W25"/>
  <c r="V25"/>
  <c r="T25"/>
  <c r="R25"/>
  <c r="L25"/>
  <c r="J25"/>
  <c r="M25" s="1"/>
  <c r="N25" s="1"/>
  <c r="AC24"/>
  <c r="AD24" s="1"/>
  <c r="AE24" s="1"/>
  <c r="AB24"/>
  <c r="Z24"/>
  <c r="W24"/>
  <c r="X24" s="1"/>
  <c r="V24"/>
  <c r="T24"/>
  <c r="R24"/>
  <c r="M24"/>
  <c r="N24" s="1"/>
  <c r="L24"/>
  <c r="J24"/>
  <c r="AB23"/>
  <c r="Z23"/>
  <c r="AC23" s="1"/>
  <c r="AD23" s="1"/>
  <c r="AE23" s="1"/>
  <c r="X23"/>
  <c r="W23"/>
  <c r="V23"/>
  <c r="T23"/>
  <c r="R23"/>
  <c r="L23"/>
  <c r="J23"/>
  <c r="M23" s="1"/>
  <c r="N23" s="1"/>
  <c r="AC22"/>
  <c r="AD22" s="1"/>
  <c r="AE22" s="1"/>
  <c r="AB22"/>
  <c r="Z22"/>
  <c r="W22"/>
  <c r="X22" s="1"/>
  <c r="V22"/>
  <c r="T22"/>
  <c r="R22"/>
  <c r="M22"/>
  <c r="N22" s="1"/>
  <c r="L22"/>
  <c r="J22"/>
  <c r="AB21"/>
  <c r="Z21"/>
  <c r="AC21" s="1"/>
  <c r="AD21" s="1"/>
  <c r="AE21" s="1"/>
  <c r="X21"/>
  <c r="W21"/>
  <c r="V21"/>
  <c r="T21"/>
  <c r="R21"/>
  <c r="L21"/>
  <c r="J21"/>
  <c r="M21" s="1"/>
  <c r="N21" s="1"/>
  <c r="AB20"/>
  <c r="AC20" s="1"/>
  <c r="AD20" s="1"/>
  <c r="AE20" s="1"/>
  <c r="Z20"/>
  <c r="V20"/>
  <c r="W20" s="1"/>
  <c r="X20" s="1"/>
  <c r="T20"/>
  <c r="R20"/>
  <c r="M20"/>
  <c r="N20" s="1"/>
  <c r="L20"/>
  <c r="J20"/>
  <c r="AB19"/>
  <c r="Z19"/>
  <c r="AC19" s="1"/>
  <c r="AD19" s="1"/>
  <c r="AE19" s="1"/>
  <c r="V19"/>
  <c r="T19"/>
  <c r="R19"/>
  <c r="W19" s="1"/>
  <c r="X19" s="1"/>
  <c r="L19"/>
  <c r="J19"/>
  <c r="M19" s="1"/>
  <c r="N19" s="1"/>
  <c r="AB18"/>
  <c r="AC18" s="1"/>
  <c r="AD18" s="1"/>
  <c r="AE18" s="1"/>
  <c r="Z18"/>
  <c r="V18"/>
  <c r="W18" s="1"/>
  <c r="X18" s="1"/>
  <c r="T18"/>
  <c r="R18"/>
  <c r="M18"/>
  <c r="N18" s="1"/>
  <c r="L18"/>
  <c r="J18"/>
  <c r="AB17"/>
  <c r="Z17"/>
  <c r="AC17" s="1"/>
  <c r="AD17" s="1"/>
  <c r="AE17" s="1"/>
  <c r="V17"/>
  <c r="T17"/>
  <c r="R17"/>
  <c r="W17" s="1"/>
  <c r="X17" s="1"/>
  <c r="L17"/>
  <c r="J17"/>
  <c r="M17" s="1"/>
  <c r="N17" s="1"/>
  <c r="AD26" i="14" l="1"/>
  <c r="AE26" s="1"/>
  <c r="AB26"/>
  <c r="Z26"/>
  <c r="W26"/>
  <c r="X26" s="1"/>
  <c r="V26"/>
  <c r="T26"/>
  <c r="R26"/>
  <c r="L26"/>
  <c r="J26"/>
  <c r="AB25"/>
  <c r="Z25"/>
  <c r="AC25" s="1"/>
  <c r="AD25" s="1"/>
  <c r="AE25" s="1"/>
  <c r="W25"/>
  <c r="X25" s="1"/>
  <c r="V25"/>
  <c r="T25"/>
  <c r="R25"/>
  <c r="L25"/>
  <c r="J25"/>
  <c r="M25" s="1"/>
  <c r="N25" s="1"/>
  <c r="AB24"/>
  <c r="Z24"/>
  <c r="AC24" s="1"/>
  <c r="AD24" s="1"/>
  <c r="AE24" s="1"/>
  <c r="W24"/>
  <c r="X24" s="1"/>
  <c r="V24"/>
  <c r="T24"/>
  <c r="R24"/>
  <c r="L24"/>
  <c r="J24"/>
  <c r="M24" s="1"/>
  <c r="N24" s="1"/>
  <c r="AC23"/>
  <c r="AD23" s="1"/>
  <c r="AE23" s="1"/>
  <c r="AB23"/>
  <c r="Z23"/>
  <c r="W23"/>
  <c r="X23" s="1"/>
  <c r="V23"/>
  <c r="T23"/>
  <c r="R23"/>
  <c r="L23"/>
  <c r="J23"/>
  <c r="M23" s="1"/>
  <c r="N23" s="1"/>
  <c r="AB22"/>
  <c r="Z22"/>
  <c r="V22"/>
  <c r="T22"/>
  <c r="R22"/>
  <c r="W22" s="1"/>
  <c r="X22" s="1"/>
  <c r="L22"/>
  <c r="J22"/>
  <c r="AB21"/>
  <c r="Z21"/>
  <c r="AC21" s="1"/>
  <c r="AD21" s="1"/>
  <c r="AE21" s="1"/>
  <c r="V21"/>
  <c r="T21"/>
  <c r="W21" s="1"/>
  <c r="X21" s="1"/>
  <c r="R21"/>
  <c r="L21"/>
  <c r="J21"/>
  <c r="AB20"/>
  <c r="Z20"/>
  <c r="V20"/>
  <c r="T20"/>
  <c r="R20"/>
  <c r="W20" s="1"/>
  <c r="X20" s="1"/>
  <c r="L20"/>
  <c r="J20"/>
  <c r="M20" s="1"/>
  <c r="N20" s="1"/>
  <c r="AB19"/>
  <c r="Z19"/>
  <c r="AC19" s="1"/>
  <c r="AD19" s="1"/>
  <c r="AE19" s="1"/>
  <c r="V19"/>
  <c r="T19"/>
  <c r="W19" s="1"/>
  <c r="X19" s="1"/>
  <c r="R19"/>
  <c r="L19"/>
  <c r="J19"/>
  <c r="M19" s="1"/>
  <c r="N19" s="1"/>
  <c r="AB18"/>
  <c r="Z18"/>
  <c r="V18"/>
  <c r="T18"/>
  <c r="R18"/>
  <c r="W18" s="1"/>
  <c r="X18" s="1"/>
  <c r="L18"/>
  <c r="J18"/>
  <c r="M18" s="1"/>
  <c r="N18" s="1"/>
  <c r="AB17"/>
  <c r="Z17"/>
  <c r="V17"/>
  <c r="T17"/>
  <c r="R17"/>
  <c r="L17"/>
  <c r="J17"/>
  <c r="M17" s="1"/>
  <c r="N17" s="1"/>
  <c r="AC17" l="1"/>
  <c r="AD17" s="1"/>
  <c r="AE17" s="1"/>
  <c r="AC20"/>
  <c r="AD20" s="1"/>
  <c r="AE20" s="1"/>
  <c r="M22"/>
  <c r="N22" s="1"/>
  <c r="AC22"/>
  <c r="AD22" s="1"/>
  <c r="AE22" s="1"/>
  <c r="W17"/>
  <c r="X17" s="1"/>
  <c r="AC18"/>
  <c r="AD18" s="1"/>
  <c r="AE18" s="1"/>
  <c r="M21"/>
  <c r="N21" s="1"/>
  <c r="AD26" i="13"/>
  <c r="AE26" s="1"/>
  <c r="AB26"/>
  <c r="Z26"/>
  <c r="W26"/>
  <c r="X26" s="1"/>
  <c r="V26"/>
  <c r="T26"/>
  <c r="R26"/>
  <c r="L26"/>
  <c r="J26"/>
  <c r="AC25"/>
  <c r="AD25" s="1"/>
  <c r="AE25" s="1"/>
  <c r="AB25"/>
  <c r="Z25"/>
  <c r="W25"/>
  <c r="X25" s="1"/>
  <c r="V25"/>
  <c r="T25"/>
  <c r="R25"/>
  <c r="L25"/>
  <c r="J25"/>
  <c r="M25" s="1"/>
  <c r="N25" s="1"/>
  <c r="AB24"/>
  <c r="Z24"/>
  <c r="AC24" s="1"/>
  <c r="AD24" s="1"/>
  <c r="AE24" s="1"/>
  <c r="V24"/>
  <c r="T24"/>
  <c r="R24"/>
  <c r="W24" s="1"/>
  <c r="X24" s="1"/>
  <c r="L24"/>
  <c r="M24" s="1"/>
  <c r="N24" s="1"/>
  <c r="J24"/>
  <c r="AC23"/>
  <c r="AD23" s="1"/>
  <c r="AE23" s="1"/>
  <c r="AB23"/>
  <c r="Z23"/>
  <c r="W23"/>
  <c r="X23" s="1"/>
  <c r="V23"/>
  <c r="T23"/>
  <c r="R23"/>
  <c r="L23"/>
  <c r="J23"/>
  <c r="M23" s="1"/>
  <c r="N23" s="1"/>
  <c r="AB22"/>
  <c r="Z22"/>
  <c r="AC22" s="1"/>
  <c r="AD22" s="1"/>
  <c r="AE22" s="1"/>
  <c r="V22"/>
  <c r="T22"/>
  <c r="R22"/>
  <c r="W22" s="1"/>
  <c r="X22" s="1"/>
  <c r="L22"/>
  <c r="M22" s="1"/>
  <c r="N22" s="1"/>
  <c r="J22"/>
  <c r="AC21"/>
  <c r="AD21" s="1"/>
  <c r="AE21" s="1"/>
  <c r="AB21"/>
  <c r="Z21"/>
  <c r="W21"/>
  <c r="X21" s="1"/>
  <c r="V21"/>
  <c r="T21"/>
  <c r="R21"/>
  <c r="L21"/>
  <c r="J21"/>
  <c r="M21" s="1"/>
  <c r="N21" s="1"/>
  <c r="AB20"/>
  <c r="Z20"/>
  <c r="AC20" s="1"/>
  <c r="AD20" s="1"/>
  <c r="AE20" s="1"/>
  <c r="V20"/>
  <c r="T20"/>
  <c r="R20"/>
  <c r="W20" s="1"/>
  <c r="X20" s="1"/>
  <c r="L20"/>
  <c r="J20"/>
  <c r="M20" s="1"/>
  <c r="N20" s="1"/>
  <c r="AC19"/>
  <c r="AD19" s="1"/>
  <c r="AE19" s="1"/>
  <c r="AB19"/>
  <c r="Z19"/>
  <c r="W19"/>
  <c r="X19" s="1"/>
  <c r="V19"/>
  <c r="T19"/>
  <c r="R19"/>
  <c r="L19"/>
  <c r="J19"/>
  <c r="M19" s="1"/>
  <c r="N19" s="1"/>
  <c r="AB18"/>
  <c r="Z18"/>
  <c r="AC18" s="1"/>
  <c r="AD18" s="1"/>
  <c r="AE18" s="1"/>
  <c r="V18"/>
  <c r="T18"/>
  <c r="R18"/>
  <c r="W18" s="1"/>
  <c r="X18" s="1"/>
  <c r="L18"/>
  <c r="J18"/>
  <c r="M18" s="1"/>
  <c r="N18" s="1"/>
  <c r="AC17"/>
  <c r="AD17" s="1"/>
  <c r="AE17" s="1"/>
  <c r="AB17"/>
  <c r="Z17"/>
  <c r="W17"/>
  <c r="X17" s="1"/>
  <c r="V17"/>
  <c r="T17"/>
  <c r="R17"/>
  <c r="N17"/>
  <c r="M17"/>
  <c r="L17"/>
  <c r="J17"/>
  <c r="AD26" i="12"/>
  <c r="AE26" s="1"/>
  <c r="AB26"/>
  <c r="Z26"/>
  <c r="W26"/>
  <c r="X26" s="1"/>
  <c r="V26"/>
  <c r="T26"/>
  <c r="R26"/>
  <c r="L26"/>
  <c r="J26"/>
  <c r="AB25"/>
  <c r="Z25"/>
  <c r="AC25" s="1"/>
  <c r="AD25" s="1"/>
  <c r="AE25" s="1"/>
  <c r="W25"/>
  <c r="X25" s="1"/>
  <c r="V25"/>
  <c r="T25"/>
  <c r="R25"/>
  <c r="M25"/>
  <c r="N25" s="1"/>
  <c r="L25"/>
  <c r="J25"/>
  <c r="AB24"/>
  <c r="Z24"/>
  <c r="AC24" s="1"/>
  <c r="AD24" s="1"/>
  <c r="AE24" s="1"/>
  <c r="V24"/>
  <c r="T24"/>
  <c r="R24"/>
  <c r="W24" s="1"/>
  <c r="X24" s="1"/>
  <c r="L24"/>
  <c r="J24"/>
  <c r="M24" s="1"/>
  <c r="N24" s="1"/>
  <c r="AB23"/>
  <c r="Z23"/>
  <c r="AC23" s="1"/>
  <c r="AD23" s="1"/>
  <c r="AE23" s="1"/>
  <c r="W23"/>
  <c r="X23" s="1"/>
  <c r="V23"/>
  <c r="T23"/>
  <c r="R23"/>
  <c r="L23"/>
  <c r="M23" s="1"/>
  <c r="N23" s="1"/>
  <c r="J23"/>
  <c r="AB22"/>
  <c r="Z22"/>
  <c r="AC22" s="1"/>
  <c r="AD22" s="1"/>
  <c r="AE22" s="1"/>
  <c r="W22"/>
  <c r="X22" s="1"/>
  <c r="V22"/>
  <c r="T22"/>
  <c r="R22"/>
  <c r="L22"/>
  <c r="J22"/>
  <c r="M22" s="1"/>
  <c r="N22" s="1"/>
  <c r="AB21"/>
  <c r="Z21"/>
  <c r="AC21" s="1"/>
  <c r="AD21" s="1"/>
  <c r="AE21" s="1"/>
  <c r="V21"/>
  <c r="T21"/>
  <c r="W21" s="1"/>
  <c r="X21" s="1"/>
  <c r="R21"/>
  <c r="L21"/>
  <c r="M21" s="1"/>
  <c r="N21" s="1"/>
  <c r="J21"/>
  <c r="AC20"/>
  <c r="AD20" s="1"/>
  <c r="AE20" s="1"/>
  <c r="AB20"/>
  <c r="Z20"/>
  <c r="W20"/>
  <c r="X20" s="1"/>
  <c r="V20"/>
  <c r="T20"/>
  <c r="R20"/>
  <c r="L20"/>
  <c r="J20"/>
  <c r="M20" s="1"/>
  <c r="N20" s="1"/>
  <c r="AB19"/>
  <c r="Z19"/>
  <c r="AC19" s="1"/>
  <c r="AD19" s="1"/>
  <c r="AE19" s="1"/>
  <c r="V19"/>
  <c r="T19"/>
  <c r="W19" s="1"/>
  <c r="X19" s="1"/>
  <c r="R19"/>
  <c r="L19"/>
  <c r="M19" s="1"/>
  <c r="N19" s="1"/>
  <c r="J19"/>
  <c r="AC18"/>
  <c r="AD18" s="1"/>
  <c r="AE18" s="1"/>
  <c r="AB18"/>
  <c r="Z18"/>
  <c r="W18"/>
  <c r="X18" s="1"/>
  <c r="V18"/>
  <c r="T18"/>
  <c r="R18"/>
  <c r="L18"/>
  <c r="J18"/>
  <c r="M18" s="1"/>
  <c r="N18" s="1"/>
  <c r="AB17"/>
  <c r="Z17"/>
  <c r="AC17" s="1"/>
  <c r="AD17" s="1"/>
  <c r="AE17" s="1"/>
  <c r="V17"/>
  <c r="T17"/>
  <c r="W17" s="1"/>
  <c r="X17" s="1"/>
  <c r="R17"/>
  <c r="L17"/>
  <c r="M17" s="1"/>
  <c r="N17" s="1"/>
  <c r="J17"/>
  <c r="AD26" i="5" l="1"/>
  <c r="AE26" s="1"/>
  <c r="AB26"/>
  <c r="Z26"/>
  <c r="W26"/>
  <c r="X26" s="1"/>
  <c r="V26"/>
  <c r="T26"/>
  <c r="R26"/>
  <c r="L26"/>
  <c r="J26"/>
  <c r="AC25"/>
  <c r="AD25" s="1"/>
  <c r="AE25" s="1"/>
  <c r="AB25"/>
  <c r="Z25"/>
  <c r="W25"/>
  <c r="X25" s="1"/>
  <c r="V25"/>
  <c r="T25"/>
  <c r="R25"/>
  <c r="L25"/>
  <c r="J25"/>
  <c r="M25" s="1"/>
  <c r="N25" s="1"/>
  <c r="AB24"/>
  <c r="Z24"/>
  <c r="AC24" s="1"/>
  <c r="AD24" s="1"/>
  <c r="AE24" s="1"/>
  <c r="X24"/>
  <c r="W24"/>
  <c r="V24"/>
  <c r="T24"/>
  <c r="R24"/>
  <c r="L24"/>
  <c r="J24"/>
  <c r="M24" s="1"/>
  <c r="N24" s="1"/>
  <c r="AC23"/>
  <c r="AD23" s="1"/>
  <c r="AE23" s="1"/>
  <c r="AB23"/>
  <c r="Z23"/>
  <c r="W23"/>
  <c r="X23" s="1"/>
  <c r="V23"/>
  <c r="T23"/>
  <c r="R23"/>
  <c r="N23"/>
  <c r="M23"/>
  <c r="L23"/>
  <c r="J23"/>
  <c r="AB22"/>
  <c r="Z22"/>
  <c r="AC22" s="1"/>
  <c r="AD22" s="1"/>
  <c r="AE22" s="1"/>
  <c r="X22"/>
  <c r="W22"/>
  <c r="V22"/>
  <c r="T22"/>
  <c r="R22"/>
  <c r="L22"/>
  <c r="J22"/>
  <c r="M22" s="1"/>
  <c r="N22" s="1"/>
  <c r="AB21"/>
  <c r="AC21" s="1"/>
  <c r="AD21" s="1"/>
  <c r="AE21" s="1"/>
  <c r="Z21"/>
  <c r="V21"/>
  <c r="W21" s="1"/>
  <c r="X21" s="1"/>
  <c r="T21"/>
  <c r="R21"/>
  <c r="M21"/>
  <c r="N21" s="1"/>
  <c r="L21"/>
  <c r="J21"/>
  <c r="AB20"/>
  <c r="Z20"/>
  <c r="AC20" s="1"/>
  <c r="AD20" s="1"/>
  <c r="AE20" s="1"/>
  <c r="V20"/>
  <c r="T20"/>
  <c r="R20"/>
  <c r="W20" s="1"/>
  <c r="X20" s="1"/>
  <c r="L20"/>
  <c r="J20"/>
  <c r="M20" s="1"/>
  <c r="N20" s="1"/>
  <c r="AB19"/>
  <c r="AC19" s="1"/>
  <c r="AD19" s="1"/>
  <c r="AE19" s="1"/>
  <c r="Z19"/>
  <c r="V19"/>
  <c r="W19" s="1"/>
  <c r="X19" s="1"/>
  <c r="T19"/>
  <c r="R19"/>
  <c r="M19"/>
  <c r="N19" s="1"/>
  <c r="L19"/>
  <c r="J19"/>
  <c r="AB18"/>
  <c r="Z18"/>
  <c r="AC18" s="1"/>
  <c r="AD18" s="1"/>
  <c r="AE18" s="1"/>
  <c r="V18"/>
  <c r="T18"/>
  <c r="R18"/>
  <c r="W18" s="1"/>
  <c r="X18" s="1"/>
  <c r="L18"/>
  <c r="J18"/>
  <c r="M18" s="1"/>
  <c r="N18" s="1"/>
  <c r="AB17"/>
  <c r="AC17" s="1"/>
  <c r="AD17" s="1"/>
  <c r="AE17" s="1"/>
  <c r="Z17"/>
  <c r="V17"/>
  <c r="W17" s="1"/>
  <c r="X17" s="1"/>
  <c r="T17"/>
  <c r="R17"/>
  <c r="M17"/>
  <c r="N17" s="1"/>
  <c r="L17"/>
  <c r="J17"/>
</calcChain>
</file>

<file path=xl/sharedStrings.xml><?xml version="1.0" encoding="utf-8"?>
<sst xmlns="http://schemas.openxmlformats.org/spreadsheetml/2006/main" count="6606" uniqueCount="1106">
  <si>
    <t>MAPA DE RIESGOS DE PROCESO</t>
  </si>
  <si>
    <t>CÓDIGO: SIG-FM-007</t>
  </si>
  <si>
    <t>VERSIÓN: 1.0</t>
  </si>
  <si>
    <t>FECHA DE APLICACIÓN: ENERO 2015</t>
  </si>
  <si>
    <t>MACROPROCESO</t>
  </si>
  <si>
    <t>GESTIÓN DE LA INFORMACIÓN</t>
  </si>
  <si>
    <t>PROCESO</t>
  </si>
  <si>
    <t>GESTIÓN DOCUMENTAL</t>
  </si>
  <si>
    <t>RESPONSABLE</t>
  </si>
  <si>
    <t>Secretario(a) General</t>
  </si>
  <si>
    <t>OBJETIVO:</t>
  </si>
  <si>
    <t>Planear, organizar y controlar la documentación producida y recibida por La Entidad de acuerdo con la normatividad vigente con el fin de facilitar la consulta, conservación  y utilización para la toma de decisiones y asegurar la memoria Institucional.</t>
  </si>
  <si>
    <t xml:space="preserve">FASE I </t>
  </si>
  <si>
    <t>FASE II</t>
  </si>
  <si>
    <t>FASE III</t>
  </si>
  <si>
    <t>FASE IV</t>
  </si>
  <si>
    <t>FASE V</t>
  </si>
  <si>
    <t>No. RIESGO</t>
  </si>
  <si>
    <t>CONTEXTO ESTRATÉGICO</t>
  </si>
  <si>
    <t xml:space="preserve">IDENTIFICACIÓN DEL RIESGO </t>
  </si>
  <si>
    <t>ANÁLISIS DEL RIESGO</t>
  </si>
  <si>
    <t xml:space="preserve">VALORACIÓN DEL RIESGO </t>
  </si>
  <si>
    <t>FORMULACIÓN DE ACCIONES PREVENTIVAS</t>
  </si>
  <si>
    <t xml:space="preserve">FORMULACIÓN DE PLAN DE CONTINGENCIA DEL RIESGO </t>
  </si>
  <si>
    <t>FACTOR</t>
  </si>
  <si>
    <t>DESCRIPCIÓN DEL FACTOR DE RIESGO</t>
  </si>
  <si>
    <t xml:space="preserve">CAUSA </t>
  </si>
  <si>
    <t xml:space="preserve">RIESGO </t>
  </si>
  <si>
    <t>CONSECUENCIA</t>
  </si>
  <si>
    <t xml:space="preserve">CLASIFICACIÓN DEL RIESGO </t>
  </si>
  <si>
    <t xml:space="preserve">CALIFICACIÓN DEL RIESGO </t>
  </si>
  <si>
    <t xml:space="preserve">EVALUACIÓN DEL RIESGO </t>
  </si>
  <si>
    <t>VERIFICACIÓN DE CONTROLES ESTABLECIDOS</t>
  </si>
  <si>
    <t>CASILLAS A DISMINUIR</t>
  </si>
  <si>
    <t>CALIFICACIÓN DEL RIESGO DESPUÉS DE LOS CONTROLES</t>
  </si>
  <si>
    <t>PROBABILIDAD</t>
  </si>
  <si>
    <t xml:space="preserve">IMPACTO </t>
  </si>
  <si>
    <t xml:space="preserve">GRADO DE EXPOSICIÓN AL RIESGO </t>
  </si>
  <si>
    <t>TOTAL  EVALUACIÓN DEL RIESGO</t>
  </si>
  <si>
    <t>ZONA DE RIESGO</t>
  </si>
  <si>
    <t>DESCRIBA EL O   LOS CONTROLES ESTABLECIDOS</t>
  </si>
  <si>
    <t>¿EL CONTROL ESTÁ DOCUMENTADO, INCLUYE RESPONSABLE Y FRECUENCIA DE APLICACIÓN?</t>
  </si>
  <si>
    <t>¿EL CONTROL SE ESTÁ APLICANDO?</t>
  </si>
  <si>
    <t>¿EL CONTROL ES EFECTIVO?</t>
  </si>
  <si>
    <t>PUNTAJE</t>
  </si>
  <si>
    <t>OPCIÓN DE MANEJO</t>
  </si>
  <si>
    <t>Debido a…</t>
  </si>
  <si>
    <t>Puede ocurrir …</t>
  </si>
  <si>
    <t>Lo que podría afectar o generar  …</t>
  </si>
  <si>
    <t>INTERNO</t>
  </si>
  <si>
    <t>LOS PROCEDIMIENTOS, CONTROLES E INDICADORES.</t>
  </si>
  <si>
    <t>Desconocimiento o falta de información sobre el proceso de gestión documental.
Falta de la implementación del sistema de información ORFEO y la capacitación a los funcionarios.
No contar con el personal de apoyo suficiente para atender las necesidades de la entidad.</t>
  </si>
  <si>
    <t>inadecuada distribución de la correspondencia y manipulación de los documentos.</t>
  </si>
  <si>
    <t>Incumplimiento de los términos de Ley en dar las respuestas, insatisfacción de los Clientes, Usuarios y Ciudadanos, y perdida de Imagen Institucional.
Pérdida o detrimento del Patrimonio documental
Des actualización de los inventarios documentales.</t>
  </si>
  <si>
    <t xml:space="preserve">CUMPLIMIENTO </t>
  </si>
  <si>
    <t>CASI CIERTA</t>
  </si>
  <si>
    <t>MENOR</t>
  </si>
  <si>
    <t>Existen procedimientos para el manejo documental.</t>
  </si>
  <si>
    <t>SI</t>
  </si>
  <si>
    <t>NO</t>
  </si>
  <si>
    <t>Realizar un plan de capacitación en Gestión documental.
Elaborar y/o actualizar el Plan Institucional de Archivos - PINAR y el Programa de Gestión Documental - PGD.
Revisar, actualizar y socializar los procedimientos y formatos establecidos para el proceso.
Realizar seguimientos periódicos a implementación y sostenibilidad de ORFEO.
Revisión y actualización de las Tablas de Retención Documental y las Tablas de valoración documental.</t>
  </si>
  <si>
    <t>Reportar al responsable del proceso, las causas y la materialización con el fin de que se aplique las acciones necesarias.</t>
  </si>
  <si>
    <t xml:space="preserve">LA INFRAESTRUCTURA </t>
  </si>
  <si>
    <t>Infraestructura inadecuada para la conservación de los documentos en el central y el archivo de gestión de cada proceso.
No contar con el presupuesto necesario para adecuar la infraestructura.
No se conocen los beneficios de aplicar la gestión documental.</t>
  </si>
  <si>
    <t>Pérdida, deterioro o sustracción de los documentos físicos del archivo de gestión de los procesos o del archivo central.</t>
  </si>
  <si>
    <t>Limitación en la consulta  y acceso oportuno  a los documentos en el archivo de gestión y central de la entidad.
Demandas
Sanciones
Pérdida de documentos
Incumplimiento de la función del archivo.</t>
  </si>
  <si>
    <t>MODERADO</t>
  </si>
  <si>
    <t>Formato e instructivo para préstamo de documentos de  archivo central.
 Se cuenta con procedimiento para el manejo documental.</t>
  </si>
  <si>
    <t>Formato e intructivo para prestamo de documentos de de archivo central.
 Se cuenta con procedimiento para el manejo documental.</t>
  </si>
  <si>
    <t>Realizar el levantamiento y/o actualización del inventario documental en el archivo central.
Realizar un estudio, con el fin de determinar si es convenientes mejorar la infraestructura y la realización de la disposición final (microfilmación o digitalización) del archivo central o tercerizar la realización de estas actividades.
Solicitar un mantenimiento preventivo a las instalaciones del archivo central (electricidad, plagas, humedad, polvo).
Solicitar al Secretario General, la adquisición de una trituradora de papel para el archivo central.</t>
  </si>
  <si>
    <t>Informar a las dependencias sobre la perdida o deterioro de los documentos del archivo central.</t>
  </si>
  <si>
    <t>LOS SISTEMAS Y EQUIPOS DE INFORMACIÓN.</t>
  </si>
  <si>
    <t>No contar los equipos necesarios para realizar la correspondiente disposición final(microfilmación o digitalización).
No contar con un espacio Digital adecuado para almacenar los documentos escaneados o microfilmados.
El incremento en la producción documental de la entidad.
No contar con la disponibilidad presupuestal para la ejecución de las actividades.
Bajo presupuesto asignado para el proceso.</t>
  </si>
  <si>
    <t>Acumulación de documentos en el archivo central.</t>
  </si>
  <si>
    <t xml:space="preserve">Incumplimiento de la función del archivo.
Saturación del archivo, impidiendo se puedan realizar las transferencias documentales.
Deterioro de los documentos del archivo central.
Demora en el tiempo de respuesta a requerimientos internos y externos.
</t>
  </si>
  <si>
    <t xml:space="preserve">TECNOLÓGICO </t>
  </si>
  <si>
    <t>MAYOR</t>
  </si>
  <si>
    <t>Se realizan informes de Gestión.</t>
  </si>
  <si>
    <t>Se realizan informes de Gestòn.</t>
  </si>
  <si>
    <t>Identificar, dentro del inventario y de acuerdo a las TRDs, los documentos que se pueden eliminar luego del periodo de retención en el archivo central.
Eliminar los documentos aprobados.</t>
  </si>
  <si>
    <t>PERSONAL</t>
  </si>
  <si>
    <t>La alta rotación del personal en el proceso.
Falta de conocimientos del personal.
Insuficientes condiciones de seguridad de los documentos.</t>
  </si>
  <si>
    <t>Sustración o fuga de los documentos almacenados en el archivo central.</t>
  </si>
  <si>
    <t>Demandas
Sanciones
Pérdida de documentos
Incumplimiento de la función del archivo.</t>
  </si>
  <si>
    <t>CORRUPCIÓN</t>
  </si>
  <si>
    <t>Existe el procedimiento documentado para la consulta y préstamo de documentos, Formato de Préstamo de Documentos GDO-FM-014 y Formato Documento Afuera GDO-FM-015.</t>
  </si>
  <si>
    <t>Existe el procedimiento documentado para la conuslta y prestamo de documentos, Formato de Préstamo de Documentos GDO-FM-014 y Formato Documento Afuera GDO-FM-015.</t>
  </si>
  <si>
    <t>PROBABLE</t>
  </si>
  <si>
    <t>Fortalecer los controles establecidos para el préstamo y administración del archivo central.
Evaluar la seguridad de acceso al archivo central.</t>
  </si>
  <si>
    <t>Informar a las dependencias y al responsable del proceso la perdida de los documentos del archivo central.</t>
  </si>
  <si>
    <t>PLANEACIÓN ESTRATÉGICA</t>
  </si>
  <si>
    <t>GESTIÓN ESTRATÉGICA</t>
  </si>
  <si>
    <t>EXTERNO</t>
  </si>
  <si>
    <t>SISTEMA INTEGRADO DE GESTIÓN</t>
  </si>
  <si>
    <t>GESTIÓN TÉCNICA DE MEJORAMIENTO DE LA MALLA VIAL</t>
  </si>
  <si>
    <t>PLANIFICACIÓN DEL DESARROLLO VIAL LOCAL</t>
  </si>
  <si>
    <t>GESTIÓN TÉCNICA DE PRODUCCIÓN E INTERVENCIÓN  DE LA MALLA VIAL</t>
  </si>
  <si>
    <t>ESTRATÉGICOS</t>
  </si>
  <si>
    <t>COMERCIALIZACIÓN DE SERVICIOS</t>
  </si>
  <si>
    <t>GESTIÓN DE ATENCIÓN AL CIUDADANO</t>
  </si>
  <si>
    <t>OPERATIVO</t>
  </si>
  <si>
    <t>APOYO INTERINSTITUCIONAL</t>
  </si>
  <si>
    <t>GESTIÓN ADMINISTRATIVA</t>
  </si>
  <si>
    <t>FINANCIERO</t>
  </si>
  <si>
    <t>PRODUCCIÓN</t>
  </si>
  <si>
    <t>GESTIÓN FINANCIERA</t>
  </si>
  <si>
    <t>CUMPLIMIENTO</t>
  </si>
  <si>
    <t>INTERVENCIÓN DE LA MALLA VIAL</t>
  </si>
  <si>
    <t>TECNOLOGÍA</t>
  </si>
  <si>
    <t>GESTIÓN AMBIENTAL, SOCIAL Y ATENCIÓN AL USUARIO Y COMUNICACIONAL</t>
  </si>
  <si>
    <t>GESTIÓN JURÍDICA Y CONTRACTUAL</t>
  </si>
  <si>
    <t>ATENCIÓN AL CIUDADANO</t>
  </si>
  <si>
    <t>CONTROL PARA EL MEJORAMIENTO CONTINUO DE LA GESTIÓN</t>
  </si>
  <si>
    <t xml:space="preserve">AMBIENTALES </t>
  </si>
  <si>
    <t>OPERACIÓN DE MAQUINARIA</t>
  </si>
  <si>
    <t>IMAGEN</t>
  </si>
  <si>
    <t>TALENTO HUMANO</t>
  </si>
  <si>
    <t>ADMINISTRACIÓN DE BIENES E INFRAESTRUCTURA</t>
  </si>
  <si>
    <t>RARO</t>
  </si>
  <si>
    <t>FINANCIERA</t>
  </si>
  <si>
    <t>IMPROBABLE</t>
  </si>
  <si>
    <t>POSIBLE</t>
  </si>
  <si>
    <t>SISTEMAS DE INFORMACIÓN Y TECNOLOGÍA</t>
  </si>
  <si>
    <t>CONTRATACIÓN</t>
  </si>
  <si>
    <t>JURÍDICA</t>
  </si>
  <si>
    <t>INSIGNIFICANTE</t>
  </si>
  <si>
    <t>CATASTRÓFICO</t>
  </si>
  <si>
    <t>INTERVENCIÓN DE LA MALLA VIAL LOCAL</t>
  </si>
  <si>
    <t>SUBDIRECCIÓN TÉCNICA DE PRODUCCIÓN E INTERVENCIÓN</t>
  </si>
  <si>
    <t>Programar, ejecutar, evaluar y hacer seguimiento a las intervenciones de la malla vial a través de la rehabilitación, el mantenimiento y las obras complementarias de las mismas, de acuerdo con el Modelo de Priorización del Proceso de Planificación del Desarrollo Vial Local, Las vías incluidas en los Convenios Interadministrativos, Las vías de Cofinanciación, las vías que afecten la movilidad, la atención a emergencias y las demás que por efecto del Apoyo Interinstitucional se hagan necesarios atender.</t>
  </si>
  <si>
    <t>EL MODELO DE OPERACIÓN POR PROCESOS.</t>
  </si>
  <si>
    <t>Atención de requerimientos inmediatos</t>
  </si>
  <si>
    <t>Realizar intervenciones que no se ajustan a la priorización realizada en el proceso de Planificación</t>
  </si>
  <si>
    <t>Desgaste de los recursos utilizados en el proceso de Planificación</t>
  </si>
  <si>
    <t xml:space="preserve">OPERATIVO </t>
  </si>
  <si>
    <t>Existen formatos firmados por el Gerente de Intervención para autorizar los recursos para las obras.</t>
  </si>
  <si>
    <t>Existen formatos firmados por el Gerente de Intervención para autorizar los recursos para las obras</t>
  </si>
  <si>
    <t>Verificar que las intervenciones programadas se encuentren dentro de las priorizadas.
Solicitar siempre por escrito la autorización previa para ejecución de obras.</t>
  </si>
  <si>
    <t xml:space="preserve">Informar para que el proceso de planificación actualice la programación. </t>
  </si>
  <si>
    <t>SITUACIONES DE CARÁCTER LEGAL Y REGULATORIO.</t>
  </si>
  <si>
    <t>Atención de requerimientos de construcción de vías, obras en espacio publico</t>
  </si>
  <si>
    <t>Realizar actividades de intervención que desbordan la misión de la UMV, sin pólizas que cubran el riesgo latente.</t>
  </si>
  <si>
    <t>Asumir funciones de otras entidades (IDU)
Detrimento patrimonial</t>
  </si>
  <si>
    <t xml:space="preserve">No existen. </t>
  </si>
  <si>
    <t>EL proceso de planificación debe verificar que las obras a priorizar correspondan con la misionalidad.</t>
  </si>
  <si>
    <t>Informar para que el proceso de planificación actualice su información.</t>
  </si>
  <si>
    <t>Inexistencia de una estructura de costos del proceso, pues solo se cuenta con análisis de precios unitarios</t>
  </si>
  <si>
    <t>agotamiento de recursos antes del cierre de la vigencia, o no ejecución del ppto</t>
  </si>
  <si>
    <t>Desfase financiero e incumplimiento de metas</t>
  </si>
  <si>
    <t xml:space="preserve">FINANCIERO </t>
  </si>
  <si>
    <t>Realizar proyección de Insumos que requieren previo a la ejecución.</t>
  </si>
  <si>
    <t xml:space="preserve">
Realizar proyección de Insumos que requieren previo a la ejecución.</t>
  </si>
  <si>
    <t>Elaborar la matriz de costos y mantenerla actualizada. Llevar control financiero de las ejecuciones.</t>
  </si>
  <si>
    <t>Suspender actividades, solicitar recursos adicionales.</t>
  </si>
  <si>
    <t>Falta de planificación</t>
  </si>
  <si>
    <t>Los problemas en el suministro o provisión de recursos (insumos, maquinaria, contratos de personal)</t>
  </si>
  <si>
    <t>Incumplimiento de metas y sobrecostos</t>
  </si>
  <si>
    <t>Existen supervisiones para cada uno de los contratos de suministros.</t>
  </si>
  <si>
    <t>Existen supervisiones para cada uno de los contratos de sumnistros-</t>
  </si>
  <si>
    <t>Realizar mantenimiento de los recursos propios de la entidad.</t>
  </si>
  <si>
    <t>Acudir a los recursos de propiedad de la entidad para suplir la falta de recursos contratados.</t>
  </si>
  <si>
    <t>LA ADMINISTRACIÓN DE RIESGOS.</t>
  </si>
  <si>
    <t xml:space="preserve"> Mala  Planeación (ej: mala cubicación)</t>
  </si>
  <si>
    <t xml:space="preserve">Perdida de Material </t>
  </si>
  <si>
    <t>Retraso en la ejecución de Obras, perdida de material, sobrecostos</t>
  </si>
  <si>
    <t>Verificación en campo.</t>
  </si>
  <si>
    <t xml:space="preserve">Verificacion en campo </t>
  </si>
  <si>
    <t>Capacitar el personal mano de obra no calificada en medición.</t>
  </si>
  <si>
    <t>Realizar una coordinación interna para distribuir los recursos entre frentes de obra.</t>
  </si>
  <si>
    <t xml:space="preserve">MEDIO AMBIENTAL </t>
  </si>
  <si>
    <t>Cambios climáticos</t>
  </si>
  <si>
    <t>Verificar con Producción el diagnóstico del clima.</t>
  </si>
  <si>
    <t>No registro de las intervenciones realizadas</t>
  </si>
  <si>
    <t>Inexactitud en la información reportada</t>
  </si>
  <si>
    <t>Mala imagen,  imprecisión en los reportes, imprecisiones de control de recursos</t>
  </si>
  <si>
    <t>Centralizar el manejo de la información, estandarización de formatos y seguimiento.</t>
  </si>
  <si>
    <t xml:space="preserve">CentRalizar el manejo de la información, estandarización de formatos, seguimiento </t>
  </si>
  <si>
    <t>Extender la aplicación del control a todos los involucrados.</t>
  </si>
  <si>
    <t>Incluir la información en los reportes correspondientes.</t>
  </si>
  <si>
    <t>Por mala calidad de materiales, mano de obra no calificada, equipos inadecuados, causas externas (redes de acueducto)</t>
  </si>
  <si>
    <t>Obras mal ejecutadas</t>
  </si>
  <si>
    <t>Detrimento patrimonial, impacto negativo en la comunidad</t>
  </si>
  <si>
    <t xml:space="preserve">Inspecciones antes de terminar la obra y luego de terminada par ver su comportamiento </t>
  </si>
  <si>
    <t>Realizar inspecciones de calidad antes de terminar y luego de terminadas.</t>
  </si>
  <si>
    <t>Efectuar arreglos.</t>
  </si>
  <si>
    <t>Secretaría General</t>
  </si>
  <si>
    <t>Brindar soporte a los procesos misionales y demás procesos de  apoyo con políticas orientadas al uso adecuado y eficiente de la tecnología, facilitando  los elementos necesarios para que la entidad  pueda desarrollar eficientemente sus objetivos.</t>
  </si>
  <si>
    <t>SEGURIDAD DE LA INFORMACIÓN</t>
  </si>
  <si>
    <t>Acceso a los equipos y redes por parte de personal no autorizado.</t>
  </si>
  <si>
    <t>Pérdida de la información parcial o total, con el agravante de que no se tenga copia de esa información.</t>
  </si>
  <si>
    <t>Difundir y sensibilizar la PGIT, Asignación de claves unipersonales de acceso por parte de la oficina de Sistemas.</t>
  </si>
  <si>
    <t>Realizar Sensibilización de la política de seguridad de la información.
Realizar campañas de cambio y seguridad de contraseñas.</t>
  </si>
  <si>
    <t>Campañas más fuertes relacionadas con las consecuencias del no conocimiento y puesta en funcionamiento de las políticas respecto a la seguridad y manejo de contraseñas.</t>
  </si>
  <si>
    <t>Se bajan por internet programas no autorizados. 
Uso de medios de información inseguros. 
Accesos externos no autorizados.</t>
  </si>
  <si>
    <t>Acceso no autorizado a la información, perdida o transformación de la información</t>
  </si>
  <si>
    <t>Daños en la información. 
Deficiencias en el funcionamiento de los equipos.
Agregar bloqueos de Aplicaciones. 
Programación de virus en la red.
Fuga de información y/o utilización indebida de información.</t>
  </si>
  <si>
    <t>TECNOLÓGICO</t>
  </si>
  <si>
    <t>Firewall. Adquisición de programa de control a internet y correo.  Consolas de Antivirus Internos.</t>
  </si>
  <si>
    <t>Fairwall. Adquisición de programa de control a internet y correo.  Consolas de Antivirus Internos.</t>
  </si>
  <si>
    <t>Realizar bloqueos de descargas no autorizadas por internet.
Realizar la actualización de antivirus y controles sobre los equipos.
Realizar campañas sobre uso de memorias.</t>
  </si>
  <si>
    <t>Jornadas de vacunación de equipos y memorias.</t>
  </si>
  <si>
    <t>PROCEDIMIENTOS, CONTROLES  E INDICADORES</t>
  </si>
  <si>
    <t>Desconocimiento de políticas y procedimientos en cuanto al manejo de equipos. 
Manipulación no adecuada de equipos.
 No ejecución del cronograma de mantenimientos preventivos.</t>
  </si>
  <si>
    <t>Daños físicos y deterioro de los equipos.</t>
  </si>
  <si>
    <t>Pérdida de los equipos o de algunos de sus componentes.</t>
  </si>
  <si>
    <t>Entrega personal del documento de la Política de Sistemas de la entidad a cada uno de los funcionarios a los que se asigna un equipo</t>
  </si>
  <si>
    <t>Entrega personal del documento de la Polìtica de Sistemas de la entidad a cada uno de los funcionarios a los que se asigna un equipo</t>
  </si>
  <si>
    <t>Realizar sensibilización de la política de seguridad de la información. 
Realizar campañas para el buen manejo de los equipos.</t>
  </si>
  <si>
    <t>Iniciar las Investigaciones administrativas correspondientes.</t>
  </si>
  <si>
    <t>CAPACIDAD TECNOLÓGICA</t>
  </si>
  <si>
    <t>Limitaciones en la capacidad de los equipos.
Falta ampliar capacidad del servidor. 
Carencia de equipos de back ups de servicios y aplicaciones.</t>
  </si>
  <si>
    <t>Caídas inesperadas de conexión de los servidores y servicios.</t>
  </si>
  <si>
    <t>Retrasos en los procesos asociados a estos sistemas de información. 
Perdidas económicas por los daños.</t>
  </si>
  <si>
    <t>Monitoreo de Antenas en tiempo Real.        Nivel de Redundancia - Claro - ETB</t>
  </si>
  <si>
    <t>Ampliar la capacidad de servidores.
Implementar medidas de control sobre el uso y protección de los servidores.</t>
  </si>
  <si>
    <t>Propender que el proceso cuente con un servidores espejo.</t>
  </si>
  <si>
    <t>ADMINISTRACIÓN DE RIESGOS</t>
  </si>
  <si>
    <t>No asignación de responsabilidades a los contratistas respecto de los equipos entregados para su utilización. 
Falta de control respecto a los equipos asignados.</t>
  </si>
  <si>
    <t>Daños o pérdida de los equipos entregados a los usuarios para la ejecución de los procesos asociados.</t>
  </si>
  <si>
    <t>Detrimento patrimonial de la entidad. 
Perdida de recursos.</t>
  </si>
  <si>
    <t>Formato de Actas de entrega de Equipos, Contraseñas y entrega de políticas de Seguridad y entrega de paz y salvo del buen estado de los equipos asignados a los contratistas al finalizar el contrato</t>
  </si>
  <si>
    <t>Implementar controles pre y pos en la asignación y entrega de equipos.
Aumentar la rigidez en la vigilancia en la entrega de equipos y paz y salvos.</t>
  </si>
  <si>
    <t>No se entrega Paz y Salvo hasta que no se entregue el equipo en las condiciones iníciales.
Solicitar investigaciones en caso de perdidas sin reposición de partes o equipos.</t>
  </si>
  <si>
    <t>SISTEMAS ASOCIADOS</t>
  </si>
  <si>
    <t>Conocimiento en los procesos y acceso a la información de la entidad y a sus maquinas de proceso y dispositivos de almacenamiento</t>
  </si>
  <si>
    <t>Manipulación y adulteración de la información o cambio de los procesos automatizados de la Entidad</t>
  </si>
  <si>
    <t>Sanciones para la entidad, perdida de información, perdida de memoria institucional.</t>
  </si>
  <si>
    <t>Claves de acceso a la información</t>
  </si>
  <si>
    <t>Establecer contraseñas a los procesos y manejos de información.
Fortalecer controles en los sistemas de información contra ataques internos o externos.</t>
  </si>
  <si>
    <t>Adquirir equipos para control de intromisión e identificación de los agresores.</t>
  </si>
  <si>
    <t>RECURSOS INSUFICIENTES</t>
  </si>
  <si>
    <t>No hay políticas definidas respecto a adquisición y fortalecimiento de infraestructura.</t>
  </si>
  <si>
    <t>Retraso tecnológico.</t>
  </si>
  <si>
    <t>Obsolescencia de equipos, reprocesas, falta recursos tecnológicos, retraso tecnológico respecto a otras entidades.</t>
  </si>
  <si>
    <t>PESTIC – Plan de Acción – Plan de Adquisiciones</t>
  </si>
  <si>
    <t>PESTIC – Plan de Aciión – Plan de Adquisiciones</t>
  </si>
  <si>
    <t>Definir e implementar las políticas de adquisición y actualización de equipos y software en la entidad</t>
  </si>
  <si>
    <t>A través de operaciones interinstitucionales adquirir el hardware y software que permita resolver las necesidades.</t>
  </si>
  <si>
    <t>CAPACIDAD DEL PROCESO</t>
  </si>
  <si>
    <t>No asignación de recursos  (Financieros, Humanos, Tecnológicos) .
No hay direccionamiento.</t>
  </si>
  <si>
    <t>No contar con los recursos (Financieros, Humanos, Tecnológicos) necesarios para satisfacer los requerimientos de la Entidad.</t>
  </si>
  <si>
    <t>Perdida de oportunidad para la entidad.
Perdida de capacidad de atención oportuna y eficiente del proceso.</t>
  </si>
  <si>
    <t>ESTRATÉGICO</t>
  </si>
  <si>
    <t>Fortalecimiento de Recursos de personal – Proyectos de mejoramiento de infraestructura</t>
  </si>
  <si>
    <t>Fortalecimiento de Recursos de personal – Proyectos de mejormaiento de infraestructura</t>
  </si>
  <si>
    <t>Fortalecer los procesos y las acciones del proceso haciéndolo más visible dentro de la entidad.
Garantizar a través de la Secretario General la disposición de los recursos necesarios para el cumplimiento de las diferentes metas y objetivos del proceso.</t>
  </si>
  <si>
    <t>Realizar reuniones con otros proceso de forma de trabajar en conjunto para resolver los problemas que se presentan a nivel de hardware y software.</t>
  </si>
  <si>
    <t>SEGURIDAD DE LA INFRAESTRUCTURA</t>
  </si>
  <si>
    <t>No se tienes las condiciones físicas que fortalezcan la infraestructura de sistemas de información y tecnología</t>
  </si>
  <si>
    <t>Daños irremediables en la estructura que soporta la seguridad de la información.</t>
  </si>
  <si>
    <t>Perdida de recursos, información, económicos.</t>
  </si>
  <si>
    <t>Control de acceso – PESTIC – Plan de Acción</t>
  </si>
  <si>
    <t>Solicitar al Secretario General la Adquisición y fortalecimiento de la infraestructura.</t>
  </si>
  <si>
    <t>Controles sobre la tecnología y equipos existentes, que incluyen mayor soporte y mantenimiento preventivo y correctivo.</t>
  </si>
  <si>
    <t>Jefe Oficina Asesora de Planeación</t>
  </si>
  <si>
    <t>Orientar, mantener y fortalecer el Sistema Integrado de Gestión, basado en la planeación estratégica de la Entidad, garantizando servicios o productos con eficiencia, eficacia y efectividad para la satisfacción social de los clientes internos y externos, bajo el enfoque de mejora continúa.</t>
  </si>
  <si>
    <t>CALIFICACIÓN DEL RIESGO DESPUES DE LOS CONTROLES</t>
  </si>
  <si>
    <t>Lo que podria afectar o generar  …</t>
  </si>
  <si>
    <t>SUBSISTEMAS DE GESTIÓN</t>
  </si>
  <si>
    <t>Desarticulación entre los subsistemas y componentes.</t>
  </si>
  <si>
    <t>Falta de sostenibilidad del Sistema Integrado de Gestión</t>
  </si>
  <si>
    <t>Bajos niveles de impacto de la gestión en términos de eficiencia, eficacia y efectividad.
Hallazgos y no conformidades en Auditorías Internas y Externas.</t>
  </si>
  <si>
    <t>Normatividad externa del Distrito
Estructura del Sistema
Auditorías Integrales e Internas
Manual SIG</t>
  </si>
  <si>
    <t>Revsión de la Alta Dirección,  a través de Reuniones de Equipo Directivo  SIG, para asumir un mayor  compromiso con el Sistema Integrado de Gestión</t>
  </si>
  <si>
    <t>Apoyar a la solución de las no conformidades de los procesos que conforman los Subsistemas de Gestión.</t>
  </si>
  <si>
    <t>Los procesos no tienen el compromiso de socializar y aplicar su documentación vigente</t>
  </si>
  <si>
    <t>Utilización de documentación obsoleta</t>
  </si>
  <si>
    <t>Información deficiente
Hallazgos y no conformidades en Auditorías Internas y Externas.
No interacción entre los procesos.</t>
  </si>
  <si>
    <t>Procedimiento e Instructivo de Control de Documentos.
Reuniones de Equipo Operativo SIG.
Socialización de documentos por medio de las comunicaciones internas y el Intranet de la entidad.</t>
  </si>
  <si>
    <t>Socialización del Instructivo Control de Documentos para uso de todos, en la actualización documental</t>
  </si>
  <si>
    <t>Aplicación del Procedimiento Control de Documentos y toma Acciones correctivas de las no conformidades.</t>
  </si>
  <si>
    <t>POLITÍCOS: NORMATIVIDAD VIGENTE</t>
  </si>
  <si>
    <t>Los procesos desconocen y/o no cumplen su normatividad interna</t>
  </si>
  <si>
    <t>La documentación de los procesos no se actualiza de conformidad con la normatividad existente</t>
  </si>
  <si>
    <t xml:space="preserve">
Hallazgos y no conformidades en Auditorías Internas y Externas.
Sanciones Disciplinarias</t>
  </si>
  <si>
    <t>Reuniones de equipo operativo del SIG
Normograma o Matriz de Cumplimiento Legal</t>
  </si>
  <si>
    <t>Reuniones de equipo operativo del SIG</t>
  </si>
  <si>
    <t>Capacitación a los Líderes Operativos SIG para que lleven a cabo revisiones periodicas de su normatividad</t>
  </si>
  <si>
    <r>
      <t>Transferir al proceso Jurídica para que se responsabilice de su función dada en el Acuerdo 011 de 2010:</t>
    </r>
    <r>
      <rPr>
        <i/>
        <sz val="11"/>
        <rFont val="Arial"/>
        <family val="2"/>
      </rPr>
      <t xml:space="preserve"> Artículo 3 FUNCIONES OFICINA ASESORA JURIDICA: numeral 8. Mantener actualizado el Normograma de la Unidad; </t>
    </r>
    <r>
      <rPr>
        <sz val="11"/>
        <rFont val="Arial"/>
        <family val="2"/>
      </rPr>
      <t>para que cada proceso actualice su normatividad a través de la matriz de cumplimiento legal y que la Oficina de Control Interno realiceel seguimiento de la aplicación de la normatividad en el proceso, para verificar su cumplimiento.</t>
    </r>
  </si>
  <si>
    <t>CAPACIDAD DEL PERSONAL</t>
  </si>
  <si>
    <t>No están definidas las actividades para la implementación y sostenibilidades del SIG en el Manual de Funciones de los Líderes Operativos SIG</t>
  </si>
  <si>
    <t>Concentración y exceso de actividades y funciones de los Líderes Operativos SIG</t>
  </si>
  <si>
    <t>Los procesos no dan los resultados a tiempo ni óptimos  sobre su gestión</t>
  </si>
  <si>
    <t>Reuniones de equipo operativo del SIG 
Planes de acción para  medir las gestión de los procesos
Distribución de cargas en contratistas de apoyo</t>
  </si>
  <si>
    <t>Distribuir cargas de gestión en todos los servidores públicos involucrados en cada uno de los procesos, para que los Líderes Operativos puedan realizar la gestión de sus procesos</t>
  </si>
  <si>
    <t>Contratar personal calificado e idóneo para apoyar las actividades propias del proceso</t>
  </si>
  <si>
    <t>TECNOLOGIA</t>
  </si>
  <si>
    <t>Falta de un software para el control, custodia, conservación física y magnética  y disposición de documentos del sistema de gestión de calidad, tanto vigentes como obsoletos</t>
  </si>
  <si>
    <t>Pérdida de la documentación y/o memoria histórica de los archivos del sistema de gestión de calidad</t>
  </si>
  <si>
    <t>Se pierde la implementación del Sistema de Gestión de Calidad, por lo cual no hay mejoramiento continuo de la gestión.
Pérdida de la imagen institucional</t>
  </si>
  <si>
    <t>Archivos de gestión del proceso, para la custodia de documentos
Intranet SISGESTION como punto de uso</t>
  </si>
  <si>
    <t>Realizar backups o copias de seguridad  de toda la información en los equipos de los servidores públicos del proceso SIG</t>
  </si>
  <si>
    <t xml:space="preserve">El proceso Sistemas de Información y Tecnología realice las copias de seguridad de la documentación del SIG periodicamente, para reiniciar la intranet SISGESTION </t>
  </si>
  <si>
    <t>SECRETARIO GENERAL</t>
  </si>
  <si>
    <t>Administrar, custodiar, mantener y controlar los bienes de La Entidad de conformidad con la normativa vigente con el fin de apoyar el cumplimiento de la misión institucional.</t>
  </si>
  <si>
    <t>LOS PROCEDIMIENTOS, CONTROLES E INDICADORES</t>
  </si>
  <si>
    <t>Inconsistencia en los inventarios
Incertidumbre en los estados contables de la entidad
Desprotección de los bienes por no ser asegurados
mala imagen de la entidad 
Incumplimineto con lo que establece la norma</t>
  </si>
  <si>
    <t>En los procedimientos y en la normatividad</t>
  </si>
  <si>
    <t>Informar al Secretario General para realizar corrección/actualización del registro de ingreso de bienes.</t>
  </si>
  <si>
    <t xml:space="preserve">Incumplimiento de los procediminetos  establecidos </t>
  </si>
  <si>
    <t>Pérdida de bienes en bodega</t>
  </si>
  <si>
    <t>Detrimento patrimonial de la entidad</t>
  </si>
  <si>
    <t>Procedimientos
Indentificación de elementosd y resgistros físicos y base de datos</t>
  </si>
  <si>
    <t>Informar a la aseguradora sobre la perdida.</t>
  </si>
  <si>
    <t xml:space="preserve">LOS PROCEDIMIENTOS, CONTROLES </t>
  </si>
  <si>
    <t xml:space="preserve">Incumplimiento de exigir el paz y salvo para la desvinculación de los funcionarios y su respectiva liquidación.
</t>
  </si>
  <si>
    <t>Desactualización de la base de datos de los responsables de los bienes devolutivos en servicio.</t>
  </si>
  <si>
    <t xml:space="preserve">Inconsistencias en la realización de tomas de inventarios.
Sanciones </t>
  </si>
  <si>
    <t>No existen</t>
  </si>
  <si>
    <t>Realizar un documento solicitando a Talento Humano informando el retiro de un funcionario de planta y que quede documentado</t>
  </si>
  <si>
    <t>Capacidad tecnológica deficiente</t>
  </si>
  <si>
    <t xml:space="preserve">inadecuada información finaciera y contable </t>
  </si>
  <si>
    <t>Formular a la Secretaría General las necesidades concernientes con el área del recurso tecnológico y hacer seguimiento</t>
  </si>
  <si>
    <t>Falta de capacitación 
Actitud negativa de personal</t>
  </si>
  <si>
    <t xml:space="preserve">No confiabilidad en Los asientos contables
Mala imagén de la Oficina </t>
  </si>
  <si>
    <t>Cumplimiento en capacitaciones de la normatividad y aplicativos</t>
  </si>
  <si>
    <t>Corrección de la información inmediatamente se identifique el error</t>
  </si>
  <si>
    <t>DISPONIBILIDAD DE CAPITAL</t>
  </si>
  <si>
    <t>Asignación de presupuesto.</t>
  </si>
  <si>
    <t xml:space="preserve">Demora en el entrega oportuna de la información </t>
  </si>
  <si>
    <t xml:space="preserve">ESTRATÉGICO </t>
  </si>
  <si>
    <t>Planeación de presupuesto</t>
  </si>
  <si>
    <t xml:space="preserve">Formular a la Secretaría General las necesidades concernientes con el recurso humano y contratación de personal </t>
  </si>
  <si>
    <t>Solicitar el personal o los recursos una vez se identifique la debilidad en la infraestructura</t>
  </si>
  <si>
    <t>MEDIO AMBIENTAL</t>
  </si>
  <si>
    <t>Detrimento patrimonial
Enfermedades profesionales</t>
  </si>
  <si>
    <t>SEGURIDAD</t>
  </si>
  <si>
    <t>inadecuada vigilancia y control de Bienes de la entidad</t>
  </si>
  <si>
    <t>perdida de bienes</t>
  </si>
  <si>
    <t>sanciones y detrimento</t>
  </si>
  <si>
    <t>polizas
Contrato de Vigilancia</t>
  </si>
  <si>
    <t xml:space="preserve"> Informar de siniestro a la aseguradora</t>
  </si>
  <si>
    <t>Desconocimiento de la normativa vigente
Falta de capacitacion del personal en manejo de aplicativos
Incumplimiento de procedimientos ,instructivos y formatos</t>
  </si>
  <si>
    <t>No dar ingreso a los bienes de la entidad, por lo cual los inventarios no están totalmente actualizados y/o mal registrados en el ingreso a la base de  datos</t>
  </si>
  <si>
    <t>Información inoportuna y no veraz</t>
  </si>
  <si>
    <t>errores en procedimientos en la alimentación base de datos</t>
  </si>
  <si>
    <t>Realizar actividades de armonización</t>
  </si>
  <si>
    <t>Falta de disponibilidad de personal y de recursos tecnológicos</t>
  </si>
  <si>
    <t>Contaminación por  material particulado que entra a la bodega donde se encuentran los bienes de propiedad de la entidad</t>
  </si>
  <si>
    <t xml:space="preserve">daños en los bienes de la entidad que conlleva a un bajo rendimiento del personal </t>
  </si>
  <si>
    <t>Tomar medidas para evitar el ruido y la contaminación en las áreas y dependencias de la entidad</t>
  </si>
  <si>
    <t>Realizar adecuación de la infraestructura.</t>
  </si>
  <si>
    <t xml:space="preserve">Apoyar a otras entidades que requieran la maquinaría y personal de la UMV para atender cualquier emergencia o eventualidad que se presente en el Distrito, además realizar demoliciones de los bienes inmuebles por amenaza de ruina declarados </t>
  </si>
  <si>
    <t>Procesos: mala coordinación al interior de las Entidades que intervienen en el proceso.</t>
  </si>
  <si>
    <t xml:space="preserve">Mala coordinación institucional.                           </t>
  </si>
  <si>
    <t>Retraso y/o no cumplimiento en el apoyo a la atención de emergencias</t>
  </si>
  <si>
    <t>Aumento de la criticidad del evento de emergencia y Retraso en el cumplimiento de las metas institucionales.</t>
  </si>
  <si>
    <t>Control Operativo: Procedimientos formales aplicados</t>
  </si>
  <si>
    <t>Control Operativo: Procedimientos fomarles aplicados</t>
  </si>
  <si>
    <t>Sociales: por responsabilidad social e institucional, se desconoce la misionalidad de la entidad.</t>
  </si>
  <si>
    <t xml:space="preserve">Eventos que no son competencia de la Unidad.                                    </t>
  </si>
  <si>
    <t>Retraso en la ejecución de las obras misionales programadas por la Entidad</t>
  </si>
  <si>
    <t>Retraso en el cumplimiento de las metas institucionales.</t>
  </si>
  <si>
    <t>Control Operativo: Visitas técnicas previas al inicio de la intervención</t>
  </si>
  <si>
    <t>Control Operativo: Visitas tecnicas previas al inicio de la intervención</t>
  </si>
  <si>
    <t>Políticos: No se cumple con la legislación que regula la materia.</t>
  </si>
  <si>
    <t>Realizar demoliciones que no cumplan con los requisitos legales</t>
  </si>
  <si>
    <t>Colapso estructural  de los bienes inmuebles que amenazan ruina y que son objeto de demolición</t>
  </si>
  <si>
    <t xml:space="preserve">Sanciones, demandas, indemnizaciones, procesos disciplinarios, </t>
  </si>
  <si>
    <t>Control Legal: Cumplimiento de requisitos legales para proceder con la atención de la querella</t>
  </si>
  <si>
    <t>Personal: Insuficiencia en la capacidad de contratación de personal idóneo.</t>
  </si>
  <si>
    <t xml:space="preserve">Carencia de personal idóneo y calificado en demoliciones de estructuras </t>
  </si>
  <si>
    <t>Afectación estructural de bienes aledaños al punto de intervención.</t>
  </si>
  <si>
    <t>Control Operativo: Personal capacitado</t>
  </si>
  <si>
    <t>Contro Operativo: Personal capacitado</t>
  </si>
  <si>
    <t xml:space="preserve">Contratar un Profesional especializado en Estructuras, que dentro de sus obligaciones contractuales asuma la coordinación de las obras de  demolición de inmuebles que amenacen ruina.
</t>
  </si>
  <si>
    <t xml:space="preserve">Personal: Insuficiencia en la capacidad de contratación de personal </t>
  </si>
  <si>
    <t>Falta de personal idóneo y calificado para la elaboración de diseños y ejecución de obras de mitigación de riesgo.</t>
  </si>
  <si>
    <t>No atender la construcción y desarrollo de obras de mitigación de riesgos de acuerdo con lo establecido en el Literal e del Art. 109 Acuerdo 257 de 2006</t>
  </si>
  <si>
    <t>No cumplir con la mitigación real del riesgo</t>
  </si>
  <si>
    <t>Personal y Tecnológico: Insuficiencia en la capacidad de la entidad para adquirir personal e infraestructura. Depende de los recursos asignados en el presupuesto de inversión aprobado para cada vigencia  fiscal.</t>
  </si>
  <si>
    <t>Personal y maquinaria insuficiente para atender las actividades correspondientes al proceso de apoyo interinstitucional</t>
  </si>
  <si>
    <t>Aumento de la criticidad del evento de emergencia y suspensión en procesos de obra para atender requerimientos.</t>
  </si>
  <si>
    <t>Control Operativo: Aseguramiento y Calidad</t>
  </si>
  <si>
    <t>Gestionar la aprobación de recursos adicionales para la adquisición de maquinaria  y personal calificado para cumplir con las metas misionales.</t>
  </si>
  <si>
    <t>Disponer de la maquinaria que se encuentra en funcionamiento en los frentes de obra para atender la emergencia presentada.</t>
  </si>
  <si>
    <t>Secretaría General y Oficina Asesora Jurídica</t>
  </si>
  <si>
    <t>Recibir, direccionar y hacer seguimiento a los requerimientos interpuestos por la ciudadanía y las partes interesadas, a través de los diferentes canales de interacción definidos por la UMV</t>
  </si>
  <si>
    <t>TECNOLÓGIA.</t>
  </si>
  <si>
    <t>Carencia de un procedimiento para direccionamiento de la correspondencia que ingresa a la Entidad pos cualquier canal.</t>
  </si>
  <si>
    <t>Subutilización de las herramientas tecnológicas que permiten el registro, control, seguimiento y trazabilidad del requerimiento</t>
  </si>
  <si>
    <t xml:space="preserve">Direccionamiento erroneo.  Incumplimiento del tiempo para dar respuestas por parte de áreas responsables.
</t>
  </si>
  <si>
    <t>Herramienta Tecnológica Orfeo</t>
  </si>
  <si>
    <t>Establecer un procedimiento</t>
  </si>
  <si>
    <t>Mantener la base de datos actualizada</t>
  </si>
  <si>
    <t>PROCESOS</t>
  </si>
  <si>
    <t>Errores de digitación por parte de las áreas responsables en dar la respuesta. Falta de conocimiento y capacitación.</t>
  </si>
  <si>
    <t>Dar respuestas incompletas, contradictorias o incorrectas al ciudadano sobre el requerimiento o solicitud.</t>
  </si>
  <si>
    <t>Respuestas incoherentes.
Incumplimiento en los términos Legales en dar respuesta a los requerimientos. Sanciones.</t>
  </si>
  <si>
    <t>No existe</t>
  </si>
  <si>
    <t>Realizar capacitación al personal y verificar las  respuestas</t>
  </si>
  <si>
    <t>Mantener actualizadas las capacitaciones según el tema</t>
  </si>
  <si>
    <t xml:space="preserve"> Falta de  control en el registro de (petición, queja, reclamo o sugerencia) </t>
  </si>
  <si>
    <t xml:space="preserve">Demora u omisión en el ingreso a la base de datos </t>
  </si>
  <si>
    <t>Imagen de la Entidad</t>
  </si>
  <si>
    <t>Base de datos</t>
  </si>
  <si>
    <t>Dentro del procedimiento establecer un punto de control</t>
  </si>
  <si>
    <t>Desconocimiento de la información que se le debe brindar al ciudadano</t>
  </si>
  <si>
    <t>No contar con la información debida de las áreas</t>
  </si>
  <si>
    <t>Propiciar las mesas de trabajo para establecer mecanismos de suministro de información</t>
  </si>
  <si>
    <t>Establecer un banco de respuestas frecuentes</t>
  </si>
  <si>
    <t>Subdirector Técnico de Mejoramiento de la Malla Vial Local</t>
  </si>
  <si>
    <t>Comercializar los productos y/o servicios con calidad que ofrece la entidad a través de su “Portafolio de Productos y/o Servicios” para atender las necesidades y expectativas de los Clientes de manera oportuna y eficaz buscando su Fidelización y generar recursos para la Autosostenibilidad.</t>
  </si>
  <si>
    <t>Procesos: desconocimiento de los procesos establecidos.</t>
  </si>
  <si>
    <t>Descoordinación de las áreas.
Falta de información unificada.
Demora en la atención de los requerimientos por parte de los procesos subsecuentes.</t>
  </si>
  <si>
    <t>Pérdida de las negociaciones adelantadas</t>
  </si>
  <si>
    <t>Pérdida del cliente</t>
  </si>
  <si>
    <t>Seguimiento al proceso de negociación</t>
  </si>
  <si>
    <t>Seguimiento al proceso de negociacción</t>
  </si>
  <si>
    <t>Realizar continuo Seguimiento al proceso de negociación.</t>
  </si>
  <si>
    <t xml:space="preserve">Verificar donde falló del procedimiento, Cierre del convenio y/o negociación, para realizar los ajustes y  no incurrir nuevamente en el error que lleva a la perdida del convenio y/o Negociación.  
</t>
  </si>
  <si>
    <t>Procesos: baja articulación entre los procesos.</t>
  </si>
  <si>
    <t>Falta de articulación entre la áreas misionales.</t>
  </si>
  <si>
    <t>Comercializar productos que estén por fuera de la capacidad de producción de la entidad</t>
  </si>
  <si>
    <t>Incumplimiento de los compromisos adquiridos con el cliente.
Perdida de la imagen Institucional.
No conformidades de Auditorias Internas y Externas con sus respectivas sanciones.</t>
  </si>
  <si>
    <t>No Existe</t>
  </si>
  <si>
    <t>Propiciar a través de la alta dirección  mesas de trabajo con las áreas involucradas.</t>
  </si>
  <si>
    <t>Procesos: Documentación de procedimientos.</t>
  </si>
  <si>
    <t>Falta de una metodología o procedimiento que permita establecer los costos reales de los producto y/o servicios que ofrece la entidad.
No contar con una oferta competitiva confiable para llevar a buen termino las negociaciones y/o convenios.</t>
  </si>
  <si>
    <t xml:space="preserve">Comercializar productos y/o servicios que no obedecen a los costos del mercado y/o producción. </t>
  </si>
  <si>
    <t>Pérdida del cliente.
Deterioro de la imagen institucional.
Detrimento patrimonial.
Sanciones fiscales y administrativas.</t>
  </si>
  <si>
    <t xml:space="preserve">Propiciar a través de la alta dirección  mesas de trabajo con las áreas involucradas.
</t>
  </si>
  <si>
    <t>Jefe Oficina Asesora Juridica</t>
  </si>
  <si>
    <t>Representar, asesorar y asistir de manera oportuna y eficaz en aspectos jurídicos a la UMV, de acuerdo a los normas jurídicas y/o administrativas vigentes.</t>
  </si>
  <si>
    <t>ADMINISTRACION DEL TALENTO HUMANO</t>
  </si>
  <si>
    <t>Falta de personal de planta adecuado para atender los requerimientos de los procesos judiciales.</t>
  </si>
  <si>
    <t>Incumplimiento de términos procesales (incluye vencimiento de términos en los procesos coactivos y acciones de tutela).</t>
  </si>
  <si>
    <t>Fallos judiciales en contra de la entidad</t>
  </si>
  <si>
    <t xml:space="preserve">De acuerdo a las revisiones que se hacen de los procesos, se lleva un control de términos. Lo mismo se hace con las contestaciónes de las demandas. </t>
  </si>
  <si>
    <t>No existe dependiente judicial ni herramientas teconlógicas adecuadas para digitalizar los documentos</t>
  </si>
  <si>
    <t>Falta de copias de las actuaciones procesales en la carpeta de cada proceso</t>
  </si>
  <si>
    <t>Documentación incompleta
No conformidades en Auditorias Internas</t>
  </si>
  <si>
    <t>SITUACIONES DE CARÁCTER LEGAL Y REGULATORIO</t>
  </si>
  <si>
    <t>Fallos en derecho de acuerdo al criterio de cada juez
Cambios en la normatividad</t>
  </si>
  <si>
    <t>Riesgos procesales</t>
  </si>
  <si>
    <t>Fallos desfavorables a la entidad
Condenas pecuniarias</t>
  </si>
  <si>
    <t xml:space="preserve">Recursos legales contra providencias adeversas. Verificación de términos por parte del responsable. </t>
  </si>
  <si>
    <t>Retraso en la entrega de la información cuando el proceso la requiere a otras áreas de la entidad</t>
  </si>
  <si>
    <t xml:space="preserve">Retraso en la elaboración y radicación de respuestas a peticiones y a actuaciones judiciales. </t>
  </si>
  <si>
    <t xml:space="preserve">Vencimiento de plazos, multas, fallos adversos, vencimiento de las etapas judiciales para defensa de la Entidad. </t>
  </si>
  <si>
    <t xml:space="preserve">En cada solicitud especificar la fecha de entrega de la Información y hacer seguimiento estricto a la solicitud. </t>
  </si>
  <si>
    <t>Inadecuado control en la respuesta a derechos de petición.</t>
  </si>
  <si>
    <t>Vencimientos en la respuesta a los derechos de petición.</t>
  </si>
  <si>
    <t xml:space="preserve">Acciones de tutela en contra de la Entidad por vulneración al derecho de la información. </t>
  </si>
  <si>
    <t xml:space="preserve">Una abogada del proceso es contratada exclusivamente para hacer controles a los términos de respuesta. </t>
  </si>
  <si>
    <t>Asignación de funciones al proceso que no se encuentran dentro del manual de funciones.</t>
  </si>
  <si>
    <t>Controles ajenos a las funciones específicas, desgaste del proceso.</t>
  </si>
  <si>
    <t xml:space="preserve">Se pierde la responsabilidad del control de algunas actuaciones, sobre todo las contractuales. </t>
  </si>
  <si>
    <t xml:space="preserve">Devolver aquellas actuaciones que no correspondan a las funciones de la Oficina, aclarando que las mismas no son de su competencia. </t>
  </si>
  <si>
    <t xml:space="preserve">Beneficios particulares o favorecimiento a terceros                                                                          </t>
  </si>
  <si>
    <t>Fallos indebidamente motivados</t>
  </si>
  <si>
    <t>Sanciones 
Detrimento patrimonial</t>
  </si>
  <si>
    <t>Desaparición de expedientes
Ineficiencia del Recurso Humáno</t>
  </si>
  <si>
    <t>Dilatación de términos</t>
  </si>
  <si>
    <t>Sanciones
Vencimiento de términos 
Pérdida de los procesos</t>
  </si>
  <si>
    <t>Recursos legales contra providencias adeversas. Verificación de términos por parte del responsable, verificación de los expedientes.</t>
  </si>
  <si>
    <t>COMUNICACIONES</t>
  </si>
  <si>
    <t xml:space="preserve">Dvulgar los resultados alcanzados interna y externamente, fortaleciendo la imagen de la UMV y obtener su reconocimiento. </t>
  </si>
  <si>
    <t>LA COMUNICACIÓN INSTITUCIONAL.</t>
  </si>
  <si>
    <t>Los canales de comunicación de la UMV hacia el exterior son inadecuados
Ausencia de un vocero institucional y ausencia boletines de prensa que evidencie la ejecución de las obras en forma permanente</t>
  </si>
  <si>
    <t>Distorsión  de los eventos y/o acciones realizadas por la UMV en los medios de comunicación</t>
  </si>
  <si>
    <t>Percepción negativa por parte de los medios de comunicación y la ciudadanía en general</t>
  </si>
  <si>
    <t>Manual de Comunicaciones y Procedimiento Comunicaciones Externas</t>
  </si>
  <si>
    <t>Establecer un vocero mediante acto administrativo, que se encargue de realizara las comunicaciones de la entidad hacia su exterior</t>
  </si>
  <si>
    <t xml:space="preserve">Enviar una rectificación al medio donde se presento la distorsión de la Información </t>
  </si>
  <si>
    <t>no se cuenta con una única fuente de información (por cuanto proviene de diferentes dependencias de manera incosistente)</t>
  </si>
  <si>
    <t>Suministrar información externa que no sea la adecuada y/o oportuna hacia las partes interesadas.</t>
  </si>
  <si>
    <t>La información sobre la entidad es entregada a las partes interesadas, entes de control  y medios de comunicación, de manera incosistente.</t>
  </si>
  <si>
    <t>Talleres para el manejo de medios</t>
  </si>
  <si>
    <t>Generar réplicas y solicitar rectificación frente al incidente de desinformación presentado</t>
  </si>
  <si>
    <t>LA INFRAESTRUCTURA Y LOS SISTEMAS DE INFORMACION</t>
  </si>
  <si>
    <t>Limitaciones de las herramientas virtuales y/o tecnológicas para que la información sea comunicada a todo el personal de las sedes de la entidad</t>
  </si>
  <si>
    <t>La comunicación  interna  no llegue o no se transmita adecuadamente, por cuanto la mayoría de información se envía a través de los correos institucionales y publicada en la web institucional</t>
  </si>
  <si>
    <t>Desconocimiento de la información por parte de los Servidores Públicos de la entidad.</t>
  </si>
  <si>
    <t>Monitoreo e implementación de la información publicada en:
Carteleras,  Comunicaciones internas (intranet y correos institucionales de difusión), Campañas internas,  programa de Radio DC, entre otros</t>
  </si>
  <si>
    <t>Rediseñar la intranet en el desarrollos tecnológicos</t>
  </si>
  <si>
    <t>CAPACIDAD DEL PERSONAL Y ACTIVOS</t>
  </si>
  <si>
    <t>No se cuenta con lineamientos claros sobre el manejo y administración de la información en cada una de las dependencias</t>
  </si>
  <si>
    <t>Pérdida de la información (soportes y evidencias) que se comunica hacia las partes interesadas</t>
  </si>
  <si>
    <t xml:space="preserve">Pérdida de la memoria institucional de la información por no existir soportes </t>
  </si>
  <si>
    <t>Digitalización de la información guardada en archivos de soporte y fotografía; videos que reposan en la dependencia</t>
  </si>
  <si>
    <t>Coordinar con el Proceso Gestión Documental la implementación de SIGA del proceso</t>
  </si>
  <si>
    <t>Montar tabla de retención documental del proceso (nuevo: COMUNICACIONES)  y mantener un archivador propio del proceso para guardar los soportes</t>
  </si>
  <si>
    <t>Plataforma poco robusta y segura
Problemas técnicos en la publicación de la información en la pagina WEB</t>
  </si>
  <si>
    <t>Fallas de la página WEB institucional y proveedor de servicios de internet</t>
  </si>
  <si>
    <t>Caidas de la página
Demoras en la publicación de la información.
Falencias en la imagen corporativa</t>
  </si>
  <si>
    <t>Monitoreo de medios que registren las mediciones que se hacen de la entidad, ya sea en prensa escrita y virtual, televisión, radio, entre otros</t>
  </si>
  <si>
    <t>Coordinar con el proceso Sistemas de Información y Tecnología para tener el soporte de fallas</t>
  </si>
  <si>
    <t>IMAGEN INSTITUCIONAL</t>
  </si>
  <si>
    <t>Falta de identidad por parte de los servidores públicos y partes interesadas, de una cultura institucional</t>
  </si>
  <si>
    <t>La imagen corporativa de la entidad no es reconocida</t>
  </si>
  <si>
    <t>Confusión de las partes interesadas respecto al desarrollo de la misión y metas programadas y ejecutadas, a favor de otras entidades del sector</t>
  </si>
  <si>
    <t>Encuesta de posicionamiento de imagen corporativa</t>
  </si>
  <si>
    <t>Continuar con el posicionamiento y reposicionamiento de la imagen corporativa de la entidad mediante un mayor aumento de la visibilización y gestión de metas</t>
  </si>
  <si>
    <t>Cambios administrativos constantes que necesitan mostrar gestión, con manejo político</t>
  </si>
  <si>
    <t>la información externa sea intencionalmente manipulada por los medios de comunicación con el fin de generar una percepción negativa de la entidad</t>
  </si>
  <si>
    <t>la gestión de la entidad se puede ver limitada y afectada sin argumentos contundentes, por partes de los entes de control y partes interesadas</t>
  </si>
  <si>
    <t>comunicados de prensa de una unica fuente</t>
  </si>
  <si>
    <t>emitir boletines aclaratorios y de rectificación y ruedas de prensa de la información publicada en medios</t>
  </si>
  <si>
    <t xml:space="preserve">Manejo de comunicación de crisis </t>
  </si>
  <si>
    <t>Garantizar la adquisición de bienes y servicios necesarios para el desarrollo de las actividades de la entidad mediante la celebración de contratos y ejecución de los mismos, cumpliendo con la normatividad vigentey bajo parámetros de efectividad, calidad y transparencia</t>
  </si>
  <si>
    <t>Deficiencias en la justificación. 
Errores en la invitación o minuta por utilización de formatos diferentes o desactualizados. 
Los Estudios no están siendo justificados de la forma adecuada por el área que solicita  la contratación.</t>
  </si>
  <si>
    <t>Errores en la invitación o en la minuta de contrato.</t>
  </si>
  <si>
    <t>Doble procesamiento (se debe generar otro si).
Observaciones de los Entes de Control.</t>
  </si>
  <si>
    <t xml:space="preserve">Se diseño una ruta de acceso por intranet en el cual siempre encontraran la información vigente y actualizada para su utilización.
Todas las actuaciones que se adelanten en la oficina de contratos deben ir con el visto bueno de Jurídica y Secretaria General, para finalmente la suscripción del mismo por parte de la Dirección.
</t>
  </si>
  <si>
    <t>Realizar una actualización constante de formatos de acuerdo con los cambios normativos.</t>
  </si>
  <si>
    <t>Elaboración de otros Si o un acta aclaratoria.</t>
  </si>
  <si>
    <t>FALTA DE SEGUIMIENTO, POR INSUFICIENCIA DE PERSONAL Y  O ROTACIÓN CONTINUA DE PERSONAL</t>
  </si>
  <si>
    <t xml:space="preserve">Vencimiento de las relaciones contractuales del personal encargado de realizar apoyo a esta gestión. </t>
  </si>
  <si>
    <t>Vencimiento de los convenios y Contratos celebrados por la Entidad   sin haber culminado la ejecución de las obras.
Interrupción de tramites en curso.</t>
  </si>
  <si>
    <t xml:space="preserve"> Ejecución de Obligaciones sin el contrato o convenio vigente.</t>
  </si>
  <si>
    <t xml:space="preserve">
Dentro del Cuadro Control de los procesos contractuales se creo una alerta al vencimiento, la cual informa con un mes de antelación el vencimiento de los mismos.
Permanentemente se requiere a los supervisores de contratos apara que tramiten oportunamente las solicitudes de adiciones y prorrogas.
</t>
  </si>
  <si>
    <t>Continuar aplicando las alarmas y alertas establecidas.</t>
  </si>
  <si>
    <t>Oficiar con plazos máximos para solicitar las prorrogas de los contratos</t>
  </si>
  <si>
    <t xml:space="preserve">FALTA  DE UNIFICACIÓN DE  CRITERIOS EN MATERIA CONTRACTUAL
</t>
  </si>
  <si>
    <t>Desarticulación entre las dependencias porque no se tiene establecido el rol de cada una</t>
  </si>
  <si>
    <t>Errores en los estudios previos entregados para la apertura de los Procesos.</t>
  </si>
  <si>
    <t>Desgaste, duplicidad de acciones para corregir los errores Y reprocesos.</t>
  </si>
  <si>
    <t>El Formato de estudios previos actualizado se encuentra en la Intranet.
Capacitaciones periodicas a los funcionarios y contratistas por parte de la persona asignada por la Secretaría General sobre la elaboración de estudios previos. Comite de Contratacion</t>
  </si>
  <si>
    <t>Solicitar instrucciones a la dirección e informar estas instrucciones a todas las personas que adelantan procesos de contratación.</t>
  </si>
  <si>
    <t>INADECUADO MANEJO Y PERDIDA DE DOCUMENTOS</t>
  </si>
  <si>
    <t>Instalaciones inadecuadas para la disposición de archivo. Falta de control efectivo en el préstamo de documentos.</t>
  </si>
  <si>
    <t>Pérdida o alteración  de documentos por  inadecuado espacio para el archivo y  consulta de  Expedientes.</t>
  </si>
  <si>
    <t>Expedientes de contratos incompletos o alterados.</t>
  </si>
  <si>
    <t>Registro de préstamos de los expedientes. En digital y fisico con firma cuando se retira y cuando se entrega.</t>
  </si>
  <si>
    <t>continuar con el control y establecer un espacio adecuado para la consulta de expedientes y evitar su traslado a otras dependencias.</t>
  </si>
  <si>
    <t>Denunciar ante la autoridad competente y Reconstruirlo.</t>
  </si>
  <si>
    <t>OBLIGATORIEDAD DE INICIAR LIQUIDACIONES POR VIA JUDICIAL</t>
  </si>
  <si>
    <t>No existe procedimiento  documentado para la liquidación de Contratos y Convenios.</t>
  </si>
  <si>
    <t>Retraso en las liquidaciones de los contratos y demandas para la Entidad.</t>
  </si>
  <si>
    <t>Incumplimiento de la cláusula contractual y  acciones  Judiciales para la Entidad.</t>
  </si>
  <si>
    <t>Debe ser ejercido por el Supervisor. Se expidio la Circular n° 1927 del 18 de Abril de 2013, donde se le reitera del cumplimiento de las obligaciones que les impone la Ley, en su condición de Supervisores e Interventores, como lo menciona el numera 5 de la citada Circular</t>
  </si>
  <si>
    <t>Implementar el procedimiento de liquidaciones estableciendo responsables y punto de control verificar formatos.</t>
  </si>
  <si>
    <t>Iniciar acciones disciplinarias para aquellos supervisores que no cumplan cabalmente con sus funciones.</t>
  </si>
  <si>
    <t>ESTUDIOS PREVIOS O PLIEGOS SIN LA RIGUROSIDAD DE UN  ESTUDIO  ECONÓMICO PREVIO.</t>
  </si>
  <si>
    <t>Falta de compromiso del personal que elabora los pliegos   estudios previos y de mercado por parte del área técnica.
No existe personal capacitado para la elaboración de pliegos y estudios técnicos.</t>
  </si>
  <si>
    <t>Declaratoria desierta de los procesos, desequilibrio financiero en la ejecución del contrato, precios artificialmente bajos  e incumplimiento del contratista.</t>
  </si>
  <si>
    <t>Sanciones 
Estudios o pliegos superficiales
Contrataciones onerosas
Precios que no corresponden con la reales condiciones del mercado.</t>
  </si>
  <si>
    <t>Existencia de Comité de Contratación y profesional  contratada para la
Aprobación de los estudios y pliegos</t>
  </si>
  <si>
    <t>Solicitar personal contratado para la elaboración de los estudios de sector.</t>
  </si>
  <si>
    <t>Informar al Comité de Contratación.</t>
  </si>
  <si>
    <t>CONCENTRACIÓN DE LAS LABORES DE SUPERVISIÓN DE MÚLTIPLES CONTRATOS EN POCO PERSONAL</t>
  </si>
  <si>
    <t>Falta de personal calificado</t>
  </si>
  <si>
    <t xml:space="preserve">Falta efectiva de supervisión de los contratos, por no tener el supervisor el tiempo para desarrollar cabalmente esta función. </t>
  </si>
  <si>
    <t>Sanciones
Convenios sin ejecutar</t>
  </si>
  <si>
    <t>No existe un control determinado por cuanto corresponde a discrecionalidad del Director</t>
  </si>
  <si>
    <t>Modificar el manual de supervisión e interventoría definiendo criterios para la selección de supervisores y un tope máximo de contratos asignado a cada uno de ellos</t>
  </si>
  <si>
    <t>Distribuir las cargas del equipo de trabajo para apoyar la supervisión.</t>
  </si>
  <si>
    <t>DIRECCIONAMIENTO DE ESTUDIOS   PREVIOS PARA FAVORECER A UN CONTRATISTA.</t>
  </si>
  <si>
    <t>Condiciones implícitas en los estudios previos que busquen favorecer a uno solo de los proponentes.</t>
  </si>
  <si>
    <t>Adjudicación del proceso contractual sin atender el principio de selección objetiva.</t>
  </si>
  <si>
    <t>Procesos penales, incumplimientos contractuales, investigaciones de órganos de control.</t>
  </si>
  <si>
    <t>Aprobacion de Estudios en Comite de Contratacion</t>
  </si>
  <si>
    <t>Realizar verificaciones adicional  de estudios previos de procesos en curso</t>
  </si>
  <si>
    <t>INADECUADO EJERCICIO DE LAS FUNCIONES DE SUPERVISIÓN  A CAMBIO DE PREBENDAS POR PARTE  DEL CONTRATISTA</t>
  </si>
  <si>
    <t>Intereses personales o incentivos  del contratista</t>
  </si>
  <si>
    <t>Deficiente  seguimiento y control al desarrollo del contrato.</t>
  </si>
  <si>
    <t>Ejecución del contrato de una forma irregular sin que la Entidad tome los correctivos necesarios.</t>
  </si>
  <si>
    <t>Campanas de sencibilizacion,existencia del manual  de supervicion</t>
  </si>
  <si>
    <t>Iniciar acciones disciplinarias y penales</t>
  </si>
  <si>
    <t xml:space="preserve">ACUERDO ENTRE PROPONENTES PARA LA ADJUDICACIÓN DEL CONTRATO. </t>
  </si>
  <si>
    <t>Competencia desleal</t>
  </si>
  <si>
    <t>Adjudicaciones a un grupo reducido de proponentes.</t>
  </si>
  <si>
    <t xml:space="preserve"> Calidad en la Ejecución del contrato .</t>
  </si>
  <si>
    <t>Controles en la evaluacion Tecnica,juridica y financiera  de cada propuesta</t>
  </si>
  <si>
    <t>Denunciar a las Autoridades Competentes.</t>
  </si>
  <si>
    <t>CONTROL DISCIPLINARIO INTERNO</t>
  </si>
  <si>
    <t>Establecer las políticas o condiciones, actividades, responsabilidades y controles para lograr el cumplimiento de la función pública al interior de la entidad, adelantando las actuaciones disciplinarias relacionadas con sus  servidores públicos y ex servidores públicos, determinando así la posible responsabilidad frente a la ocurrencia de conductas disciplinables, de modo que se garantice la efectividad de los principios y fines previstos en la Constitución y la ley, que se deben observar en el ejercicio de la función pública.</t>
  </si>
  <si>
    <t>Infraestructura</t>
  </si>
  <si>
    <t>La entidad no cuenta con instalaciones adecuadas para adelantar y custodiar los procesoss, tal como lo exige la norma.</t>
  </si>
  <si>
    <t>No se adelanten los procesos conforme a la ley, con posible pérdida de expedientes.</t>
  </si>
  <si>
    <t>Posibles demandas,  atrasos y demoras en el proceso.</t>
  </si>
  <si>
    <t>No exiten controles.</t>
  </si>
  <si>
    <t>Personal</t>
  </si>
  <si>
    <t>Inadecuada selección de personal.</t>
  </si>
  <si>
    <t>Los procesos no se cumplen con los requerimientos legales para adelantar el proceso disciplinario.</t>
  </si>
  <si>
    <t>Posibles demandas.</t>
  </si>
  <si>
    <t>Realizar la adecuada selección de personal.</t>
  </si>
  <si>
    <t>Revisar necesidades de recurso humano destinado al proceso.</t>
  </si>
  <si>
    <t>Procesos</t>
  </si>
  <si>
    <t>Falta de autonomia del proceso disciplinario.</t>
  </si>
  <si>
    <t>Demora en el cumplimiento  de los terminos en las diferentes etapas procesales.</t>
  </si>
  <si>
    <t>Perscripción de la accion disciplinaria</t>
  </si>
  <si>
    <t>Establecer los procedimientos, controles y formatos necesarios para el proceso.</t>
  </si>
  <si>
    <t>Adecuar las acciones al procedimiento.</t>
  </si>
  <si>
    <t>Tecnologia</t>
  </si>
  <si>
    <t>No existen elementos tecnológicos  adecuados que permitan adelantar el proceso verbal con los requerimiento legales.</t>
  </si>
  <si>
    <t>No se brinden las garantias del debido proceso a los sujetos procesales.</t>
  </si>
  <si>
    <t>Perdida de información, Demandas</t>
  </si>
  <si>
    <t>GESTIÓN SOCIAL Y ATENCIÓN AL USUARIO Y AMBIENTAL</t>
  </si>
  <si>
    <t>GESTIÓN DEL CONTROL, EL SEGUIMIENTO Y LA EVALUACIÓN</t>
  </si>
  <si>
    <t>JEFE OFICINA DE CONTROL INTERNO</t>
  </si>
  <si>
    <t>Evaluar y hacer seguimiento al Sistema Integrado de Gestión  de la Entidad en cuanto a las acciones, políticas, métodos, procedimientos y mecanismos de prevención, control, evaluación y de mejoramiento continuo de la gestión, fomento de la cultura de autocontrol y relaciones con entes de control.</t>
  </si>
  <si>
    <t>Economico: Presupuesto asignado al proceso</t>
  </si>
  <si>
    <t>Bajo presupuesto asignado a la Entidad.</t>
  </si>
  <si>
    <t>Carencia de recursos para ejecutar los roles de la Oficina de Control Interno.</t>
  </si>
  <si>
    <t>Deficiente ejecución de las actividades</t>
  </si>
  <si>
    <t>Proyecto de inversión, Plan de acción, Plan de compras.</t>
  </si>
  <si>
    <t>Politico: Cambios en la administración, nueva normatividad</t>
  </si>
  <si>
    <t>Cambios en la administración</t>
  </si>
  <si>
    <t>Limitacion a la Oficina para el desarrollo de sus roles.</t>
  </si>
  <si>
    <t>Evaluacion deficiente del Sistema de Control Interno</t>
  </si>
  <si>
    <t>Estructuctura Organizacional, manual de funciones, proceso y procedimientos, ley 87 de 1993, ley 1474 de 2011.</t>
  </si>
  <si>
    <t>Cuando se presente cambio de administración/gobierno se deberá realizar socialización a los nuevos directivos sobre los objetivos, roles y funciones de la Oficina de Control Interno.</t>
  </si>
  <si>
    <t>Acudir a la Secretaria de la Alcaldía Mayor para apoyo</t>
  </si>
  <si>
    <t xml:space="preserve">Tecnología: Interrupciones en el servicio de internet, interrupciones aplicativos de otras entidades </t>
  </si>
  <si>
    <t>Interrupciones en el servicio de internet, energia y fallas en los aplicativos de otras entidades para el reporte de información.</t>
  </si>
  <si>
    <t>Incumplimiento en los plazos de entrega de informes y en la ejecucion del programa de auditorias.</t>
  </si>
  <si>
    <t>Sanciones, investigaciones disciplinarias, perdida de imagen de la Oficina
Inoportunidad en la presentacion de informes y evaluacion independiente</t>
  </si>
  <si>
    <t>Infraestructura: Instalaciones físicas</t>
  </si>
  <si>
    <t>Infraestructura inadecuada (espacios reducidos, muebles obsoleto, sin ergonomia)</t>
  </si>
  <si>
    <t>Hacinamiento del personal,  incomodidad para trabajar</t>
  </si>
  <si>
    <t>Ausentismo laboral, 
Enfermedades laborales.</t>
  </si>
  <si>
    <t>Procedimiento de solicitud de elementos devolutivos</t>
  </si>
  <si>
    <t>Solicitar adecuación de los espacios</t>
  </si>
  <si>
    <t xml:space="preserve">Personal:  Personal, Capacitación </t>
  </si>
  <si>
    <t>Personal Insuficiente, falta de capacitación</t>
  </si>
  <si>
    <t>Falta de personal multidisciplinario para cumplir las funciones propias del proceso.</t>
  </si>
  <si>
    <t>Evaluacion deficiente al Sistema de Control Interno.</t>
  </si>
  <si>
    <t>Cumplimiento de requisitos contractuales, proceso de contratación directa.</t>
  </si>
  <si>
    <t xml:space="preserve">Técnologia:  Equipo de Oficina, Capacidad institucional para desarrollo de software </t>
  </si>
  <si>
    <t>Equipo de oficina obsoleto e insuficiente</t>
  </si>
  <si>
    <t>Retrasos en la operatividad de la Oficina</t>
  </si>
  <si>
    <t>Perdidas de recursos
Estrés laboral
Perdida de información, deficiente manejo del archivo de gestión.</t>
  </si>
  <si>
    <t>Contratos de prestación de servicios contemplan que los contratistas deben traer su computador.</t>
  </si>
  <si>
    <t>Realizar gestiones necesarias para la consecución de equipo de oficina que permita el normal desarrollo de las actividades.</t>
  </si>
  <si>
    <t xml:space="preserve">Politico </t>
  </si>
  <si>
    <t>Ejecución de actividades en los otros procesos de la Entidad</t>
  </si>
  <si>
    <t>Direccionamiento de los informes, evaluación independiente y/o auditorias por intereses particulares.</t>
  </si>
  <si>
    <t>Sanciones disciplinarias, fiscales, penales, perdida de imagen institucional, inoperancia en la evaluación.</t>
  </si>
  <si>
    <t>Procedimientos, revisiones, registros.</t>
  </si>
  <si>
    <t>Socializaciones de autocontrol, código de ética</t>
  </si>
  <si>
    <t>: Manejar y contabilizar los recursos de La Entidad de forma trasparente claro y ágil permitiendo así cumplir con los compromisos pactados previamente programados y ejecutarlos de forma adecuada.</t>
  </si>
  <si>
    <t>Normatividad</t>
  </si>
  <si>
    <t>Comstante cambio de normatividad</t>
  </si>
  <si>
    <t>Insconsistencias en la aplicación de la norma en cada una de las etapas de la gestión financiera (revisar, liquidar, pagar y registrar)</t>
  </si>
  <si>
    <t>Reclamaciones, Demandas, Sanciones, Detrimento Patrimonial, Mala imagen para la Entidad.</t>
  </si>
  <si>
    <t>Actualización por iniciativa personal a traves de inscripciones en portales especializados en los temas de normatividad financiera, laboral y tributaria.
Capacitaciones que ofrece la DIAN y Servicio Civil.</t>
  </si>
  <si>
    <t>Tecnologia: Integridad de datos, los sistemas de información debiles, actividades manuales.</t>
  </si>
  <si>
    <t>No existe un sistema de información que integre todos los procesos que afectan directamente la gestión financiera.</t>
  </si>
  <si>
    <t>Error en registros financieros</t>
  </si>
  <si>
    <t>Inconsistencias en los informes y reportes para los entes de control y la comunidad.</t>
  </si>
  <si>
    <t>Procedimientos, revisiones durante cada una de las etapas del proceso, trazabilidad de los tramites realizados. Cada area lleva libros radicadores para el contro del paso de los documentos por cada área.</t>
  </si>
  <si>
    <t>Automatización del proceso</t>
  </si>
  <si>
    <t>Revisión y reproceso de la información.</t>
  </si>
  <si>
    <t>Dobles pagos</t>
  </si>
  <si>
    <t>Perdidas Financieras</t>
  </si>
  <si>
    <t>Tecnologia: Integridad de datos, los sistemas de información debiles, actividades manuales.
Errores Humanos</t>
  </si>
  <si>
    <t>No existe un sistema de información que integre todos los procesos que afectan directamente la gestión financiera.
Aplicación de tarifas diferentes a las establecidas para el tipo de orden</t>
  </si>
  <si>
    <t>Error en la liquidación  de los impuestos en las órdenes de pago</t>
  </si>
  <si>
    <t>Pagos erróneos a la DIAN y el Contratista.</t>
  </si>
  <si>
    <t>Revisiones previas y posteriores a la liquidación y pago de impuestos.</t>
  </si>
  <si>
    <t>Establecer un control  para verificar la liquidación de impuestos en las ordenes de pago.
Automatización del proceso</t>
  </si>
  <si>
    <t>Tecnológico, corrupción en las entidades financieras.</t>
  </si>
  <si>
    <t>Fraudes a traves de medios informaticos.</t>
  </si>
  <si>
    <t>Perdida de recursos depositados en entidades financieras</t>
  </si>
  <si>
    <t>Pérdidas financieras</t>
  </si>
  <si>
    <t>Polizas de seguros.</t>
  </si>
  <si>
    <t>Deshonestidad del personal involucrado en el proceso.</t>
  </si>
  <si>
    <t>Fraude por parte de personal del proceso.</t>
  </si>
  <si>
    <t>Cuantias establecidas para aprobacion de pagos, token, claves y firmas digitales, revisiones y obligacion de soportar las cuentas de cobro, poliza de seguros.</t>
  </si>
  <si>
    <t>Procesos, Procedimientos, Cultura Organiizacional, Comunicación organizacional.</t>
  </si>
  <si>
    <t>Retrasos en la entrega de la informaciòn fuente por parte de las areas generadoras, cuentas de cobro presentadas con errores.</t>
  </si>
  <si>
    <t>Consolidación y conciliación parcial de la información contable.</t>
  </si>
  <si>
    <t>No identificar claramente los hechos contables y economicos
Errores en los reportes de información, no llevar acabo la revisión general de la Información.</t>
  </si>
  <si>
    <t>Procedimientos, mesas de trabajo para definir la informacion que debe ser entregada por parte de las áreas.</t>
  </si>
  <si>
    <t>Mejorar los canales de comunicación e información.
Elaborar instructivo para definir lineamientos de actividades financieras que deben ser realizadas desde los procesos misionales.</t>
  </si>
  <si>
    <t>Desconocimiento del solicitante, Error en los registros de Rubro fuente de Financiación y componente de Inversión.</t>
  </si>
  <si>
    <t>Error en los registros del rubro</t>
  </si>
  <si>
    <t>Afectación presupuestal del rubro incorrecto</t>
  </si>
  <si>
    <t>Procedimientos y revisiones de los rubros solicitados por las demas áreas.</t>
  </si>
  <si>
    <t>Realizar la corrección del rubro</t>
  </si>
  <si>
    <t>Gerente de Gestión Ambiental, Social y Atención al Usuario</t>
  </si>
  <si>
    <t>Implementar acciones para la prevención de impactos ambientales negativos e inseguridad en los frentes de obra de la UMV, con el acompañamiento y la promoción social de las intervenciones, para medir el impacto y la percepción del Usuario</t>
  </si>
  <si>
    <t>Falta de diligenciamiento de algunas  Actas de vecindad en Obra.</t>
  </si>
  <si>
    <t>Desconocimiento del estado estructural del predio antes de iniciar la obra.</t>
  </si>
  <si>
    <t xml:space="preserve">Imagen de la entidad, demandas en materia Jurídica y económica. </t>
  </si>
  <si>
    <t xml:space="preserve">No existe </t>
  </si>
  <si>
    <t>Establecer dentro del procedimiento la modificación de la actividad y poner un punto de control complementado con la Gerencia de Intervención</t>
  </si>
  <si>
    <t>Construcción de base de datos para llevar el control del registro de las actas de vecindad</t>
  </si>
  <si>
    <t xml:space="preserve"> Falta de  control del registro del PQRSF (petición, queja, reclamo, sugerencia y felicitación) en el desarrollo de la obra.</t>
  </si>
  <si>
    <t>Demora u omisión en la respuesta optima al usuario beneficiario de  la Obra.</t>
  </si>
  <si>
    <t xml:space="preserve">Imagen de la entidad. </t>
  </si>
  <si>
    <t>Registro de formatos de PQRSF (Atención al usuario beneficiario)</t>
  </si>
  <si>
    <t xml:space="preserve">Verificación del cierre total del PQRSF </t>
  </si>
  <si>
    <t>Construcción de base de datos para llevar el control del registro de los PQRSF</t>
  </si>
  <si>
    <t>SOCIAL</t>
  </si>
  <si>
    <t>Deficiencia en la información recolectada en el frente de obra, y  desinformación al usuario beneficiario</t>
  </si>
  <si>
    <t xml:space="preserve"> Ausencia de personal calificado en gestión social y atención al usuario contratado para la misionalidad</t>
  </si>
  <si>
    <t>Demandas legales</t>
  </si>
  <si>
    <t>Defición de perfiles profesionales para el sector de infraestructura que concuerden con las funciones de la Gerencia Ambiental, Social y Atención al Usuario</t>
  </si>
  <si>
    <t>Agilización del proceso de contratación complementado con las oficinas involucradas</t>
  </si>
  <si>
    <t>Tener definidos los perfiles profesionales y comunicarlos al proceso de contratación</t>
  </si>
  <si>
    <t>No realizar  las acciones de mitigación relacionadas con estas condiciones.</t>
  </si>
  <si>
    <t>Deterioro de las condiciones ambientales del usuario beneficiario (ruido, polvo, escombros)</t>
  </si>
  <si>
    <t xml:space="preserve">Incumplimiento de la Norma  y deterioro de la Imagen Institucional. </t>
  </si>
  <si>
    <t>Verificación de riesgos ambientales a través de formato lista de chequeo</t>
  </si>
  <si>
    <t>Apoyar a la Gerencia de Intervención el cumplimiiento legal</t>
  </si>
  <si>
    <t>Definición de acciones ambientales</t>
  </si>
  <si>
    <t>Sin sitio de disposición final de RCD (residuos de construcción y demolición)</t>
  </si>
  <si>
    <t>Acumulación de RCD en los frentes de obra, afectando a la comunidad por la cantidad de escombros acopiados</t>
  </si>
  <si>
    <t>Contaminación parte aire, afectación a la salud y al recurso hídrico</t>
  </si>
  <si>
    <t>Establecer dentro del procedimiento de la Gerencia de Intervención (Intervención de la malla vial local IMV) la obligación de contar con escombreras autorizadas antes de iniciar obras</t>
  </si>
  <si>
    <t>Tener varios convenios para disposición de escombros.</t>
  </si>
  <si>
    <t>Puede ocurrir…</t>
  </si>
  <si>
    <t>Lo que podría afectar o generar…</t>
  </si>
  <si>
    <t>Subdirector de Producción e Intervención</t>
  </si>
  <si>
    <t>Administrar y Mantener la maquinaria, equipos y vehículos que son requeridos a la Gerencia de Producción para la intervención de obras misionales y el traslado de personal de la entidad.</t>
  </si>
  <si>
    <t xml:space="preserve">Asignación de presupuesto.
Planeación de necesidades de maquinaria y mantenimiento. </t>
  </si>
  <si>
    <t xml:space="preserve">Falta de disponibilidad de maquinaria </t>
  </si>
  <si>
    <t>Demoras en la ejecución de las obras programadas</t>
  </si>
  <si>
    <t>MANTENIMIENTO</t>
  </si>
  <si>
    <t xml:space="preserve">No se ejecute el programa de Mantenimiento.
Carencia de contratos de Mantenimiento.
</t>
  </si>
  <si>
    <t xml:space="preserve">Deterioro de la maquinaria.
Demoras en la ejecución de las obras programadas.
Sobrecostos </t>
  </si>
  <si>
    <t>Comité de seguimiento a la ejecución del contrato
Revisión de la ejecución presupuestal.
Supervisión del contrato de suministros           Seguimiento de los comités Directivos dando seguimiento de procesos contractuales y decisiones conjuntas.</t>
  </si>
  <si>
    <t>Arreglo de la maquinaria deteriorada.</t>
  </si>
  <si>
    <t>COMBUSTIBLE</t>
  </si>
  <si>
    <t xml:space="preserve">Falta de sumunistro de combustible </t>
  </si>
  <si>
    <t xml:space="preserve">Inoperatividad de maquinaria y vehiculos </t>
  </si>
  <si>
    <t xml:space="preserve">Parálisis de las obras en ejecución.
Retraso en las obras e incumplimiento de metas
</t>
  </si>
  <si>
    <t>Seguimineto al contrato
Supervisión del contrato
Contrato vigente de suminstro de Combustible.
Controlar los pagos.
Porcedimiento de suministro de combustible.</t>
  </si>
  <si>
    <t>Recurrir a convenios con otras Entidades Distritales que cuenten con suministro.
Traslado de recursos.</t>
  </si>
  <si>
    <t>Falta de capacittación
Actitud negativa de personal
 Operación Indebida de la Maquinaria.
Terceras personas que no respeten la señalización.
Señalización Inadecuada.
Fallas subitas en la maquinaria.</t>
  </si>
  <si>
    <t>Accidentes en el operación de la maquinaria
Operación inadecuada
Incumolimineto de procedimientos
perdida de materiales e insumos</t>
  </si>
  <si>
    <t>Decomiso de las maquinas por parte de las autoridades competentes
Daños a terceros y a bienes.
Incapacidad de los operarios y daños a los bienes de la UAERMV.
Demandas y Sanciones</t>
  </si>
  <si>
    <t>Cumplimiento de la programación de capacitaciones a los operarios de la maquinaria.
Ejecución del programa de mantenimiento preventivo.
Supervisión por parte del Coordinador SISO
Controles de entrga y recepción de equipos</t>
  </si>
  <si>
    <t>Inadecuada vigilancia y control de maquinaria equipos y herramientas</t>
  </si>
  <si>
    <t>Perdida o hurto de mquinaria equipos y herramientas</t>
  </si>
  <si>
    <t>Sanciones y detrimento</t>
  </si>
  <si>
    <t>Sistema de Vigilancia
Rastreo satelital
Revisión de los circuitos de monitoreo
Formatos de recepción de entrega maquinaria y herramienta
Camaras</t>
  </si>
  <si>
    <t xml:space="preserve">TRANSFERIR </t>
  </si>
  <si>
    <t>Contar con el servicio de seguimiento satelital para la maquinaria y equipos  en forma permanente
Actualizar las pólizas de seguros en forma permanente</t>
  </si>
  <si>
    <t xml:space="preserve">PLANEACION Y PROGRAMACION DE MAQUINARIA </t>
  </si>
  <si>
    <t xml:space="preserve">Inexistencia de procedimientos
Procedimientos inadecuados
Comuniciación deficiente 
Mala definición de procesos
</t>
  </si>
  <si>
    <t xml:space="preserve">Retrasos en suministro de materia prima ,insumos, equipos y herramientas
</t>
  </si>
  <si>
    <t>Retrazos en las obras
Incumplimiento de las metas de la Entidad</t>
  </si>
  <si>
    <t>Seguimiento al plan estratégico y operativo
Controles de Gestión</t>
  </si>
  <si>
    <t>Seguimiento al plan estratégico y operativo
Controles de Gestiónsi</t>
  </si>
  <si>
    <t>Revisión y mejora de los procedimientos y controles</t>
  </si>
  <si>
    <t>JEFE OFICINA DE PLANEACIÓN</t>
  </si>
  <si>
    <t>Mejorar continuamente la planeación estratégica de la entidad para alcanzar los objetivos y metas propuestos, a través de la asesoría y acompañamiento a la alta dirección y a los procesos para la toma de decisiones preventivas y correctivas.</t>
  </si>
  <si>
    <t xml:space="preserve">PROCESOS </t>
  </si>
  <si>
    <t>Deficiencias en la calidad de la información sobre cumplimiento de metas presentada a la Oficina de Planeación.</t>
  </si>
  <si>
    <t>No reportar información sobre cumplimiento de algunas metas, planes y proyectos.</t>
  </si>
  <si>
    <t>Hallazgos por incumpliendo en la entrega de la información.
Procesos disciplinarios.
Afectación en la imagen de la Entidad.</t>
  </si>
  <si>
    <t>Procedimiento documentado.
Definición de tiempos para la entrega de información en los procedimientos.
Solicitudes de la información a través de diferentes medios.</t>
  </si>
  <si>
    <t>Procedimiento
Definicion de tiempos para la entrega de informacion en los procedimientos
Solicitudes de informacion a traves de diferentes medios</t>
  </si>
  <si>
    <t>Fortalecer el acompañamiento a los procesos.</t>
  </si>
  <si>
    <t>Iniciar acciones disciplinarias .</t>
  </si>
  <si>
    <t xml:space="preserve">
Falta de herramientas tecnológicas para un reporte efectivo de la información.</t>
  </si>
  <si>
    <t>Hallazgos por incumpliendo en la entrega de la información.
Procesos Disciplinarios.
Afectación en la imagen de la Entidad.</t>
  </si>
  <si>
    <t>Matriz de seguimiento.
Procedimiento documentado.
Definición de tiempos para la entrega de infamación en los procedimientos.</t>
  </si>
  <si>
    <t>Matriz de seguimento
Procedimiento
Definicion de tiempos para la entrega de infoamcion en los procedimientos</t>
  </si>
  <si>
    <t>Solicitar una herramienta o habilitar el software existente a Secretaria General</t>
  </si>
  <si>
    <t>Construir la herramienta de la OAP.</t>
  </si>
  <si>
    <t>ECONÓMICOS</t>
  </si>
  <si>
    <t>Bajo Nivel  en la ejecución del presupuesto de la vigencia anterior .</t>
  </si>
  <si>
    <t>Asignación insuficiente de presupuesto por parte de la SHD para la ejecución de las actividades misionales de la entidad.</t>
  </si>
  <si>
    <t>Incumplimiento de la planeación estratégica de la entidad.
Reprogramación permanente.
Incumplimiento de metas.</t>
  </si>
  <si>
    <t>Informe de Seguimiento a la asignación presupuestal.
Procedimiento documentado.</t>
  </si>
  <si>
    <t>Alertas
Informe de Seguimiento
Procedimiento</t>
  </si>
  <si>
    <t>Formular estrategias con la Dirección para definir controles efectivos frente a la ejecución y toma de decisiones de la Alta Dirección.</t>
  </si>
  <si>
    <t>Redistribuir recursos y reducir metas.</t>
  </si>
  <si>
    <t>Falta de capacitación de los gerentes de los proyectos.
Desconocimiento de los proyectos de inversión.
Inadecuados mecanismos de seguimiento.</t>
  </si>
  <si>
    <t>Bajo nivel de ejecución en los proyectos de inversión.</t>
  </si>
  <si>
    <t>Incumplimiento de las metas establecidas para la entidad en el Plan de Desarrollo Distrital.
Disminución de la asignación presupuestal para la siguiente vigencia.</t>
  </si>
  <si>
    <t>Acto administrativo.
Reformulación de proyectos.
Acompañamiento a los gerentes.
Seguimiento al POAI y al plan de adquisiciones.</t>
  </si>
  <si>
    <t>Acto administrativo 
Reformulacion de proyectos
Acompanamiento a los gerentes
Seguimiento al POAI y al plan de adquisiciones</t>
  </si>
  <si>
    <t>Realizar capacitación a los gerentes de los proyectos de inversión y efectuar acompañamiento continuo.</t>
  </si>
  <si>
    <t>Iniciar acciones disciplinarias.</t>
  </si>
  <si>
    <t>Inadecuada viabilizarían de los recursos de los proyectos.</t>
  </si>
  <si>
    <t>Destinación indebida de recursos.</t>
  </si>
  <si>
    <t>Sanciones .
Hallazgos.</t>
  </si>
  <si>
    <t>Procedimiento Viabilidad técnica de Planeación para la ejecución de Recursos de los proyectos de Inversión.
Matriz de seguimiento del plan de adquisiciones.</t>
  </si>
  <si>
    <t>Procedimiento Viabilidad técnica de Planeación para la ejecución de Recursos de los proyectos de Inversión.
Matriz de seguimiento del plan de adquisiciones</t>
  </si>
  <si>
    <t>Revisar el procedimiento establecido, con el fin de mejorar los controles.</t>
  </si>
  <si>
    <t>Recurso humano insuficiente.</t>
  </si>
  <si>
    <t>Reducción y continuidad de la capacidad operativa de la OAP.</t>
  </si>
  <si>
    <t>Incumplimiento de las funciones.</t>
  </si>
  <si>
    <t>Existencia de los lideres de los procesos</t>
  </si>
  <si>
    <t>Solicitar a la secretaria general ampliación de la planta y un estudio de cargas laborales.</t>
  </si>
  <si>
    <t>Redistribuir  las cargas laborales.</t>
  </si>
  <si>
    <t>Subdirector(a) Técnico(a) de Mejoramiento de la Malla Vial Local</t>
  </si>
  <si>
    <t>Planificar la intervención de los segmentos viales locales, a través de la identificación de las necesidades y requerimientos, la evaluación técnica de las intervenciones solicitadas, y la implementación de criterios técnicos de priorización de intervenciones; con el fin de atender oportuna y objetiva las necesidades de los grupos de interés (ciudadanía – Fondos de Desarrollo Local) de la UMV, para brindar una asesoría y un acompañamiento técnico acorde a sus expectativas.</t>
  </si>
  <si>
    <t>Tecnología: Sistemas de información sectoriales administrados por otras entidades.</t>
  </si>
  <si>
    <t>La plataforma tecnologica de la Entidad no permite acceso en linea a los Sistemas de Información del Sector Movilidad.</t>
  </si>
  <si>
    <t>Falta de oportunidad en la entrega de información a grupos de interes y retrasos en la planificación de la intervención de obras de mantenimiento vial.</t>
  </si>
  <si>
    <t>Mala Imagen por entrega de información por fuera de los plazos establecidos</t>
  </si>
  <si>
    <t>IDU remite mensualmente visor de la información sobre la georreferenciación del estado de reservas de la malla vial de la ciudad. 
Base de datos en excel para seguimiento a la atención de requerimientos.</t>
  </si>
  <si>
    <t>OCI</t>
  </si>
  <si>
    <t xml:space="preserve">Tecnologia: Sistema de Información </t>
  </si>
  <si>
    <t xml:space="preserve">No hay un sistema de información misional de la Entidad que articule la información de la planificación con la ejecución. </t>
  </si>
  <si>
    <t>Información desactualizada sobre el estado de la intervención de las vias.</t>
  </si>
  <si>
    <t>Mala Imagen Institucional por suministro de información desactualizada.</t>
  </si>
  <si>
    <t>Reuniones con el proceso de intervencion para actualizar el estado de las intervenciones programadas</t>
  </si>
  <si>
    <t>Implementación del Sistema de Información Misional.</t>
  </si>
  <si>
    <t>Alta cantidad de requierimientos de la comunidad para intervención de vias.
Desactualización del estado de la malla vial local.</t>
  </si>
  <si>
    <t>Los diferentes canales de atención al ciudadano hacen que se masifique el recibo de solicitudes para intervención de la malla vial, por lo cual  la mayor parte de planificación se concentre en atender esta demanda.</t>
  </si>
  <si>
    <t>La planificación de las obras de intervención de la malla vial no contemple el estado total de la malla vial de la ciudad.</t>
  </si>
  <si>
    <t>Insatisfacción de la comunidad</t>
  </si>
  <si>
    <t>Priorización de subcuadrantes de acuerdo con la sectorización de vias locales para actualizar diagnostico y programar las que requieren acciones de movilidad.</t>
  </si>
  <si>
    <t>Personal, Procesos</t>
  </si>
  <si>
    <t>Diferentes criterios de los profesionales para el diagnostico del estado de la via.
Los retrasos en la ejecución de la programación de las vias, desactualiza el diagnostico del estado de la via.</t>
  </si>
  <si>
    <t>Inadecuada definición del tipo de intervención de la via.</t>
  </si>
  <si>
    <t>Retrasos en la ejecucion de las obras programadas.</t>
  </si>
  <si>
    <t>Procedimientos, formatos de diagnostico, Modelo de priorización de intervención de vias.</t>
  </si>
  <si>
    <t>Cambios de gobierno</t>
  </si>
  <si>
    <t>Cambio de administración (directivos de la entidad)</t>
  </si>
  <si>
    <t xml:space="preserve">Cambios en las estrategias y directrices para la priorización de vias. </t>
  </si>
  <si>
    <t>Mala imagen institucional por cuanto estos cambio generan retrasos en la ejecución de las vias priorizadas</t>
  </si>
  <si>
    <t xml:space="preserve">Proyectos de inversión, Planes de acción, Contrato de ciencia y tecnología. </t>
  </si>
  <si>
    <t>Intereses particulares.</t>
  </si>
  <si>
    <t>Persuasion a los servidores del proceso</t>
  </si>
  <si>
    <t>Omitir los criterios técnicos establecidos para la priorización de vias dado un interes particular</t>
  </si>
  <si>
    <t>Destinación de recursos para vias que no requieren una intervención prioritaria.</t>
  </si>
  <si>
    <t>GERENTE DE PRODUCCIÓN</t>
  </si>
  <si>
    <t>Programar, producir, controlar y despachar mezclas asfálticas requeridas de acuerdo a la solicitud de la Gerencia de Intervención para la intervención de las vías requeridas por los Clientes.</t>
  </si>
  <si>
    <t>LA CAPACIDAD TECNOLÓGICA.</t>
  </si>
  <si>
    <t>Capacidad  instalada inferior a la necesaria.</t>
  </si>
  <si>
    <t xml:space="preserve">Incumplimiento de la demanda </t>
  </si>
  <si>
    <t>Retrazo en el mantenimiento y rehabilitación vial</t>
  </si>
  <si>
    <t>Contrato suscrito con tereceros</t>
  </si>
  <si>
    <t>De acuerdo con los datos histoticos realizar proyecciones para disminuir la probabilidad de ocurrencia.</t>
  </si>
  <si>
    <t>Priorizar el requerimiento que no fue atendido.</t>
  </si>
  <si>
    <t xml:space="preserve">MANTENIMIENTO  </t>
  </si>
  <si>
    <t>Existencia del contrato 
Fallas en la maquinaria</t>
  </si>
  <si>
    <t xml:space="preserve">Incumplimiento de producción </t>
  </si>
  <si>
    <t>Detrimento economico por pesrsonal  y recursos disponibles no productivos.</t>
  </si>
  <si>
    <t>Inspección diaria de la maquinaria
Programa de mantenimientoComités de seguimiento del mantenimiento
Contrato suscrito con tereceros</t>
  </si>
  <si>
    <t>TRANSFERIR A OPERACIÓN DE MAQUINARIA</t>
  </si>
  <si>
    <t>Informar al proceso responsable del mantenimiento de la maquinaria de la Entidad sobre el incidente para su mantenimiento correctivo.</t>
  </si>
  <si>
    <t xml:space="preserve">SUMINISTROS Y MATERIA PRIMA </t>
  </si>
  <si>
    <t>Demoras en el suministro de materiales petrios y asfalticos por parte de terceros.
Daño en la maquinaria.</t>
  </si>
  <si>
    <t>Retrasos en la producción programada</t>
  </si>
  <si>
    <t>Incumplimiento en la atención de los requerimientos del proceso de Intervención</t>
  </si>
  <si>
    <t xml:space="preserve">Comité de seguimiento a la ejecución del contrato
Revisión de la ejecución presupuestal.
Supervisión del contrato de suministros           Seguimiento de los comités Directivos dando seguimiento de procesos contractuales y decisiones conjuntas.
</t>
  </si>
  <si>
    <t>Incumplimiento de procediminetos ,instructivos y formatos.</t>
  </si>
  <si>
    <t>Mala aplicación de la mezcla asfaltica</t>
  </si>
  <si>
    <t>Retirar la mezcla asfaltica instalada
Sobrecostos 
Mala imagén de la entidad 
Incumplimineto de las metas 
Deterioro prematuro de las vias intervenidas</t>
  </si>
  <si>
    <t>Registro Controlado
Procedimientos formales aplicados</t>
  </si>
  <si>
    <t>Socializacion de los procedimientos e instrucciones para la aplicación de la mezcla asfaltica.</t>
  </si>
  <si>
    <t>Repetir el muestreo.</t>
  </si>
  <si>
    <t xml:space="preserve">PLANEACION Y PROGRAMACION DE PRODUCCION </t>
  </si>
  <si>
    <t>Inexistencia de procedimientos
Procedimientos inadecuados
Comuniciación deficiente 
Mala definición de procesos</t>
  </si>
  <si>
    <t xml:space="preserve">Incumplimiento de la demanda .
Interrupciones  operativas y de producción.
Incumplimiento de producción 
</t>
  </si>
  <si>
    <t xml:space="preserve">Sanciones
Detrimento Patrimonial
Mala imagen de la entidad </t>
  </si>
  <si>
    <t>Revisión de procedimientos e instructivos y mejora  si se requiere.</t>
  </si>
  <si>
    <t>REGULACION Y NORMATIVIDAD</t>
  </si>
  <si>
    <t>Cambio en la normatividad 
Deficiencias o fallas tecnologicas 
Debilidades en los procedimientos e instrucciones de manejo ambiental</t>
  </si>
  <si>
    <t>Contaminación e impactos ambientales negativos</t>
  </si>
  <si>
    <t>Sanciones y deterioro del medio ambiente
Enfermedades</t>
  </si>
  <si>
    <t>Controles Legales 
muestreos de laboratorio</t>
  </si>
  <si>
    <t>Fortalecer procedimientos</t>
  </si>
  <si>
    <t>Realizar de manera inmediata las acciones que permitan corregir o disminuir el impacto ambiental generado.
Establecer un plan para mitigar el impacto generado.</t>
  </si>
  <si>
    <t xml:space="preserve">SERVICIOS PUBLICOS </t>
  </si>
  <si>
    <t xml:space="preserve">Deficiencia o inexistencia de la prestación de servicios publicos </t>
  </si>
  <si>
    <t>Incumplimiento de producción 
Enfermedades</t>
  </si>
  <si>
    <t>Deterioro en ambiente laboral
Incumplimiento de requisitos legales
sanciones</t>
  </si>
  <si>
    <t>Contratación de baños moviles, adecuación de instalaciones para tratamiento de residuos organico.</t>
  </si>
  <si>
    <t>SECRETARIA GENERAL</t>
  </si>
  <si>
    <t>Administrar el talento humano de la UMV, propiciando un ambiente de trabajo adecuado, con personal capacitado,  en pro del cumplimiento de la misión institucional además de atender los requerimientos de clientes externos (públicos, privados, entes de control, personas naturales y/o jurídicas).</t>
  </si>
  <si>
    <t xml:space="preserve">Falta capacitación en el manejo del software, la normatividad y el proceso de liquidación.
Falta de actualización y soporte tecnico en el Software (soporte técnico). </t>
  </si>
  <si>
    <t>Omitir información en la liquidación de la nómina.</t>
  </si>
  <si>
    <t>Pago de nomina inadecuado.
Reclamación por parte de los funcionarios y terceros.
Informacion de caracater finaciero erronea.</t>
  </si>
  <si>
    <t>Documentos de soporte: Archivo de novedades mensual, back up de la nomina.</t>
  </si>
  <si>
    <t>Capacitar el personal en temas relacionados con el manejo de nómina.
Adelanatar las gentiones necesarias para contar con el soporte técnio requerido.</t>
  </si>
  <si>
    <t>Solicitar soporte técnico, reliquidar y hacer los ajustes necesarios.</t>
  </si>
  <si>
    <t>LA INFRAESTRUCTURA Y/O LOS SISTEMAS DE INFORMACIÓN.</t>
  </si>
  <si>
    <t>La entida no cuenta con los medios tecnolosgicos y de infraestructura que permital digitalización y preservacion de la información que reposa en microfichas e historias laborales.</t>
  </si>
  <si>
    <t xml:space="preserve">Perdida de información por deterioro de material radiografico o impreso. </t>
  </si>
  <si>
    <t>No estar en condiciones de certificar la realidad laboral de los funcionarios, exfuncionarios, trabajadores y extrabajadores.
Reclamaciones, Sanciones para la entidad (jurídicas y administrativas).
Fallos adversos.</t>
  </si>
  <si>
    <t>Digitalizar la información contenida en las micro fichas</t>
  </si>
  <si>
    <t>Intrducir la opción de busqueda en el sistema de información o programa que contien la información digitalizada.</t>
  </si>
  <si>
    <t>Solicitar al archivo central de la entidad o al archivo de la Alcadía Mayor la información requerida.</t>
  </si>
  <si>
    <t>Errores humanos de manupulación de información y de redacción.</t>
  </si>
  <si>
    <t>Expedir certificaciones o documentación relacionada con las historias laborales, erradas o con faltas de informacion.</t>
  </si>
  <si>
    <t>Reclamaciones, Sanciones para la entidad (jurídicas y administrativas).
Fallos adversos.</t>
  </si>
  <si>
    <t xml:space="preserve">El procedimiento incluye controles de revisión de documentación para detectar errores en la información contenida  </t>
  </si>
  <si>
    <t xml:space="preserve">El procedimiento incluye filtros de revisión de documentación para detectar errores en la información contenida  </t>
  </si>
  <si>
    <t>Realizar una verificación previa de la información registrada en el documento final.</t>
  </si>
  <si>
    <t>Realizar nuevamente el documento, verifuentes de información.</t>
  </si>
  <si>
    <t>El procemiento establecdo para e trámie de sentcias posee introduce demoras en el pago en el pago de la obligación.</t>
  </si>
  <si>
    <t>Demoras en hacer efectivo el pago de la sentencia.</t>
  </si>
  <si>
    <t>Mayores erogaciones por instereses</t>
  </si>
  <si>
    <t>Optimizar el procedimiento de trámite de liquidación de pagos.</t>
  </si>
  <si>
    <t>Asumir los pagos e intereses generados.</t>
  </si>
  <si>
    <t>LA ADMINISTRACIÓN DEL TALENTO HUMANO.</t>
  </si>
  <si>
    <t>Agresividad natural.
Estress laboral.
Sobre carga laboral.</t>
  </si>
  <si>
    <t>Conflictos interpersonales.</t>
  </si>
  <si>
    <t>Detrimento del clima organizacional.
Bajo rendimiento laboral.
Aparición de enfermedades ocupacionales por estrés laboral.</t>
  </si>
  <si>
    <t xml:space="preserve">Medición del clima laboral.
Atención de quejas y reclamos sobre trato laboral.
Capacitación y sensibilización.  
 Asesoria Psicológica.    
Diagnostico de Riesgo Psicolaboral. 
Actividades para el manejo del estrés.    </t>
  </si>
  <si>
    <t xml:space="preserve">Medición del clima laboral
Atención de quejas y reclamos sobre trato laboral.
Capacitación y sensibilización.                    Asesoria Psicológica.                                  Diagnostico de Riesgo Psicolaboral.          Actividades para el manejo del estrés.    </t>
  </si>
  <si>
    <t xml:space="preserve">Reforzar las actividades de bienestar y salud ocupacional de la mano de la ARL </t>
  </si>
  <si>
    <t xml:space="preserve">Realizar una conciliación a traves de la Comisión de Personal y el comité de convivencia.              </t>
  </si>
  <si>
    <t>INCLUSIÓN DE INFORMACIÓN INDEBIDA U OMISIÓN DE INFORMACIÓN EN EL SISTEMA DE INFORMACIÓN DE NÓMINA.</t>
  </si>
  <si>
    <t xml:space="preserve">Error o descuido.
Desconocimiento de la normatividad.
Manejo, administración y revisiòn de la nómina en manos de una sola persona.
No existencia de contrato de soporte del sistema de informaciòn de nòmina.
</t>
  </si>
  <si>
    <t>Liquidación indebida de nomina.</t>
  </si>
  <si>
    <t>Detrimento patrimonial.
Sanciones.
Liquidación con errores.
Pagos indebidos, beneficios a terceros.</t>
  </si>
  <si>
    <t>Controles existentes en el sistema de información de nòmina.</t>
  </si>
  <si>
    <t>Controles existentes en el sistema de información de nòmina</t>
  </si>
  <si>
    <t>Realizar capacitación de personal en temas relacionados con el manejo de nómina.
Adelanatar las gentiones necesarias para contar con el soporte técnio requerido.
Introducir puntos de control en el procedimiento.</t>
  </si>
  <si>
    <t>Asignar otra persona para el manejo del sistema de informaciòn de nòmina.
Realizar una capacitación en el manejo del software, la normatividad  y el proceso de liquidación. Actualización y mantenimiento en el software. 
Contratación de soporte idòneo para el manejo del sistema de información de nòmina de la entidad en forma oportuna.
Generar un módulo de auditoria generado en el sistema de nòmina.</t>
  </si>
  <si>
    <t>GESTIÓN SOCIAL Y DE ATENCIÓN AL USUARIO Y AMBIENTAL</t>
  </si>
  <si>
    <t>GESTIÓN PARA EL CONTROL, EL SEGUIMIENTO Y LA EVALUACIÓN</t>
  </si>
  <si>
    <t xml:space="preserve">Incumplimiento de los procedimientos  establecidos </t>
  </si>
  <si>
    <t>La entidad no cuenta con instalaciones adecuadas para adelantar y custodiar los procesos, tal como lo exige la norma.</t>
  </si>
  <si>
    <t>Falta de autonomía del proceso disciplinario.</t>
  </si>
  <si>
    <t>Demora en el cumplimiento  de los términos en las diferentes etapas procesales.</t>
  </si>
  <si>
    <t>Tecnología</t>
  </si>
  <si>
    <t>No se brinden las garantías del debido proceso a los sujetos procesales.</t>
  </si>
  <si>
    <t>Económico: Presupuesto asignado al proceso</t>
  </si>
  <si>
    <t>Político: Cambios en la administración, nueva normatividad</t>
  </si>
  <si>
    <t>Limitación a la Oficina para el desarrollo de sus roles.</t>
  </si>
  <si>
    <t>Interrupciones en el servicio de internet, energía y fallas en los aplicativos de otras entidades para el reporte de información.</t>
  </si>
  <si>
    <t>Infraestructura inadecuada (espacios reducidos, muebles obsoleto, sin ergonomía)</t>
  </si>
  <si>
    <t xml:space="preserve">Tecnología:  Equipo de Oficina, Capacidad institucional para desarrollo de software </t>
  </si>
  <si>
    <t xml:space="preserve">Político </t>
  </si>
  <si>
    <t>no se cuenta con una única fuente de información (por cuanto proviene de diferentes dependencias de manera inconsistente)</t>
  </si>
  <si>
    <t>Constante cambio de normatividad</t>
  </si>
  <si>
    <t>Inconsistencias en la aplicación de la norma en cada una de las etapas de la gestión financiera (revisar, liquidar, pagar y registrar)</t>
  </si>
  <si>
    <t>Tecnología: Integridad de datos, los sistemas de información débiles, actividades manuales.</t>
  </si>
  <si>
    <t>Fraudes a través de medios informáticos.</t>
  </si>
  <si>
    <t>Procesos, Procedimientos, Cultura Organizacional, Comunicación organizacional.</t>
  </si>
  <si>
    <t>Retrasos en la entrega de la información fuente por parte de las áreas generadoras, cuentas de cobro presentadas con errores.</t>
  </si>
  <si>
    <t>Sustracción o fuga de los documentos almacenados en el archivo central.</t>
  </si>
  <si>
    <t xml:space="preserve">inadecuada información financiera y contable </t>
  </si>
  <si>
    <t>Prescripción de la acción disciplinaria</t>
  </si>
  <si>
    <t>Evaluación deficiente del Sistema de Control Interno</t>
  </si>
  <si>
    <t>Evaluación deficiente al Sistema de Control Interno.</t>
  </si>
  <si>
    <t>La información sobre la entidad es entregada a las partes interesadas, entes de control  y medios de comunicación, de manera inconsistente.</t>
  </si>
  <si>
    <t>Desconocimiento de la normativa vigente
Falta de capacitación del personal en manejo de aplicativos
Incumplimiento de procedimientos ,instructivos y formatos</t>
  </si>
  <si>
    <t>Inconsistencia en los inventarios
Incertidumbre en los estados contables de la entidad
Desprotección de los bienes por no ser asegurados
mala imagen de la entidad 
Incumplimiento con lo que establece la norma</t>
  </si>
  <si>
    <t xml:space="preserve">No confiabilidad en Los asientos contables
Mala imagen de la Oficina </t>
  </si>
  <si>
    <t>pólizas
Contrato de Vigilancia</t>
  </si>
  <si>
    <t>Realizar seguimiento a la empresa de vigilancia</t>
  </si>
  <si>
    <t xml:space="preserve">Direccionamiento erróneo.  Incumplimiento del tiempo para dar respuestas por parte de áreas responsables.
</t>
  </si>
  <si>
    <t>No existen controles.</t>
  </si>
  <si>
    <t>Aumento de mecanismos de seguridad de la oficina.
Reubicación de oficina.</t>
  </si>
  <si>
    <t>Efectuar las adecuaciones requeridas  de conformidad con los requerimientos establecidos por la norma</t>
  </si>
  <si>
    <t>Solicitar a comunicaciones la grabación de las audiencias.</t>
  </si>
  <si>
    <t>Adquirir los elementos tecnológicos necesarios.</t>
  </si>
  <si>
    <t>Estructura Organizacional, manual de funciones, proceso y procedimientos, ley 87 de 1993, ley 1474 de 2011.</t>
  </si>
  <si>
    <t>Incumplimiento en los plazos de entrega de informes y en la ejecución del programa de auditorias.</t>
  </si>
  <si>
    <t>Sanciones, investigaciones disciplinarias, perdida de imagen de la Oficina
Inoportunidad en la presentación de informes y evaluación independiente</t>
  </si>
  <si>
    <t>Programar la presentación de informes con anticipación a la fecha limite.</t>
  </si>
  <si>
    <t>Solicitar ampliación de plazo informado la situación de fuerza mayor que se presento.</t>
  </si>
  <si>
    <t>Una vez identificada la situación, solicitar adecuación y dotación de la Oficina a la Secretaria General</t>
  </si>
  <si>
    <t>Realizar las gestiones necesarias para la contratación de personal idóneo y multidisciplinario para el correcto desarrollo del proceso.</t>
  </si>
  <si>
    <t>Poner en conocimiento a los organismos competentes la situación presentada.</t>
  </si>
  <si>
    <t>Identificar la dependencia que consolide la información verídica y en tiempo real a comunicar, para que de una única fuente salga a medios</t>
  </si>
  <si>
    <t>Caídas de la página
Demoras en la publicación de la información.
Falencias en la imagen corporativa</t>
  </si>
  <si>
    <t>comunicados de prensa de una única fuente</t>
  </si>
  <si>
    <t>El Formato de estudios previos actualizado se encuentra en la Intranet.
Capacitaciones periódicas a los funcionarios y contratistas por parte de la persona asignada por la Secretaría General sobre la elaboración de estudios previos. Comité de Contratación</t>
  </si>
  <si>
    <t>continuar aplicando los formatos y capacitaciones periódicas.</t>
  </si>
  <si>
    <t>Registro de préstamos de los expedientes. En digital y físico con firma cuando se retira y cuando se entrega.</t>
  </si>
  <si>
    <t>Debe ser ejercido por el Supervisor. Se expidió la Circular n° 1927 del 18 de Abril de 2013, donde se le reitera del cumplimiento de las obligaciones que les impone la Ley, en su condición de Supervisores e Interventores, como lo menciona el numera 5 de la citada Circular</t>
  </si>
  <si>
    <t>Aprobación de Estudios en Comité de Contratación</t>
  </si>
  <si>
    <t>Atender observaciones y recomendaciones hechos por los oferentes y solicitar acompañamiento de órganos de control.</t>
  </si>
  <si>
    <t>Campanas de sensibilización, existencia del manual  de supervisión</t>
  </si>
  <si>
    <t>Realizar campanas de sensibilización, existencia del manual  de supervisión.</t>
  </si>
  <si>
    <t>Controles en la evaluación Técnica, jurídica y financiera  de cada propuesta</t>
  </si>
  <si>
    <t>Realizar revisión de inhabilidades e incompatibilidades para participar en los procesos</t>
  </si>
  <si>
    <t>Actualización por iniciativa personal a través de inscripciones en portales especializados en los temas de normatividad financiera, laboral y tributaria.
Capacitaciones que ofrece la DIAN y Servicio Civil.</t>
  </si>
  <si>
    <t>Establecer dentro de las políticas de gestión financiera la revisión permanente de la normatividad. 
Solicitar al proceso de Talento Humano incluir dentro del programa de capacitación, capacitaciones sobre actualizaciones normativas.</t>
  </si>
  <si>
    <t>Subsanar la situación presentada ante la persona natural o jurídica.</t>
  </si>
  <si>
    <t>Procedimientos, revisiones durante cada una de las etapas del proceso, trazabilidad de los tramites realizados. Cada área lleva libros radicadores para el control del paso de los documentos por cada área.</t>
  </si>
  <si>
    <t>Identificar la persona natural o jurídica y solicitar la devolución del dinero.</t>
  </si>
  <si>
    <t>Tecnología: Integridad de datos, los sistemas de información débiles, actividades manuales.
Errores Humanos</t>
  </si>
  <si>
    <t>Subsanar la situación presentada en el próximo pago ante la persona natural o jurídica.</t>
  </si>
  <si>
    <t>Pólizas de seguros.</t>
  </si>
  <si>
    <t>Correr póliza</t>
  </si>
  <si>
    <t>Cuantías establecidas para aprobación de pagos, token, claves y firmas digitales, revisiones y obligación de soportar las cuentas de cobro, póliza de seguros.</t>
  </si>
  <si>
    <t>No identificar claramente los hechos contables y económicos
Errores en los reportes de información, no llevar acabo la revisión general de la Información.</t>
  </si>
  <si>
    <t>Procedimientos, mesas de trabajo para definir la información que debe ser entregada por parte de las áreas.</t>
  </si>
  <si>
    <t>Procedimientos y revisiones de los rubros solicitados por las demás áreas.</t>
  </si>
  <si>
    <t>Definición de perfiles profesionales para el sector de infraestructura que concuerden con las funciones de la Gerencia Ambiental, Social y Atención al Usuario</t>
  </si>
  <si>
    <t>Apoyar a la Gerencia de Intervención el cumplimiento legal</t>
  </si>
  <si>
    <t>agotamiento de recursos antes del cierre de la vigencia, o no ejecución del presupuesto</t>
  </si>
  <si>
    <t xml:space="preserve"> Mala  Planeación (ej.: mala cubicación)</t>
  </si>
  <si>
    <t xml:space="preserve">De acuerdo a las revisiones que se hacen de los procesos, se lleva un control de términos. Lo mismo se hace con las contestaciones de las demandas. </t>
  </si>
  <si>
    <t>No existe dependiente judicial ni herramientas tecnológicas adecuadas para digitalizar los documentos</t>
  </si>
  <si>
    <t>Se elaborará un plan de contingencias para traer a las carpetas de los procesos las actuaciones documentales que no están en ellos</t>
  </si>
  <si>
    <t xml:space="preserve">Recursos legales contra providencias adversas. Verificación de términos por parte del responsable. </t>
  </si>
  <si>
    <t>Exigir a cada uno de los abogados que manejan el tema de defensa judicial un estricto control de términos previo a la sentencia para poder así interponer los recursos a que haya lugar en caso de que se presente un fallo fuera del derecho.</t>
  </si>
  <si>
    <t>En la remisión de los requerimiento a otras dependencias se les darán téminos mas cortos para en caso de incumplimiento la oficina tengo un plazo extra para contestar a los solicitantes.</t>
  </si>
  <si>
    <t>Implementar un programa que defina alertas tempranas  al vencimiento de los derechos de petición, para posteriormente avisar el responsable de dar respuesta al mismo.</t>
  </si>
  <si>
    <t>Remitir al área de Planeación un oficio  para la verificación de si esta oficina debe de acuerdo con los procedimientos establecidos ejercer las funciones que no están incluidas en los acuerdos.</t>
  </si>
  <si>
    <t>Desaparición de expedientes
Ineficiencia del Recurso Humano</t>
  </si>
  <si>
    <t>Recursos legales contra providencias adversas. Verificación de términos por parte del responsable, verificación de los expedientes.</t>
  </si>
  <si>
    <t>Reprogramación de Obras y informar inmediatamente al contratista de suministro de Maquinaria, Equipos y Vehículos</t>
  </si>
  <si>
    <t>Revisar los controles establecidos para el monitoreo del estado y rodamiento de la maquinaria.</t>
  </si>
  <si>
    <t xml:space="preserve">Falta de suministro de combustible </t>
  </si>
  <si>
    <t xml:space="preserve">Inoperatividad de maquinaria y vehículos </t>
  </si>
  <si>
    <t>Seguimiento al contrato
Supervisión del contrato
Contrato vigente de suministro de Combustible.
Controlar los pagos.
Procedimiento de suministro de combustible.</t>
  </si>
  <si>
    <t>Falta de capacitación
Actitud negativa de personal
 Operación Indebida de la Maquinaria.
Terceras personas que no respeten la señalización.
Señalización Inadecuada.
Fallas súbitas en la maquinaria.</t>
  </si>
  <si>
    <t>Accidentes en el operación de la maquinaria
Operación inadecuada
Incumplimiento de procedimientos
perdida de materiales e insumos</t>
  </si>
  <si>
    <t>Cumplimiento de la programación de capacitaciones a los operarios de la maquinaria.
Ejecución del programa de mantenimiento preventivo.
Supervisión por parte del Coordinador SISO
Controles de entrega y recepción de equipos</t>
  </si>
  <si>
    <t>Perdida o hurto de maquinaria equipos y herramientas</t>
  </si>
  <si>
    <t>Sistema de Vigilancia
Rastreo satelital
Revisión de los circuitos de monitoreo
Formatos de recepción de entrega maquinaria y herramienta
Cámaras</t>
  </si>
  <si>
    <t>Contrato de póliza de seguros</t>
  </si>
  <si>
    <t xml:space="preserve">Inexistencia de procedimientos
Procedimientos inadecuados
Comunicación deficiente 
Mala definición de procesos
</t>
  </si>
  <si>
    <t>Retrasos en las obras
Incumplimiento de las metas de la Entidad</t>
  </si>
  <si>
    <t xml:space="preserve">Asignar a 2 funcionarios en 2 turnos para administrar y controlar las herramientas
Asignar una bodega para guardar las herramientas
</t>
  </si>
  <si>
    <t>Implementar en el servidor de la Entidad, una base de datos institucional que permita tener un único repositorio de la malla vial local de la ciudad que se actualice de acuerdo con los cambios que se realicen en los Sistemas de Información de las otras entidades.</t>
  </si>
  <si>
    <t>Actualización y corrección de la información, informar de las correcciones a los receptores de la información.</t>
  </si>
  <si>
    <t>Establecer una metodología para planificar la programación y priorización de segmentos viales teniendo en cuenta el estado de deterioro</t>
  </si>
  <si>
    <t>Revisar y actualizar la programación de la intervención cuando se identifique que no fueron incluidas vías prioritarias en un sector.</t>
  </si>
  <si>
    <t>Revisión de la documentación del proceso para verificar los criterios de diagnostico y priorización.
Reentrenamiento a los profesionales sobre los criterios de diagnostico y priorización de vías.</t>
  </si>
  <si>
    <t>Retraso en el mantenimiento y rehabilitación vial</t>
  </si>
  <si>
    <t>Contrato suscrito con terceros</t>
  </si>
  <si>
    <t>De acuerdo con los datos históricos realizar proyecciones para disminuir la probabilidad de ocurrencia.</t>
  </si>
  <si>
    <t>Detrimento económico por personal  y recursos disponibles no productivos.</t>
  </si>
  <si>
    <t>Inspección diaria de la maquinaria
Programa de mantenimiento; Comités de seguimiento del mantenimiento
Contrato suscrito con terceros</t>
  </si>
  <si>
    <t>Demoras en el suministro de materiales pétreos y asfalticos por parte de terceros.
Daño en la maquinaria.</t>
  </si>
  <si>
    <t>Incumplimiento de procedimientos ,instructivos y formatos.</t>
  </si>
  <si>
    <t>Mala aplicación de la mezcla asfáltica</t>
  </si>
  <si>
    <t>Retirar la mezcla asfáltica instalada
Sobrecostos 
Mala imagen de la entidad 
Incumplimiento de las metas 
Deterioro prematuro de las vías intervenidas</t>
  </si>
  <si>
    <t>Socialización de los procedimientos e instrucciones para la aplicación de la mezcla asfáltica.</t>
  </si>
  <si>
    <t>Inexistencia de procedimientos
Procedimientos inadecuados
Comunicación deficiente 
Mala definición de procesos</t>
  </si>
  <si>
    <t>Cambio en la normatividad 
Deficiencias o fallas tecnológicas 
Debilidades en los procedimientos e instrucciones de manejo ambiental</t>
  </si>
  <si>
    <t xml:space="preserve">Deficiencia o inexistencia de la prestación de servicios públicos </t>
  </si>
  <si>
    <t>Contratación de baños móviles, adecuación de instalaciones para tratamiento de residuos orgánico.</t>
  </si>
  <si>
    <t>Revisión de la Alta Dirección,  a través de Reuniones de Equipo Directivo  SIG, para asumir un mayor  compromiso con el Sistema Integrado de Gestión</t>
  </si>
  <si>
    <t>Capacitación a los Líderes Operativos SIG para que lleven a cabo revisiones periódicas de su normatividad</t>
  </si>
  <si>
    <t xml:space="preserve">El proceso Sistemas de Información y Tecnología realice las copias de seguridad de la documentación del SIG periódicamente, para reiniciar la intranet SISGESTION </t>
  </si>
  <si>
    <t>Usuarios comparten claves.
Desconocimiento de la política de seguridad. No se hagan back ups. 
Manipulación indebida y no autorizada de equipos.  
Caducidad de los antivirus.</t>
  </si>
  <si>
    <t xml:space="preserve">Falta capacitación en el manejo del software, la normatividad y el proceso de liquidación.
Falta de actualización y soporte técnico en el Software (soporte técnico). </t>
  </si>
  <si>
    <t>Pago de nomina inadecuado.
Reclamación por parte de los funcionarios y terceros.
Información de carácter financiero errónea.</t>
  </si>
  <si>
    <t>Capacitar el personal en temas relacionados con el manejo de nómina.
Adelantar las gestiones necesarias para contar con el soporte técnico requerido.</t>
  </si>
  <si>
    <t>Solicitar soporte técnico, re liquidar y hacer los ajustes necesarios.</t>
  </si>
  <si>
    <t>La entidad no cuenta con los medios tecnológicos y de infraestructura que permita la digitalización y preservación de la información que reposa en microfichas e historias laborales.</t>
  </si>
  <si>
    <t xml:space="preserve">Perdida de información por deterioro de material radiográfico o impreso. </t>
  </si>
  <si>
    <t>No estar en condiciones de certificar la realidad laboral de los funcionarios, exfuncionarios, trabajadores y ex trabajadores.
Reclamaciones, Sanciones para la entidad (jurídicas y administrativas).
Fallos adversos.</t>
  </si>
  <si>
    <t>Introducir la opción de búsqueda en el sistema de información o programa que contiene la información digitalizada.</t>
  </si>
  <si>
    <t>Solicitar al archivo central de la entidad o al archivo de la Alcaldía Mayor la información requerida.</t>
  </si>
  <si>
    <t>Errores humanos de manipulación de información y de redacción.</t>
  </si>
  <si>
    <t>Expedir certificaciones o documentación relacionada con las historias laborales, erradas o con faltas de información.</t>
  </si>
  <si>
    <t>Realizar nuevamente el documento, verificar fuentes de información.</t>
  </si>
  <si>
    <t>El procedimiento establecido para e trámite de sentencias posee introduce demoras en el pago en el pago de la obligación.</t>
  </si>
  <si>
    <t>Mayores erogaciones por intereses</t>
  </si>
  <si>
    <t>Agresividad natural.
Estrés laboral.
Sobre carga laboral.</t>
  </si>
  <si>
    <t xml:space="preserve">Medición del clima laboral.
Atención de quejas y reclamos sobre trato laboral.
Capacitación y sensibilización.  
 Asesoría Psicológica.    
Diagnostico de Riesgo Psicolaboral. 
Actividades para el manejo del estrés.    </t>
  </si>
  <si>
    <t xml:space="preserve">Realizar una conciliación a través de la Comisión de Personal y el comité de convivencia.              </t>
  </si>
  <si>
    <t xml:space="preserve">Error o descuido.
Desconocimiento de la normatividad.
Manejo, administración y revisión de la nómina en manos de una sola persona.
No existencia de contrato de soporte del sistema de información de nómina.
</t>
  </si>
  <si>
    <t>Controles existentes en el sistema de información de nómina.</t>
  </si>
  <si>
    <t>Realizar capacitación de personal en temas relacionados con el manejo de nómina.
Adelantar las gestiones necesarias para contar con el soporte técnico requerido.
Introducir puntos de control en el procedimiento.</t>
  </si>
  <si>
    <t>Asignar otra persona para el manejo del sistema de información de nómina.
Realizar una capacitación en el manejo del software, la normatividad  y el proceso de liquidación. Actualización y mantenimiento en el software. 
Contratación de soporte idóneo para el manejo del sistema de información de nómina de la entidad en forma oportuna.
Generar un módulo de auditoria generado en el sistema de nómina.</t>
  </si>
  <si>
    <t>Hacer seguimiento a los procedimientos y socialización permanente</t>
  </si>
  <si>
    <t>Procedimientos
Identificación de elementos y registros físicos y base de datos</t>
  </si>
  <si>
    <t>Establecer responsables del manejo de las bodegas y  pruebas selectivas</t>
  </si>
  <si>
    <t>Actualizar la base de datos de bienes devolutivos en servicio inmediatamente se identifica la situación,  informar a los servidores a cargo de los bienes.</t>
  </si>
  <si>
    <t>Realizar la corrección de la información e informar a quienes recibieron la información no veraz</t>
  </si>
  <si>
    <t>ENTIDAD:</t>
  </si>
  <si>
    <t>UNIDAD ADMINISTRATIVA ESPECIAL DE REHABILITACIÓN Y MANTENIMIENTO VIAL</t>
  </si>
  <si>
    <t>OBJETO:</t>
  </si>
  <si>
    <t xml:space="preserve">Declarar emergencia sanitaria, por lo cual se suspenderian actividades, hasta que se celebre la contratación de baños y/o se hagan instalaciones de redes sanitarias </t>
  </si>
  <si>
    <t>Solicitar de manera inmediata que el contratista subsane la situación presentada.</t>
  </si>
  <si>
    <t>Cuando es recurrente analizar la viabilidad de declarar incumplimiento de contratista</t>
  </si>
  <si>
    <t>Realizar la compra de materiales por urgencia manifiesta</t>
  </si>
  <si>
    <t>Revisar y actualizar la programación de la intervención cuando se identifique que no fueron incluidas vías priorizadas en un sector.</t>
  </si>
  <si>
    <t>Actualizar el formato de Modelo de Priorización de la entidad  de conformidad con la misionalidad de la unidad</t>
  </si>
  <si>
    <t>Ajustar el diagnóstico de la vía. Y verificar las fallas que generaron el retraso para subsanarlas</t>
  </si>
  <si>
    <t>Informar la irregularidad presentada a control interno para que proceda con la investigación disciplinaria</t>
  </si>
  <si>
    <t>Capacitar en valores éticos al personal de la entidad para que no incurran en hechos de corrupción</t>
  </si>
  <si>
    <t>Contratar por modalidad outsourcing un servidor alterno para la disposición de información de la malla vial local, obtenida por la entidad</t>
  </si>
  <si>
    <t xml:space="preserve">Capacitar al personal operativo en riesgos laborales. </t>
  </si>
  <si>
    <t>Atención de la emergencia presentada en las personas afectas.
Hacer efectivas las pólizas de daños a terceros y responsabilidad civil.</t>
  </si>
  <si>
    <t>Mantener reservas de combustible, debidamente protegidas y custodiadas para su uso en caso de desabastecimiento</t>
  </si>
  <si>
    <t>Contar con reservas prespuestales para atender las necesidades de mantemiento de maquinaria</t>
  </si>
  <si>
    <t>Tener la custodia de los archivos jurídicas debidamente asegurada y controlada</t>
  </si>
  <si>
    <t>Contratar personal profesional e idóneo adicional para que apoye el tema Judicial, y poder tener un mayor manejo de términos y vencimientos.</t>
  </si>
  <si>
    <t>Establecer en el procedimiento tiempos para las actividades y respuestas, que sea suficiente para su revisión y contestaciones</t>
  </si>
  <si>
    <t xml:space="preserve">Realizar seguimiento diario a cada solicitud de información, requiriendo la respuesta al área correspondiente. En caso de vencimiento de términos por falta de respuesta de otras áreas, se deberá informar y solicitar la apertura del proceso disciplinario correspondiente. </t>
  </si>
  <si>
    <t xml:space="preserve">Cancelar la correspondiente sentencia,  en caso de vencimiento de términos, e iniciar las acciones legales correspondientes en contra del apoderado judicial. </t>
  </si>
  <si>
    <t xml:space="preserve">Enviar comunicación al responsable, en caso de vencimiento en la respuesta, con copia al superior directo y al director general de la Entidad, informando la situación. Adicionalmente, oficiar para que inicie la acción disciplinaria correspondiente. </t>
  </si>
  <si>
    <t xml:space="preserve"> Realizar visita expresa al Despacho para obtener las copias requeridas, frente a procesos puntuales en los que falte documentos.</t>
  </si>
  <si>
    <t>Realizar la revisión del rubro antes de su registro</t>
  </si>
  <si>
    <t>Socializar al interior de la entidad los procesos documentados para la atención a emergencias, con el fin de dar a conocer los roles y responsabilidades en el momento de atención.</t>
  </si>
  <si>
    <t>Atender la emergencia con los recursos (humanos, maquinadia, financieros, entre otros) disponibles.</t>
  </si>
  <si>
    <t>Comunicar a nivel exterior de la entidad, la misionalidad y funciones de la UAERMV, con el fin de que direccionen los eventos relacionados a la misión de la Unidad.</t>
  </si>
  <si>
    <t>Disponer de la maquinaria que se encuentra en funcionamiento en los frentes de obra para atender el evento presentado.</t>
  </si>
  <si>
    <t>Disponer dentro de los recursos administrados de las localidades, la contratación de personal idóneo necesario para realizar las obras de mitigación.</t>
  </si>
  <si>
    <t>Disponer de la maquinaria que se encuentra en funcionamiento en los frentes de obra para atender la obra de mitigación.</t>
  </si>
  <si>
    <t>Actualizar la normatividad en el Distrito sobre demoliciones para verificar competencias de las entidades involucradas</t>
  </si>
  <si>
    <t>Enviar al  profesional especializado con mayor experiencia relacionada en intervención, para atender la emergencia presentada.</t>
  </si>
  <si>
    <t>Verificar el procedimiento de Demoliciones de Bienes por amenaza de ruina, para evitar colapsos estructurales</t>
  </si>
  <si>
    <t>Elevar a la Secretaria General de la Alcaldía Mayor la necesidad de presupuesto para la contratación del personal requerido.</t>
  </si>
  <si>
    <t>Redistribución de cargas laborales entre los servidores públicos del proceso</t>
  </si>
  <si>
    <t>Redistribución de cargas laborales entre los servidores públicos  existentes en el proceso</t>
  </si>
  <si>
    <t>Con el apoyo del proceso sistemas de información y tecnología, adquirir software libre para no frenar la operación del proceso</t>
  </si>
  <si>
    <t>Transmitir en medio físico las comunicaciones internas, en ausencia de medios tecnológicos</t>
  </si>
  <si>
    <t>Pedir apoyo al proceso sistemas de información y tecnología, para mitigar el riesgo de perder la información</t>
  </si>
  <si>
    <t>Realizar campaña fuerte de visibilización de la entidad</t>
  </si>
  <si>
    <t>Manejo de token para el uso de cuentas de la entidad, por personal designado por el Ordenador del Gasto</t>
  </si>
  <si>
    <t>Mejorar los canales de comunicación e información.
Elaborar instructivo para definir lineamientos de actividades financieras que deben ser realizadas desde los procesos misionales.</t>
  </si>
  <si>
    <t>Daños en la información. 
Deficiencias en el funcionamiento de los equipos.
Agregar bloqueos de Aplicaciones. 
Programación de virus en la red.
Fuga de información y/o utilización indebida de información.</t>
  </si>
  <si>
    <t>Usuarios comparten claves.
Desconocimiento de la política de seguridad. No se hagan back ups. 
Manipulación indebida y no autorizada de equipos.  
Caducidad de los antivirus.</t>
  </si>
  <si>
    <t>Desconocimiento de políticas y procedimientos en cuanto al manejo de equipos. 
Manipulación no adecuada de equipos.
 No ejecución del cronograma de mantenimientos preventivos.</t>
  </si>
  <si>
    <t>Se bajan por internet programas no autorizados. 
Uso de medios de información inseguros. 
Accesos externos no autorizados.</t>
  </si>
  <si>
    <t>Realizar bloqueos de descargas no autorizadas por internet.
Realizar la actualización de antivirus y controles sobre los equipos.
Realizar campañas sobre uso de memorias.</t>
  </si>
  <si>
    <t>Realizar sensibilización de la política de seguridad de la información. 
Realizar campañas para el buen manejo de los equipos.</t>
  </si>
  <si>
    <t>Ampliar la capacidad de servidores.
Implementar medidas de control sobre el uso y protección de los servidores.</t>
  </si>
  <si>
    <t>Limitaciones en la capacidad de los equipos.
Falta ampliar capacidad del servidor. 
Carencia de equipos de back ups de servicios y aplicaciones.</t>
  </si>
  <si>
    <r>
      <t>“</t>
    </r>
    <r>
      <rPr>
        <i/>
        <sz val="16"/>
        <rFont val="Arial"/>
        <family val="2"/>
      </rPr>
      <t>Programar y ejecutar las obras necesarias para garantizar la rehabilitación y el mantenimiento periódico de la  Malla Vial Local construida, así como la atención inmediata de todo el subsistema de la malla vial cuando se presenten situaciones imprevistas que dificulten la movilidad en el Distrito Capital”.</t>
    </r>
    <r>
      <rPr>
        <b/>
        <sz val="16"/>
        <rFont val="Arial"/>
        <family val="2"/>
      </rPr>
      <t xml:space="preserve"> (Acuerdo No.257 de Noviembre 2006 Artículo 109)</t>
    </r>
  </si>
  <si>
    <r>
      <t>Transferir al proceso Jurídica para que se responsabilice de su función dada en el Acuerdo 011 de 2010:</t>
    </r>
    <r>
      <rPr>
        <i/>
        <sz val="12"/>
        <rFont val="Arial"/>
        <family val="2"/>
      </rPr>
      <t xml:space="preserve"> Artículo 3 FUNCIONES OFICINA ASESORA JURIDICA: numeral 8. Mantener actualizado el Normograma de la Unidad; </t>
    </r>
    <r>
      <rPr>
        <sz val="12"/>
        <rFont val="Arial"/>
        <family val="2"/>
      </rPr>
      <t>para que cada proceso actualice su normatividad a través de la matriz de cumplimiento legal y que la Oficina de Control Interno realice el seguimiento de la aplicación de la normatividad en el proceso, para verificar su cumplimiento.</t>
    </r>
  </si>
  <si>
    <t>Elaborar el portafolio actualizado de bienes y servicios de la entidad, acorde a los lineamientos dados por la Alta Dirección</t>
  </si>
</sst>
</file>

<file path=xl/styles.xml><?xml version="1.0" encoding="utf-8"?>
<styleSheet xmlns="http://schemas.openxmlformats.org/spreadsheetml/2006/main">
  <numFmts count="1">
    <numFmt numFmtId="164" formatCode="_ [$€-2]\ * #,##0.00_ ;_ [$€-2]\ * \-#,##0.00_ ;_ [$€-2]\ * &quot;-&quot;??_ "/>
  </numFmts>
  <fonts count="21">
    <font>
      <sz val="10"/>
      <name val="Arial"/>
      <family val="2"/>
    </font>
    <font>
      <sz val="10"/>
      <name val="Arial"/>
      <family val="2"/>
    </font>
    <font>
      <u/>
      <sz val="10"/>
      <color indexed="12"/>
      <name val="Arial"/>
      <family val="2"/>
    </font>
    <font>
      <b/>
      <sz val="24"/>
      <name val="Arial"/>
      <family val="2"/>
    </font>
    <font>
      <b/>
      <sz val="18"/>
      <name val="Arial"/>
      <family val="2"/>
    </font>
    <font>
      <b/>
      <sz val="12"/>
      <name val="Arial"/>
      <family val="2"/>
    </font>
    <font>
      <sz val="12"/>
      <name val="Arial"/>
      <family val="2"/>
    </font>
    <font>
      <b/>
      <sz val="18"/>
      <color theme="0"/>
      <name val="Arial"/>
      <family val="2"/>
    </font>
    <font>
      <sz val="18"/>
      <name val="Arial"/>
      <family val="2"/>
    </font>
    <font>
      <b/>
      <sz val="14"/>
      <name val="Arial"/>
      <family val="2"/>
    </font>
    <font>
      <b/>
      <sz val="10"/>
      <name val="Arial"/>
      <family val="2"/>
    </font>
    <font>
      <b/>
      <sz val="11"/>
      <name val="Arial"/>
      <family val="2"/>
    </font>
    <font>
      <sz val="11"/>
      <name val="Arial"/>
      <family val="2"/>
    </font>
    <font>
      <sz val="10"/>
      <color indexed="8"/>
      <name val="Arial"/>
      <family val="2"/>
    </font>
    <font>
      <i/>
      <sz val="11"/>
      <name val="Arial"/>
      <family val="2"/>
    </font>
    <font>
      <sz val="16"/>
      <name val="Arial"/>
      <family val="2"/>
    </font>
    <font>
      <sz val="14"/>
      <name val="Arial"/>
      <family val="2"/>
    </font>
    <font>
      <sz val="12"/>
      <name val="Calibri"/>
      <family val="2"/>
    </font>
    <font>
      <b/>
      <sz val="16"/>
      <name val="Arial"/>
      <family val="2"/>
    </font>
    <font>
      <i/>
      <sz val="16"/>
      <name val="Arial"/>
      <family val="2"/>
    </font>
    <font>
      <i/>
      <sz val="12"/>
      <name val="Arial"/>
      <family val="2"/>
    </font>
  </fonts>
  <fills count="9">
    <fill>
      <patternFill patternType="none"/>
    </fill>
    <fill>
      <patternFill patternType="gray125"/>
    </fill>
    <fill>
      <patternFill patternType="solid">
        <fgColor theme="9" tint="0.39997558519241921"/>
        <bgColor indexed="64"/>
      </patternFill>
    </fill>
    <fill>
      <patternFill patternType="solid">
        <fgColor rgb="FFFFFFCC"/>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s>
  <cellStyleXfs count="24">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17">
    <xf numFmtId="0" fontId="0" fillId="0" borderId="0" xfId="0"/>
    <xf numFmtId="0" fontId="0" fillId="0" borderId="0" xfId="0" applyAlignment="1" applyProtection="1">
      <alignment horizontal="center" vertical="center" wrapText="1"/>
    </xf>
    <xf numFmtId="0" fontId="4" fillId="0" borderId="2" xfId="2" applyFont="1" applyFill="1" applyBorder="1" applyAlignment="1" applyProtection="1">
      <alignment vertical="center" wrapText="1"/>
    </xf>
    <xf numFmtId="0" fontId="4" fillId="0" borderId="3" xfId="2" applyFont="1" applyFill="1" applyBorder="1" applyAlignment="1" applyProtection="1">
      <alignment vertical="center" wrapText="1"/>
    </xf>
    <xf numFmtId="0" fontId="4" fillId="0" borderId="4" xfId="2" applyFont="1" applyFill="1" applyBorder="1" applyAlignment="1" applyProtection="1">
      <alignment vertical="center" wrapText="1"/>
    </xf>
    <xf numFmtId="0" fontId="4" fillId="0" borderId="1" xfId="2" applyFont="1" applyFill="1" applyBorder="1" applyAlignment="1" applyProtection="1">
      <alignment vertical="center" wrapText="1"/>
    </xf>
    <xf numFmtId="0" fontId="8" fillId="0" borderId="0" xfId="0" applyFont="1" applyAlignment="1" applyProtection="1">
      <alignment horizontal="center" vertical="center" wrapText="1"/>
    </xf>
    <xf numFmtId="0" fontId="9" fillId="0" borderId="0" xfId="0" applyFont="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0" borderId="0" xfId="0" applyFont="1" applyAlignment="1" applyProtection="1">
      <alignment horizontal="center" vertical="center" wrapText="1"/>
    </xf>
    <xf numFmtId="0" fontId="11" fillId="2" borderId="1"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2" fillId="5" borderId="0" xfId="0" applyFont="1" applyFill="1" applyAlignment="1" applyProtection="1">
      <alignment horizontal="center" vertical="center" wrapText="1"/>
    </xf>
    <xf numFmtId="0" fontId="10" fillId="5" borderId="28" xfId="3" applyFont="1" applyFill="1" applyBorder="1" applyAlignment="1" applyProtection="1">
      <alignment horizontal="center" vertical="center" wrapText="1"/>
    </xf>
    <xf numFmtId="0" fontId="10" fillId="3" borderId="8" xfId="4" applyFont="1" applyFill="1" applyBorder="1" applyAlignment="1" applyProtection="1">
      <alignment horizontal="center" vertical="center" wrapText="1"/>
      <protection locked="0"/>
    </xf>
    <xf numFmtId="0" fontId="1" fillId="5" borderId="9" xfId="4" applyFont="1" applyFill="1" applyBorder="1" applyAlignment="1" applyProtection="1">
      <alignment horizontal="center" vertical="center" wrapText="1"/>
      <protection locked="0"/>
    </xf>
    <xf numFmtId="0" fontId="1" fillId="0" borderId="1" xfId="3" applyFont="1" applyFill="1" applyBorder="1" applyAlignment="1" applyProtection="1">
      <alignment horizontal="center" vertical="center" wrapText="1"/>
      <protection locked="0"/>
    </xf>
    <xf numFmtId="0" fontId="10" fillId="3" borderId="9" xfId="3" applyFont="1" applyFill="1" applyBorder="1" applyAlignment="1" applyProtection="1">
      <alignment horizontal="center" vertical="center" wrapText="1"/>
      <protection locked="0"/>
    </xf>
    <xf numFmtId="0" fontId="10" fillId="3" borderId="8" xfId="3"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3" borderId="49" xfId="3" applyFont="1" applyFill="1" applyBorder="1" applyAlignment="1" applyProtection="1">
      <alignment horizontal="center" vertical="center" wrapText="1"/>
      <protection locked="0"/>
    </xf>
    <xf numFmtId="0" fontId="10" fillId="3" borderId="49" xfId="3" applyFont="1" applyFill="1" applyBorder="1" applyAlignment="1" applyProtection="1">
      <alignment horizontal="center" vertical="center" wrapText="1"/>
    </xf>
    <xf numFmtId="0" fontId="10" fillId="5" borderId="49" xfId="3" applyFont="1" applyFill="1" applyBorder="1" applyAlignment="1" applyProtection="1">
      <alignment horizontal="center" vertical="center" wrapText="1"/>
    </xf>
    <xf numFmtId="9" fontId="10" fillId="5" borderId="49" xfId="1" applyFont="1" applyFill="1" applyBorder="1" applyAlignment="1" applyProtection="1">
      <alignment horizontal="center" vertical="center" wrapText="1"/>
    </xf>
    <xf numFmtId="9" fontId="10" fillId="5" borderId="50" xfId="1" applyFont="1" applyFill="1" applyBorder="1" applyAlignment="1" applyProtection="1">
      <alignment horizontal="center" vertical="center" wrapText="1"/>
    </xf>
    <xf numFmtId="0" fontId="12" fillId="0" borderId="9" xfId="0" applyFont="1" applyFill="1" applyBorder="1" applyAlignment="1" applyProtection="1">
      <alignment horizontal="left" vertical="center" wrapText="1"/>
      <protection locked="0"/>
    </xf>
    <xf numFmtId="0" fontId="1" fillId="0" borderId="8" xfId="3"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0" fillId="5" borderId="40" xfId="3" applyFont="1" applyFill="1" applyBorder="1" applyAlignment="1" applyProtection="1">
      <alignment horizontal="center" vertical="center" wrapText="1"/>
    </xf>
    <xf numFmtId="0" fontId="10" fillId="3" borderId="10" xfId="4" applyFont="1" applyFill="1" applyBorder="1" applyAlignment="1" applyProtection="1">
      <alignment horizontal="center" vertical="center" wrapText="1"/>
      <protection locked="0"/>
    </xf>
    <xf numFmtId="0" fontId="1" fillId="5" borderId="41" xfId="4" applyFont="1" applyFill="1" applyBorder="1" applyAlignment="1" applyProtection="1">
      <alignment horizontal="center" vertical="center" wrapText="1"/>
      <protection locked="0"/>
    </xf>
    <xf numFmtId="0" fontId="1" fillId="0" borderId="10" xfId="3" applyFont="1" applyFill="1" applyBorder="1" applyAlignment="1" applyProtection="1">
      <alignment horizontal="center" vertical="center" wrapText="1"/>
      <protection locked="0"/>
    </xf>
    <xf numFmtId="0" fontId="1" fillId="0" borderId="11" xfId="3" applyFont="1" applyFill="1" applyBorder="1" applyAlignment="1" applyProtection="1">
      <alignment horizontal="center" vertical="center" wrapText="1"/>
      <protection locked="0"/>
    </xf>
    <xf numFmtId="0" fontId="10" fillId="3" borderId="41" xfId="3" applyFont="1" applyFill="1" applyBorder="1" applyAlignment="1" applyProtection="1">
      <alignment horizontal="center" vertical="center" wrapText="1"/>
      <protection locked="0"/>
    </xf>
    <xf numFmtId="0" fontId="10" fillId="3" borderId="10" xfId="3"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xf>
    <xf numFmtId="0" fontId="10" fillId="3" borderId="11" xfId="3"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xf>
    <xf numFmtId="0" fontId="10" fillId="0" borderId="41" xfId="0" applyFont="1" applyFill="1" applyBorder="1" applyAlignment="1" applyProtection="1">
      <alignment horizontal="center" vertical="center" wrapText="1"/>
    </xf>
    <xf numFmtId="0" fontId="10" fillId="3" borderId="11" xfId="3" applyFont="1" applyFill="1" applyBorder="1" applyAlignment="1" applyProtection="1">
      <alignment horizontal="center" vertical="center" wrapText="1"/>
    </xf>
    <xf numFmtId="0" fontId="10" fillId="5" borderId="11" xfId="3" applyFont="1" applyFill="1" applyBorder="1" applyAlignment="1" applyProtection="1">
      <alignment horizontal="center" vertical="center" wrapText="1"/>
    </xf>
    <xf numFmtId="9" fontId="10" fillId="5" borderId="11" xfId="1" applyFont="1" applyFill="1" applyBorder="1" applyAlignment="1" applyProtection="1">
      <alignment horizontal="center" vertical="center" wrapText="1"/>
    </xf>
    <xf numFmtId="9" fontId="10" fillId="5" borderId="12" xfId="1"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1" fillId="0" borderId="41" xfId="0" applyFont="1" applyFill="1" applyBorder="1" applyAlignment="1" applyProtection="1">
      <alignment horizontal="center" vertical="center" wrapText="1"/>
      <protection locked="0"/>
    </xf>
    <xf numFmtId="0" fontId="0" fillId="5" borderId="0" xfId="0" applyFill="1" applyAlignment="1" applyProtection="1">
      <alignment horizontal="center" vertical="center" wrapText="1"/>
    </xf>
    <xf numFmtId="0" fontId="13" fillId="5" borderId="0" xfId="0" applyFont="1" applyFill="1" applyAlignment="1" applyProtection="1">
      <alignment horizontal="center" vertical="center" wrapText="1"/>
    </xf>
    <xf numFmtId="0" fontId="10" fillId="0" borderId="46"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2" fillId="5" borderId="0" xfId="0" applyFont="1" applyFill="1" applyAlignment="1" applyProtection="1">
      <alignment horizontal="center" vertical="center" wrapText="1"/>
      <protection locked="0"/>
    </xf>
    <xf numFmtId="0" fontId="10" fillId="0" borderId="10" xfId="0" applyFont="1" applyFill="1" applyBorder="1" applyAlignment="1" applyProtection="1">
      <alignment horizontal="center" vertical="center" wrapText="1"/>
    </xf>
    <xf numFmtId="0" fontId="11" fillId="5" borderId="23" xfId="3" applyFont="1" applyFill="1" applyBorder="1" applyAlignment="1" applyProtection="1">
      <alignment horizontal="center" vertical="center" wrapText="1"/>
    </xf>
    <xf numFmtId="0" fontId="11" fillId="3" borderId="5" xfId="4" applyFont="1" applyFill="1" applyBorder="1" applyAlignment="1" applyProtection="1">
      <alignment horizontal="center" vertical="center" wrapText="1"/>
      <protection locked="0"/>
    </xf>
    <xf numFmtId="0" fontId="12" fillId="5" borderId="7" xfId="4" applyFont="1" applyFill="1" applyBorder="1" applyAlignment="1" applyProtection="1">
      <alignment horizontal="center" vertical="center" wrapText="1"/>
      <protection locked="0"/>
    </xf>
    <xf numFmtId="0" fontId="12" fillId="0" borderId="5" xfId="3" applyFont="1" applyFill="1" applyBorder="1" applyAlignment="1" applyProtection="1">
      <alignment horizontal="center" vertical="center" wrapText="1"/>
      <protection locked="0"/>
    </xf>
    <xf numFmtId="0" fontId="12" fillId="0" borderId="6" xfId="3" applyFont="1" applyFill="1" applyBorder="1" applyAlignment="1" applyProtection="1">
      <alignment horizontal="center" vertical="center" wrapText="1"/>
      <protection locked="0"/>
    </xf>
    <xf numFmtId="0" fontId="11" fillId="3" borderId="7" xfId="3" applyFont="1" applyFill="1" applyBorder="1" applyAlignment="1" applyProtection="1">
      <alignment horizontal="center" vertical="center" wrapText="1"/>
      <protection locked="0"/>
    </xf>
    <xf numFmtId="0" fontId="11" fillId="3" borderId="5" xfId="3"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xf>
    <xf numFmtId="0" fontId="11" fillId="3" borderId="6" xfId="3"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3" borderId="6" xfId="3" applyFont="1" applyFill="1" applyBorder="1" applyAlignment="1" applyProtection="1">
      <alignment horizontal="center" vertical="center" wrapText="1"/>
    </xf>
    <xf numFmtId="0" fontId="11" fillId="5" borderId="6" xfId="3" applyFont="1" applyFill="1" applyBorder="1" applyAlignment="1" applyProtection="1">
      <alignment horizontal="center" vertical="center" wrapText="1"/>
    </xf>
    <xf numFmtId="9" fontId="11" fillId="5" borderId="6" xfId="1"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0" borderId="46"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protection locked="0"/>
    </xf>
    <xf numFmtId="0" fontId="11" fillId="5" borderId="28" xfId="3" applyFont="1" applyFill="1" applyBorder="1" applyAlignment="1" applyProtection="1">
      <alignment horizontal="center" vertical="center" wrapText="1"/>
    </xf>
    <xf numFmtId="0" fontId="11" fillId="3" borderId="8" xfId="4" applyFont="1" applyFill="1" applyBorder="1" applyAlignment="1" applyProtection="1">
      <alignment horizontal="center" vertical="center" wrapText="1"/>
      <protection locked="0"/>
    </xf>
    <xf numFmtId="0" fontId="12" fillId="5" borderId="9" xfId="4" applyFont="1" applyFill="1" applyBorder="1" applyAlignment="1" applyProtection="1">
      <alignment horizontal="center" vertical="center" wrapText="1"/>
      <protection locked="0"/>
    </xf>
    <xf numFmtId="0" fontId="12" fillId="0" borderId="8" xfId="3" applyFont="1" applyFill="1" applyBorder="1" applyAlignment="1" applyProtection="1">
      <alignment horizontal="center" vertical="center" wrapText="1"/>
      <protection locked="0"/>
    </xf>
    <xf numFmtId="0" fontId="12" fillId="0" borderId="1" xfId="3" applyFont="1" applyFill="1" applyBorder="1" applyAlignment="1" applyProtection="1">
      <alignment horizontal="center" vertical="center" wrapText="1"/>
      <protection locked="0"/>
    </xf>
    <xf numFmtId="0" fontId="11" fillId="3" borderId="9" xfId="3" applyFont="1" applyFill="1" applyBorder="1" applyAlignment="1" applyProtection="1">
      <alignment horizontal="center" vertical="center" wrapText="1"/>
      <protection locked="0"/>
    </xf>
    <xf numFmtId="0" fontId="11" fillId="3" borderId="8" xfId="3"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xf>
    <xf numFmtId="0" fontId="11" fillId="3" borderId="1" xfId="3"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3" borderId="49" xfId="3" applyFont="1" applyFill="1" applyBorder="1" applyAlignment="1" applyProtection="1">
      <alignment horizontal="center" vertical="center" wrapText="1"/>
      <protection locked="0"/>
    </xf>
    <xf numFmtId="0" fontId="11" fillId="3" borderId="49" xfId="3" applyFont="1" applyFill="1" applyBorder="1" applyAlignment="1" applyProtection="1">
      <alignment horizontal="center" vertical="center" wrapText="1"/>
    </xf>
    <xf numFmtId="0" fontId="11" fillId="5" borderId="49" xfId="3" applyFont="1" applyFill="1" applyBorder="1" applyAlignment="1" applyProtection="1">
      <alignment horizontal="center" vertical="center" wrapText="1"/>
    </xf>
    <xf numFmtId="9" fontId="11" fillId="5" borderId="49" xfId="1" applyFont="1" applyFill="1" applyBorder="1" applyAlignment="1" applyProtection="1">
      <alignment horizontal="center" vertical="center" wrapText="1"/>
    </xf>
    <xf numFmtId="9" fontId="11" fillId="5" borderId="50" xfId="1"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xf>
    <xf numFmtId="0" fontId="5" fillId="5" borderId="23" xfId="3" applyFont="1" applyFill="1" applyBorder="1" applyAlignment="1" applyProtection="1">
      <alignment horizontal="center" vertical="center" wrapText="1"/>
    </xf>
    <xf numFmtId="0" fontId="5" fillId="3" borderId="5" xfId="4" applyFont="1" applyFill="1" applyBorder="1" applyAlignment="1" applyProtection="1">
      <alignment horizontal="center" vertical="center" wrapText="1"/>
      <protection locked="0"/>
    </xf>
    <xf numFmtId="0" fontId="6" fillId="0" borderId="5" xfId="3" applyFont="1" applyFill="1" applyBorder="1" applyAlignment="1" applyProtection="1">
      <alignment vertical="center" wrapText="1"/>
      <protection locked="0"/>
    </xf>
    <xf numFmtId="0" fontId="6" fillId="0" borderId="6" xfId="3" applyFont="1" applyFill="1" applyBorder="1" applyAlignment="1" applyProtection="1">
      <alignment vertical="center" wrapText="1"/>
      <protection locked="0"/>
    </xf>
    <xf numFmtId="0" fontId="6" fillId="0" borderId="6" xfId="3" applyFont="1" applyFill="1" applyBorder="1" applyAlignment="1" applyProtection="1">
      <alignment horizontal="left" vertical="center" wrapText="1"/>
      <protection locked="0"/>
    </xf>
    <xf numFmtId="0" fontId="5" fillId="3" borderId="7" xfId="3" applyFont="1" applyFill="1" applyBorder="1" applyAlignment="1" applyProtection="1">
      <alignment horizontal="center" vertical="center" wrapText="1"/>
      <protection locked="0"/>
    </xf>
    <xf numFmtId="0" fontId="5" fillId="3" borderId="5" xfId="3"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xf>
    <xf numFmtId="0" fontId="5" fillId="3" borderId="6" xfId="3"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3" borderId="6" xfId="3" applyFont="1" applyFill="1" applyBorder="1" applyAlignment="1" applyProtection="1">
      <alignment horizontal="center" vertical="center" wrapText="1"/>
    </xf>
    <xf numFmtId="0" fontId="5" fillId="5" borderId="6" xfId="3" applyFont="1" applyFill="1" applyBorder="1" applyAlignment="1" applyProtection="1">
      <alignment horizontal="center" vertical="center" wrapText="1"/>
    </xf>
    <xf numFmtId="9" fontId="5" fillId="5" borderId="6" xfId="1"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0" borderId="46" xfId="0" applyFont="1" applyFill="1" applyBorder="1" applyAlignment="1" applyProtection="1">
      <alignment horizontal="center" vertical="center" wrapText="1"/>
      <protection locked="0"/>
    </xf>
    <xf numFmtId="0" fontId="6" fillId="0" borderId="47" xfId="0" applyFont="1" applyFill="1" applyBorder="1" applyAlignment="1" applyProtection="1">
      <alignment vertical="center" wrapText="1"/>
      <protection locked="0"/>
    </xf>
    <xf numFmtId="0" fontId="6" fillId="5" borderId="0" xfId="0" applyFont="1" applyFill="1" applyAlignment="1" applyProtection="1">
      <alignment horizontal="center" vertical="center" wrapText="1"/>
    </xf>
    <xf numFmtId="0" fontId="5" fillId="5" borderId="28" xfId="3" applyFont="1" applyFill="1" applyBorder="1" applyAlignment="1" applyProtection="1">
      <alignment horizontal="center" vertical="center" wrapText="1"/>
    </xf>
    <xf numFmtId="0" fontId="5" fillId="3" borderId="8" xfId="4" applyFont="1" applyFill="1" applyBorder="1" applyAlignment="1" applyProtection="1">
      <alignment horizontal="center" vertical="center" wrapText="1"/>
      <protection locked="0"/>
    </xf>
    <xf numFmtId="0" fontId="6" fillId="5" borderId="9" xfId="4" applyFont="1" applyFill="1" applyBorder="1" applyAlignment="1" applyProtection="1">
      <alignment horizontal="center" vertical="center" wrapText="1"/>
      <protection locked="0"/>
    </xf>
    <xf numFmtId="0" fontId="6" fillId="5" borderId="0" xfId="0" applyFont="1" applyFill="1" applyAlignment="1" applyProtection="1">
      <alignment vertical="center" wrapText="1"/>
      <protection locked="0"/>
    </xf>
    <xf numFmtId="0" fontId="6" fillId="0" borderId="1" xfId="3" applyFont="1" applyFill="1" applyBorder="1" applyAlignment="1" applyProtection="1">
      <alignment vertical="center" wrapText="1"/>
      <protection locked="0"/>
    </xf>
    <xf numFmtId="0" fontId="6" fillId="0" borderId="1" xfId="3" applyFont="1" applyFill="1" applyBorder="1" applyAlignment="1" applyProtection="1">
      <alignment horizontal="left" vertical="center" wrapText="1"/>
      <protection locked="0"/>
    </xf>
    <xf numFmtId="0" fontId="5" fillId="3" borderId="9" xfId="3" applyFont="1" applyFill="1" applyBorder="1" applyAlignment="1" applyProtection="1">
      <alignment horizontal="center" vertical="center" wrapText="1"/>
      <protection locked="0"/>
    </xf>
    <xf numFmtId="0" fontId="5" fillId="3" borderId="8" xfId="3"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xf>
    <xf numFmtId="0" fontId="5" fillId="3" borderId="1" xfId="3"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3" borderId="49" xfId="3" applyFont="1" applyFill="1" applyBorder="1" applyAlignment="1" applyProtection="1">
      <alignment horizontal="center" vertical="center" wrapText="1"/>
      <protection locked="0"/>
    </xf>
    <xf numFmtId="0" fontId="5" fillId="3" borderId="49" xfId="3" applyFont="1" applyFill="1" applyBorder="1" applyAlignment="1" applyProtection="1">
      <alignment horizontal="center" vertical="center" wrapText="1"/>
    </xf>
    <xf numFmtId="0" fontId="5" fillId="5" borderId="49" xfId="3" applyFont="1" applyFill="1" applyBorder="1" applyAlignment="1" applyProtection="1">
      <alignment horizontal="center" vertical="center" wrapText="1"/>
    </xf>
    <xf numFmtId="9" fontId="5" fillId="5" borderId="49" xfId="1" applyFont="1" applyFill="1" applyBorder="1" applyAlignment="1" applyProtection="1">
      <alignment horizontal="center" vertical="center" wrapText="1"/>
    </xf>
    <xf numFmtId="9" fontId="5" fillId="5" borderId="47" xfId="1"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protection locked="0"/>
    </xf>
    <xf numFmtId="0" fontId="6" fillId="0" borderId="9" xfId="0" applyFont="1" applyFill="1" applyBorder="1" applyAlignment="1" applyProtection="1">
      <alignment vertical="center" wrapText="1"/>
      <protection locked="0"/>
    </xf>
    <xf numFmtId="0" fontId="6" fillId="0" borderId="8" xfId="3" applyFont="1" applyFill="1" applyBorder="1" applyAlignment="1" applyProtection="1">
      <alignment vertical="center" wrapText="1"/>
      <protection locked="0"/>
    </xf>
    <xf numFmtId="0" fontId="6" fillId="0" borderId="1" xfId="3" applyFont="1" applyFill="1" applyBorder="1" applyAlignment="1" applyProtection="1">
      <alignment horizontal="center" vertical="center" wrapText="1"/>
      <protection locked="0"/>
    </xf>
    <xf numFmtId="0" fontId="6" fillId="0" borderId="9" xfId="0" applyFont="1" applyFill="1" applyBorder="1" applyAlignment="1" applyProtection="1">
      <alignment horizontal="left" vertical="center" wrapText="1"/>
      <protection locked="0"/>
    </xf>
    <xf numFmtId="0" fontId="5" fillId="3" borderId="51" xfId="4" applyFont="1" applyFill="1" applyBorder="1" applyAlignment="1" applyProtection="1">
      <alignment horizontal="center" vertical="center" wrapText="1"/>
      <protection locked="0"/>
    </xf>
    <xf numFmtId="0" fontId="6" fillId="5" borderId="56" xfId="4" applyFont="1" applyFill="1" applyBorder="1" applyAlignment="1" applyProtection="1">
      <alignment horizontal="center" vertical="center" wrapText="1"/>
      <protection locked="0"/>
    </xf>
    <xf numFmtId="0" fontId="6" fillId="0" borderId="51" xfId="3" applyFont="1" applyFill="1" applyBorder="1" applyAlignment="1" applyProtection="1">
      <alignment vertical="center" wrapText="1"/>
      <protection locked="0"/>
    </xf>
    <xf numFmtId="0" fontId="6" fillId="0" borderId="57" xfId="3" applyFont="1" applyFill="1" applyBorder="1" applyAlignment="1" applyProtection="1">
      <alignment vertical="center" wrapText="1"/>
      <protection locked="0"/>
    </xf>
    <xf numFmtId="0" fontId="6" fillId="0" borderId="57" xfId="3" applyFont="1" applyFill="1" applyBorder="1" applyAlignment="1" applyProtection="1">
      <alignment horizontal="center" vertical="center" wrapText="1"/>
      <protection locked="0"/>
    </xf>
    <xf numFmtId="0" fontId="5" fillId="3" borderId="56" xfId="3" applyFont="1" applyFill="1" applyBorder="1" applyAlignment="1" applyProtection="1">
      <alignment horizontal="center" vertical="center" wrapText="1"/>
      <protection locked="0"/>
    </xf>
    <xf numFmtId="0" fontId="5" fillId="3" borderId="51" xfId="3" applyFont="1" applyFill="1" applyBorder="1" applyAlignment="1" applyProtection="1">
      <alignment horizontal="center" vertical="center" wrapText="1"/>
      <protection locked="0"/>
    </xf>
    <xf numFmtId="0" fontId="6" fillId="5" borderId="57" xfId="0" applyFont="1" applyFill="1" applyBorder="1" applyAlignment="1" applyProtection="1">
      <alignment horizontal="center" vertical="center" wrapText="1"/>
    </xf>
    <xf numFmtId="0" fontId="5" fillId="3" borderId="57" xfId="3" applyFont="1" applyFill="1" applyBorder="1" applyAlignment="1" applyProtection="1">
      <alignment horizontal="center" vertical="center" wrapText="1"/>
      <protection locked="0"/>
    </xf>
    <xf numFmtId="0" fontId="6" fillId="3" borderId="57"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protection locked="0"/>
    </xf>
    <xf numFmtId="0" fontId="6" fillId="0" borderId="8" xfId="3"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xf>
    <xf numFmtId="0" fontId="5" fillId="5" borderId="40" xfId="3" applyFont="1" applyFill="1" applyBorder="1" applyAlignment="1" applyProtection="1">
      <alignment horizontal="center" vertical="center" wrapText="1"/>
    </xf>
    <xf numFmtId="0" fontId="5" fillId="3" borderId="10" xfId="4" applyFont="1" applyFill="1" applyBorder="1" applyAlignment="1" applyProtection="1">
      <alignment horizontal="center" vertical="center" wrapText="1"/>
      <protection locked="0"/>
    </xf>
    <xf numFmtId="0" fontId="6" fillId="5" borderId="41" xfId="4" applyFont="1" applyFill="1" applyBorder="1" applyAlignment="1" applyProtection="1">
      <alignment horizontal="center" vertical="center" wrapText="1"/>
      <protection locked="0"/>
    </xf>
    <xf numFmtId="0" fontId="6" fillId="0" borderId="10" xfId="3" applyFont="1" applyFill="1" applyBorder="1" applyAlignment="1" applyProtection="1">
      <alignment horizontal="center" vertical="center" wrapText="1"/>
      <protection locked="0"/>
    </xf>
    <xf numFmtId="0" fontId="6" fillId="0" borderId="11" xfId="3" applyFont="1" applyFill="1" applyBorder="1" applyAlignment="1" applyProtection="1">
      <alignment horizontal="center" vertical="center" wrapText="1"/>
      <protection locked="0"/>
    </xf>
    <xf numFmtId="0" fontId="5" fillId="3" borderId="41" xfId="3" applyFont="1" applyFill="1" applyBorder="1" applyAlignment="1" applyProtection="1">
      <alignment horizontal="center" vertical="center" wrapText="1"/>
      <protection locked="0"/>
    </xf>
    <xf numFmtId="0" fontId="5" fillId="3" borderId="10" xfId="3"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xf>
    <xf numFmtId="0" fontId="5" fillId="3" borderId="11" xfId="3"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3" borderId="11" xfId="3" applyFont="1" applyFill="1" applyBorder="1" applyAlignment="1" applyProtection="1">
      <alignment horizontal="center" vertical="center" wrapText="1"/>
    </xf>
    <xf numFmtId="0" fontId="5" fillId="5" borderId="11" xfId="3" applyFont="1" applyFill="1" applyBorder="1" applyAlignment="1" applyProtection="1">
      <alignment horizontal="center" vertical="center" wrapText="1"/>
    </xf>
    <xf numFmtId="9" fontId="5" fillId="5" borderId="11" xfId="1" applyFont="1" applyFill="1" applyBorder="1" applyAlignment="1" applyProtection="1">
      <alignment horizontal="center" vertical="center" wrapText="1"/>
    </xf>
    <xf numFmtId="9" fontId="5" fillId="5" borderId="41" xfId="1"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protection locked="0"/>
    </xf>
    <xf numFmtId="0" fontId="6" fillId="5" borderId="4" xfId="3"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6" fillId="5" borderId="7" xfId="4" applyFont="1" applyFill="1" applyBorder="1" applyAlignment="1" applyProtection="1">
      <alignment horizontal="center" vertical="center" wrapText="1"/>
      <protection locked="0"/>
    </xf>
    <xf numFmtId="0" fontId="6" fillId="0" borderId="5" xfId="3" applyFont="1" applyFill="1" applyBorder="1" applyAlignment="1" applyProtection="1">
      <alignment horizontal="center" vertical="center" wrapText="1"/>
      <protection locked="0"/>
    </xf>
    <xf numFmtId="0" fontId="6" fillId="0" borderId="6" xfId="3"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wrapText="1"/>
    </xf>
    <xf numFmtId="9" fontId="5" fillId="5" borderId="50" xfId="1" applyFont="1" applyFill="1" applyBorder="1" applyAlignment="1" applyProtection="1">
      <alignment horizontal="center" vertical="center" wrapText="1"/>
    </xf>
    <xf numFmtId="0" fontId="6" fillId="5" borderId="0" xfId="0" applyFont="1" applyFill="1" applyAlignment="1" applyProtection="1">
      <alignment horizontal="center" vertical="center" wrapText="1"/>
      <protection locked="0"/>
    </xf>
    <xf numFmtId="0" fontId="10" fillId="0" borderId="2" xfId="0" applyFont="1" applyFill="1" applyBorder="1" applyAlignment="1" applyProtection="1">
      <alignment horizontal="center" vertical="center" wrapText="1"/>
    </xf>
    <xf numFmtId="9" fontId="10" fillId="5" borderId="47" xfId="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9" fontId="10" fillId="5" borderId="41" xfId="1" applyFont="1" applyFill="1" applyBorder="1" applyAlignment="1" applyProtection="1">
      <alignment horizontal="center" vertical="center" wrapText="1"/>
    </xf>
    <xf numFmtId="9" fontId="5" fillId="5" borderId="12" xfId="1"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6" fillId="0" borderId="61"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0" borderId="62"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protection locked="0"/>
    </xf>
    <xf numFmtId="0" fontId="6" fillId="6" borderId="1" xfId="3"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6" fillId="6" borderId="2" xfId="4" applyFont="1" applyFill="1" applyBorder="1" applyAlignment="1" applyProtection="1">
      <alignment horizontal="center" vertical="center" wrapText="1"/>
      <protection locked="0"/>
    </xf>
    <xf numFmtId="0" fontId="6" fillId="5" borderId="2" xfId="4" applyFont="1" applyFill="1" applyBorder="1" applyAlignment="1" applyProtection="1">
      <alignment horizontal="center" vertical="center" wrapText="1"/>
      <protection locked="0"/>
    </xf>
    <xf numFmtId="0" fontId="6" fillId="0" borderId="51" xfId="3" applyFont="1" applyFill="1" applyBorder="1" applyAlignment="1" applyProtection="1">
      <alignment horizontal="center" vertical="center" wrapText="1"/>
      <protection locked="0"/>
    </xf>
    <xf numFmtId="0" fontId="6" fillId="5" borderId="31" xfId="3" applyFont="1" applyFill="1" applyBorder="1" applyAlignment="1" applyProtection="1">
      <alignment horizontal="center" vertical="center" wrapText="1"/>
      <protection locked="0"/>
    </xf>
    <xf numFmtId="0" fontId="6" fillId="0" borderId="46"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15" fillId="5" borderId="9" xfId="4" applyFont="1" applyFill="1" applyBorder="1" applyAlignment="1" applyProtection="1">
      <alignment horizontal="center" vertical="center" wrapText="1"/>
      <protection locked="0"/>
    </xf>
    <xf numFmtId="0" fontId="16" fillId="0" borderId="8" xfId="3" applyFont="1" applyFill="1" applyBorder="1" applyAlignment="1" applyProtection="1">
      <alignment horizontal="center" vertical="center" wrapText="1"/>
      <protection locked="0"/>
    </xf>
    <xf numFmtId="0" fontId="16" fillId="0" borderId="1" xfId="3" applyFont="1" applyFill="1" applyBorder="1" applyAlignment="1" applyProtection="1">
      <alignment horizontal="center" vertical="center" wrapText="1"/>
      <protection locked="0"/>
    </xf>
    <xf numFmtId="0" fontId="9" fillId="2" borderId="53" xfId="0" applyFont="1" applyFill="1" applyBorder="1" applyAlignment="1" applyProtection="1">
      <alignment horizontal="center" vertical="center" wrapText="1"/>
    </xf>
    <xf numFmtId="0" fontId="6" fillId="0" borderId="4" xfId="3"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xf>
    <xf numFmtId="0" fontId="6" fillId="0" borderId="63" xfId="0" applyFont="1" applyFill="1" applyBorder="1" applyAlignment="1" applyProtection="1">
      <alignment horizontal="center" vertical="center" wrapText="1"/>
      <protection locked="0"/>
    </xf>
    <xf numFmtId="0" fontId="17" fillId="0" borderId="4" xfId="0" applyFont="1" applyBorder="1" applyAlignment="1">
      <alignment horizontal="center" vertical="center" wrapText="1"/>
    </xf>
    <xf numFmtId="0" fontId="6" fillId="0" borderId="62" xfId="0" applyFont="1" applyFill="1" applyBorder="1" applyAlignment="1" applyProtection="1">
      <alignment horizontal="center" vertical="center" wrapText="1"/>
      <protection locked="0"/>
    </xf>
    <xf numFmtId="0" fontId="6" fillId="0" borderId="53" xfId="3"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5" fillId="3" borderId="64" xfId="4" applyFont="1" applyFill="1" applyBorder="1" applyAlignment="1" applyProtection="1">
      <alignment horizontal="center" vertical="center" wrapText="1"/>
      <protection locked="0"/>
    </xf>
    <xf numFmtId="0" fontId="6" fillId="5" borderId="27" xfId="4" applyFont="1" applyFill="1" applyBorder="1" applyAlignment="1" applyProtection="1">
      <alignment horizontal="center" vertical="center" wrapText="1"/>
      <protection locked="0"/>
    </xf>
    <xf numFmtId="0" fontId="6" fillId="0" borderId="31" xfId="3" applyFont="1" applyFill="1" applyBorder="1" applyAlignment="1" applyProtection="1">
      <alignment horizontal="center" vertical="center" wrapText="1"/>
      <protection locked="0"/>
    </xf>
    <xf numFmtId="0" fontId="5" fillId="3" borderId="64" xfId="3" applyFont="1" applyFill="1" applyBorder="1" applyAlignment="1" applyProtection="1">
      <alignment horizontal="center" vertical="center" wrapText="1"/>
      <protection locked="0"/>
    </xf>
    <xf numFmtId="0" fontId="6" fillId="5" borderId="25" xfId="0" applyFont="1" applyFill="1" applyBorder="1" applyAlignment="1" applyProtection="1">
      <alignment horizontal="center" vertical="center" wrapText="1"/>
    </xf>
    <xf numFmtId="0" fontId="5" fillId="3" borderId="25" xfId="3" applyFont="1" applyFill="1" applyBorder="1" applyAlignment="1" applyProtection="1">
      <alignment horizontal="center" vertical="center" wrapText="1"/>
      <protection locked="0"/>
    </xf>
    <xf numFmtId="0" fontId="5" fillId="3" borderId="1" xfId="3" applyFont="1" applyFill="1" applyBorder="1" applyAlignment="1" applyProtection="1">
      <alignment horizontal="center" vertical="center" wrapText="1"/>
    </xf>
    <xf numFmtId="0" fontId="5" fillId="5" borderId="1" xfId="3" applyFont="1" applyFill="1" applyBorder="1" applyAlignment="1" applyProtection="1">
      <alignment horizontal="center" vertical="center" wrapText="1"/>
    </xf>
    <xf numFmtId="9" fontId="5" fillId="5" borderId="1" xfId="1" applyFont="1" applyFill="1" applyBorder="1" applyAlignment="1" applyProtection="1">
      <alignment horizontal="center" vertical="center" wrapText="1"/>
    </xf>
    <xf numFmtId="9" fontId="5" fillId="5" borderId="2" xfId="1" applyFont="1" applyFill="1" applyBorder="1" applyAlignment="1" applyProtection="1">
      <alignment horizontal="center" vertical="center" wrapText="1"/>
    </xf>
    <xf numFmtId="0" fontId="10" fillId="5" borderId="65" xfId="3" applyFont="1" applyFill="1" applyBorder="1" applyAlignment="1" applyProtection="1">
      <alignment horizontal="center" vertical="center" wrapText="1"/>
    </xf>
    <xf numFmtId="0" fontId="10" fillId="3" borderId="46" xfId="4" applyFont="1" applyFill="1" applyBorder="1" applyAlignment="1" applyProtection="1">
      <alignment horizontal="center" vertical="center" wrapText="1"/>
      <protection locked="0"/>
    </xf>
    <xf numFmtId="0" fontId="1" fillId="5" borderId="47" xfId="4" applyFont="1" applyFill="1" applyBorder="1" applyAlignment="1" applyProtection="1">
      <alignment horizontal="center" vertical="center" wrapText="1"/>
      <protection locked="0"/>
    </xf>
    <xf numFmtId="0" fontId="1" fillId="0" borderId="36" xfId="3" applyFont="1" applyFill="1" applyBorder="1" applyAlignment="1" applyProtection="1">
      <alignment horizontal="center" vertical="center" wrapText="1"/>
      <protection locked="0"/>
    </xf>
    <xf numFmtId="0" fontId="1" fillId="0" borderId="49" xfId="3" applyFont="1" applyFill="1" applyBorder="1" applyAlignment="1" applyProtection="1">
      <alignment horizontal="center" vertical="center" wrapText="1"/>
      <protection locked="0"/>
    </xf>
    <xf numFmtId="0" fontId="10" fillId="3" borderId="47" xfId="3" applyFont="1" applyFill="1" applyBorder="1" applyAlignment="1" applyProtection="1">
      <alignment horizontal="center" vertical="center" wrapText="1"/>
      <protection locked="0"/>
    </xf>
    <xf numFmtId="0" fontId="10" fillId="3" borderId="46" xfId="3" applyFont="1" applyFill="1" applyBorder="1" applyAlignment="1" applyProtection="1">
      <alignment horizontal="center" vertical="center" wrapText="1"/>
      <protection locked="0"/>
    </xf>
    <xf numFmtId="0" fontId="1" fillId="5" borderId="49" xfId="0" applyFont="1" applyFill="1" applyBorder="1" applyAlignment="1" applyProtection="1">
      <alignment horizontal="center" vertical="center" wrapText="1"/>
    </xf>
    <xf numFmtId="0" fontId="10" fillId="0" borderId="49" xfId="0" applyFont="1" applyFill="1" applyBorder="1" applyAlignment="1" applyProtection="1">
      <alignment horizontal="center" vertical="center" wrapText="1"/>
    </xf>
    <xf numFmtId="0" fontId="10" fillId="0" borderId="47" xfId="0" applyFont="1" applyFill="1" applyBorder="1" applyAlignment="1" applyProtection="1">
      <alignment horizontal="center" vertical="center" wrapText="1"/>
    </xf>
    <xf numFmtId="0" fontId="1" fillId="3" borderId="49" xfId="0" applyFont="1" applyFill="1" applyBorder="1" applyAlignment="1" applyProtection="1">
      <alignment horizontal="center" vertical="center" wrapText="1"/>
    </xf>
    <xf numFmtId="0" fontId="1" fillId="0" borderId="47" xfId="0" applyFont="1" applyFill="1" applyBorder="1" applyAlignment="1" applyProtection="1">
      <alignment horizontal="center" vertical="center" wrapText="1"/>
      <protection locked="0"/>
    </xf>
    <xf numFmtId="0" fontId="1" fillId="0" borderId="53" xfId="3" applyFont="1" applyFill="1" applyBorder="1" applyAlignment="1" applyProtection="1">
      <alignment horizontal="center" vertical="center" wrapText="1"/>
      <protection locked="0"/>
    </xf>
    <xf numFmtId="0" fontId="6" fillId="0" borderId="51" xfId="0" applyFont="1" applyFill="1" applyBorder="1" applyAlignment="1" applyProtection="1">
      <alignment vertical="center" wrapText="1"/>
    </xf>
    <xf numFmtId="0" fontId="11" fillId="2" borderId="57" xfId="0" applyFont="1" applyFill="1" applyBorder="1" applyAlignment="1" applyProtection="1">
      <alignment horizontal="center" vertical="center" wrapText="1"/>
    </xf>
    <xf numFmtId="0" fontId="6" fillId="5" borderId="9" xfId="3"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9" fontId="5" fillId="5" borderId="9" xfId="1" applyFont="1" applyFill="1" applyBorder="1" applyAlignment="1" applyProtection="1">
      <alignment horizontal="center" vertical="center" wrapText="1"/>
    </xf>
    <xf numFmtId="0" fontId="6" fillId="5" borderId="3" xfId="3" applyFont="1" applyFill="1" applyBorder="1" applyAlignment="1" applyProtection="1">
      <alignment horizontal="center" vertical="center" wrapText="1"/>
      <protection locked="0"/>
    </xf>
    <xf numFmtId="0" fontId="5" fillId="3" borderId="4" xfId="3" applyFont="1" applyFill="1" applyBorder="1" applyAlignment="1" applyProtection="1">
      <alignment horizontal="center" vertical="center" wrapText="1"/>
      <protection locked="0"/>
    </xf>
    <xf numFmtId="0" fontId="5" fillId="3" borderId="53" xfId="3" applyFont="1" applyFill="1" applyBorder="1" applyAlignment="1" applyProtection="1">
      <alignment horizontal="center" vertical="center" wrapText="1"/>
      <protection locked="0"/>
    </xf>
    <xf numFmtId="0" fontId="11" fillId="5" borderId="40" xfId="3" applyFont="1" applyFill="1" applyBorder="1" applyAlignment="1" applyProtection="1">
      <alignment horizontal="center" vertical="center" wrapText="1"/>
    </xf>
    <xf numFmtId="0" fontId="11" fillId="3" borderId="10" xfId="4" applyFont="1" applyFill="1" applyBorder="1" applyAlignment="1" applyProtection="1">
      <alignment horizontal="center" vertical="center" wrapText="1"/>
      <protection locked="0"/>
    </xf>
    <xf numFmtId="0" fontId="12" fillId="5" borderId="41" xfId="4" applyFont="1" applyFill="1" applyBorder="1" applyAlignment="1" applyProtection="1">
      <alignment horizontal="center" vertical="center" wrapText="1"/>
      <protection locked="0"/>
    </xf>
    <xf numFmtId="0" fontId="12" fillId="0" borderId="10" xfId="3" applyFont="1" applyFill="1" applyBorder="1" applyAlignment="1" applyProtection="1">
      <alignment horizontal="center" vertical="center" wrapText="1"/>
      <protection locked="0"/>
    </xf>
    <xf numFmtId="0" fontId="12" fillId="0" borderId="11" xfId="3" applyFont="1" applyFill="1" applyBorder="1" applyAlignment="1" applyProtection="1">
      <alignment horizontal="center" vertical="center" wrapText="1"/>
      <protection locked="0"/>
    </xf>
    <xf numFmtId="0" fontId="11" fillId="3" borderId="41" xfId="3" applyFont="1" applyFill="1" applyBorder="1" applyAlignment="1" applyProtection="1">
      <alignment horizontal="center" vertical="center" wrapText="1"/>
      <protection locked="0"/>
    </xf>
    <xf numFmtId="0" fontId="11" fillId="3" borderId="10" xfId="3"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xf>
    <xf numFmtId="0" fontId="11" fillId="3" borderId="11" xfId="3"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xf>
    <xf numFmtId="0" fontId="11" fillId="0" borderId="41" xfId="0" applyFont="1" applyFill="1" applyBorder="1" applyAlignment="1" applyProtection="1">
      <alignment horizontal="center" vertical="center" wrapText="1"/>
    </xf>
    <xf numFmtId="0" fontId="11" fillId="3" borderId="11" xfId="3" applyFont="1" applyFill="1" applyBorder="1" applyAlignment="1" applyProtection="1">
      <alignment horizontal="center" vertical="center" wrapText="1"/>
    </xf>
    <xf numFmtId="0" fontId="11" fillId="5" borderId="11" xfId="3" applyFont="1" applyFill="1" applyBorder="1" applyAlignment="1" applyProtection="1">
      <alignment horizontal="center" vertical="center" wrapText="1"/>
    </xf>
    <xf numFmtId="9" fontId="11" fillId="5" borderId="11" xfId="1" applyFont="1" applyFill="1" applyBorder="1" applyAlignment="1" applyProtection="1">
      <alignment horizontal="center" vertical="center" wrapText="1"/>
    </xf>
    <xf numFmtId="9" fontId="11" fillId="5" borderId="12" xfId="1"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wrapText="1"/>
    </xf>
    <xf numFmtId="0" fontId="11" fillId="0" borderId="40"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41" xfId="0" applyFont="1" applyFill="1" applyBorder="1" applyAlignment="1" applyProtection="1">
      <alignment horizontal="center" vertical="center" wrapText="1"/>
      <protection locked="0"/>
    </xf>
    <xf numFmtId="0" fontId="5" fillId="3" borderId="1" xfId="4" applyFont="1" applyFill="1" applyBorder="1" applyAlignment="1" applyProtection="1">
      <alignment horizontal="center" vertical="center" wrapText="1"/>
      <protection locked="0"/>
    </xf>
    <xf numFmtId="0" fontId="5" fillId="0" borderId="6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5" fillId="0" borderId="62"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6" fillId="5" borderId="4" xfId="3"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12" fillId="0" borderId="62"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center" vertical="center" wrapText="1"/>
      <protection locked="0"/>
    </xf>
    <xf numFmtId="0" fontId="6" fillId="5" borderId="47" xfId="3" applyFont="1" applyFill="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5" fillId="5" borderId="45" xfId="3" applyFont="1" applyFill="1" applyBorder="1" applyAlignment="1" applyProtection="1">
      <alignment horizontal="center" vertical="center" wrapText="1"/>
    </xf>
    <xf numFmtId="0" fontId="5" fillId="5" borderId="65" xfId="3" applyFont="1" applyFill="1" applyBorder="1" applyAlignment="1" applyProtection="1">
      <alignment horizontal="center" vertical="center" wrapText="1"/>
    </xf>
    <xf numFmtId="0" fontId="5" fillId="3" borderId="46" xfId="4" applyFont="1" applyFill="1" applyBorder="1" applyAlignment="1" applyProtection="1">
      <alignment horizontal="center" vertical="center" wrapText="1"/>
      <protection locked="0"/>
    </xf>
    <xf numFmtId="0" fontId="6" fillId="5" borderId="47" xfId="4" applyFont="1" applyFill="1" applyBorder="1" applyAlignment="1" applyProtection="1">
      <alignment horizontal="center" vertical="center" wrapText="1"/>
      <protection locked="0"/>
    </xf>
    <xf numFmtId="0" fontId="6" fillId="0" borderId="46" xfId="3" applyFont="1" applyFill="1" applyBorder="1" applyAlignment="1" applyProtection="1">
      <alignment horizontal="center" vertical="center" wrapText="1"/>
      <protection locked="0"/>
    </xf>
    <xf numFmtId="0" fontId="6" fillId="0" borderId="49" xfId="3" applyFont="1" applyFill="1" applyBorder="1" applyAlignment="1" applyProtection="1">
      <alignment horizontal="center" vertical="center" wrapText="1"/>
      <protection locked="0"/>
    </xf>
    <xf numFmtId="0" fontId="5" fillId="3" borderId="46" xfId="3" applyFont="1" applyFill="1" applyBorder="1" applyAlignment="1" applyProtection="1">
      <alignment horizontal="center" vertical="center" wrapText="1"/>
      <protection locked="0"/>
    </xf>
    <xf numFmtId="0" fontId="6" fillId="5" borderId="49" xfId="0" applyFont="1" applyFill="1" applyBorder="1" applyAlignment="1" applyProtection="1">
      <alignment horizontal="center" vertical="center" wrapText="1"/>
    </xf>
    <xf numFmtId="0" fontId="5" fillId="0" borderId="49"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wrapText="1"/>
    </xf>
    <xf numFmtId="0" fontId="6" fillId="3" borderId="49" xfId="0" applyFont="1" applyFill="1" applyBorder="1" applyAlignment="1" applyProtection="1">
      <alignment horizontal="center" vertical="center" wrapText="1"/>
    </xf>
    <xf numFmtId="0" fontId="6" fillId="0" borderId="10" xfId="3" applyFont="1" applyFill="1" applyBorder="1" applyAlignment="1" applyProtection="1">
      <alignment vertical="center" wrapText="1"/>
      <protection locked="0"/>
    </xf>
    <xf numFmtId="0" fontId="6" fillId="0" borderId="11" xfId="3" applyFont="1" applyFill="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6" fillId="5" borderId="66" xfId="0" applyFont="1" applyFill="1" applyBorder="1" applyAlignment="1" applyProtection="1">
      <alignment horizontal="center" vertical="center" wrapText="1"/>
    </xf>
    <xf numFmtId="0" fontId="5" fillId="3" borderId="69" xfId="3" applyFont="1" applyFill="1" applyBorder="1" applyAlignment="1" applyProtection="1">
      <alignment horizontal="center" vertical="center" wrapText="1"/>
      <protection locked="0"/>
    </xf>
    <xf numFmtId="0" fontId="5" fillId="3" borderId="69" xfId="3" applyFont="1" applyFill="1" applyBorder="1" applyAlignment="1" applyProtection="1">
      <alignment horizontal="center" vertical="center" wrapText="1"/>
    </xf>
    <xf numFmtId="0" fontId="5" fillId="5" borderId="69" xfId="3" applyFont="1" applyFill="1" applyBorder="1" applyAlignment="1" applyProtection="1">
      <alignment horizontal="center" vertical="center" wrapText="1"/>
    </xf>
    <xf numFmtId="9" fontId="5" fillId="5" borderId="69" xfId="1" applyFont="1" applyFill="1" applyBorder="1" applyAlignment="1" applyProtection="1">
      <alignment horizontal="center" vertical="center" wrapText="1"/>
    </xf>
    <xf numFmtId="9" fontId="5" fillId="5" borderId="60" xfId="1" applyFont="1" applyFill="1" applyBorder="1" applyAlignment="1" applyProtection="1">
      <alignment horizontal="center" vertical="center" wrapText="1"/>
    </xf>
    <xf numFmtId="0" fontId="6" fillId="0" borderId="49" xfId="0" applyFont="1" applyFill="1" applyBorder="1" applyAlignment="1" applyProtection="1">
      <alignment horizontal="center" vertical="center" wrapText="1"/>
      <protection locked="0"/>
    </xf>
    <xf numFmtId="0" fontId="6" fillId="0" borderId="36" xfId="3" applyFont="1" applyFill="1" applyBorder="1" applyAlignment="1" applyProtection="1">
      <alignment horizontal="center" vertical="center" wrapText="1"/>
      <protection locked="0"/>
    </xf>
    <xf numFmtId="0" fontId="5" fillId="3" borderId="6" xfId="4" applyFont="1" applyFill="1" applyBorder="1" applyAlignment="1" applyProtection="1">
      <alignment horizontal="center" vertical="center" wrapText="1"/>
      <protection locked="0"/>
    </xf>
    <xf numFmtId="0" fontId="5" fillId="3" borderId="11" xfId="4" applyFont="1" applyFill="1" applyBorder="1" applyAlignment="1" applyProtection="1">
      <alignment horizontal="center" vertical="center" wrapText="1"/>
      <protection locked="0"/>
    </xf>
    <xf numFmtId="0" fontId="6" fillId="5" borderId="41" xfId="3" applyFont="1" applyFill="1" applyBorder="1" applyAlignment="1" applyProtection="1">
      <alignment horizontal="center" vertical="center" wrapText="1"/>
      <protection locked="0"/>
    </xf>
    <xf numFmtId="0" fontId="6" fillId="6" borderId="12" xfId="4" applyFont="1" applyFill="1" applyBorder="1" applyAlignment="1" applyProtection="1">
      <alignment horizontal="center" vertical="center" wrapText="1"/>
      <protection locked="0"/>
    </xf>
    <xf numFmtId="0" fontId="6" fillId="6" borderId="50" xfId="4" applyFont="1" applyFill="1" applyBorder="1" applyAlignment="1" applyProtection="1">
      <alignment horizontal="center" vertical="center" wrapText="1"/>
      <protection locked="0"/>
    </xf>
    <xf numFmtId="0" fontId="6" fillId="6" borderId="49" xfId="3" applyFont="1" applyFill="1" applyBorder="1" applyAlignment="1" applyProtection="1">
      <alignment horizontal="center" vertical="center" wrapText="1"/>
      <protection locked="0"/>
    </xf>
    <xf numFmtId="0" fontId="5" fillId="3" borderId="71" xfId="4" applyFont="1" applyFill="1" applyBorder="1" applyAlignment="1" applyProtection="1">
      <alignment horizontal="center" vertical="center" wrapText="1"/>
      <protection locked="0"/>
    </xf>
    <xf numFmtId="0" fontId="6" fillId="5" borderId="59" xfId="4" applyFont="1" applyFill="1" applyBorder="1" applyAlignment="1" applyProtection="1">
      <alignment horizontal="center" vertical="center" wrapText="1"/>
      <protection locked="0"/>
    </xf>
    <xf numFmtId="0" fontId="6" fillId="0" borderId="39" xfId="3" applyFont="1" applyFill="1" applyBorder="1" applyAlignment="1" applyProtection="1">
      <alignment horizontal="center" vertical="center" wrapText="1"/>
      <protection locked="0"/>
    </xf>
    <xf numFmtId="0" fontId="6" fillId="0" borderId="68" xfId="3" applyFont="1" applyFill="1" applyBorder="1" applyAlignment="1" applyProtection="1">
      <alignment horizontal="center" vertical="center" wrapText="1"/>
      <protection locked="0"/>
    </xf>
    <xf numFmtId="0" fontId="5" fillId="3" borderId="71" xfId="3"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wrapText="1"/>
    </xf>
    <xf numFmtId="0" fontId="5" fillId="3" borderId="68" xfId="3" applyFont="1" applyFill="1" applyBorder="1" applyAlignment="1" applyProtection="1">
      <alignment horizontal="center" vertical="center" wrapText="1"/>
      <protection locked="0"/>
    </xf>
    <xf numFmtId="9" fontId="5" fillId="5" borderId="44" xfId="1" applyFont="1" applyFill="1" applyBorder="1" applyAlignment="1" applyProtection="1">
      <alignment horizontal="center" vertical="center" wrapText="1"/>
    </xf>
    <xf numFmtId="0" fontId="17" fillId="0" borderId="53" xfId="0" applyFont="1" applyBorder="1" applyAlignment="1">
      <alignment horizontal="center" vertical="center" wrapText="1"/>
    </xf>
    <xf numFmtId="0" fontId="6" fillId="5" borderId="30" xfId="0" applyFont="1" applyFill="1" applyBorder="1" applyAlignment="1" applyProtection="1">
      <alignment horizontal="center" vertical="center" wrapText="1"/>
      <protection locked="0"/>
    </xf>
    <xf numFmtId="0" fontId="5" fillId="7" borderId="46" xfId="4" applyFont="1" applyFill="1" applyBorder="1" applyAlignment="1" applyProtection="1">
      <alignment horizontal="center" vertical="center" wrapText="1"/>
      <protection locked="0"/>
    </xf>
    <xf numFmtId="0" fontId="5" fillId="7" borderId="8" xfId="4" applyFont="1" applyFill="1" applyBorder="1" applyAlignment="1" applyProtection="1">
      <alignment horizontal="center" vertical="center" wrapText="1"/>
      <protection locked="0"/>
    </xf>
    <xf numFmtId="0" fontId="5" fillId="7" borderId="10" xfId="4" applyFont="1" applyFill="1" applyBorder="1" applyAlignment="1" applyProtection="1">
      <alignment horizontal="center" vertical="center" wrapText="1"/>
      <protection locked="0"/>
    </xf>
    <xf numFmtId="0" fontId="5" fillId="7" borderId="5" xfId="4" applyFont="1" applyFill="1" applyBorder="1" applyAlignment="1" applyProtection="1">
      <alignment horizontal="center" vertical="center" wrapText="1"/>
      <protection locked="0"/>
    </xf>
    <xf numFmtId="0" fontId="5" fillId="7" borderId="51" xfId="4" applyFont="1" applyFill="1" applyBorder="1" applyAlignment="1" applyProtection="1">
      <alignment horizontal="center" vertical="center" wrapText="1"/>
      <protection locked="0"/>
    </xf>
    <xf numFmtId="0" fontId="5" fillId="8" borderId="5" xfId="4" applyFont="1" applyFill="1" applyBorder="1" applyAlignment="1" applyProtection="1">
      <alignment horizontal="center" vertical="center" wrapText="1"/>
      <protection locked="0"/>
    </xf>
    <xf numFmtId="0" fontId="5" fillId="8" borderId="8" xfId="4" applyFont="1" applyFill="1" applyBorder="1" applyAlignment="1" applyProtection="1">
      <alignment horizontal="center" vertical="center" wrapText="1"/>
      <protection locked="0"/>
    </xf>
    <xf numFmtId="0" fontId="5" fillId="8" borderId="51" xfId="4" applyFont="1" applyFill="1" applyBorder="1" applyAlignment="1" applyProtection="1">
      <alignment horizontal="center" vertical="center" wrapText="1"/>
      <protection locked="0"/>
    </xf>
    <xf numFmtId="0" fontId="5" fillId="8" borderId="10" xfId="4" applyFont="1" applyFill="1" applyBorder="1" applyAlignment="1" applyProtection="1">
      <alignment horizontal="center" vertical="center" wrapText="1"/>
      <protection locked="0"/>
    </xf>
    <xf numFmtId="0" fontId="5" fillId="8" borderId="46" xfId="4" applyFont="1" applyFill="1" applyBorder="1" applyAlignment="1" applyProtection="1">
      <alignment horizontal="center" vertical="center" wrapText="1"/>
      <protection locked="0"/>
    </xf>
    <xf numFmtId="0" fontId="5" fillId="8" borderId="71" xfId="4" applyFont="1" applyFill="1" applyBorder="1" applyAlignment="1" applyProtection="1">
      <alignment horizontal="center" vertical="center" wrapText="1"/>
      <protection locked="0"/>
    </xf>
    <xf numFmtId="0" fontId="5" fillId="3" borderId="33" xfId="3" applyFont="1" applyFill="1" applyBorder="1" applyAlignment="1" applyProtection="1">
      <alignment horizontal="center" vertical="center" wrapText="1"/>
      <protection locked="0"/>
    </xf>
    <xf numFmtId="0" fontId="5" fillId="3" borderId="2" xfId="3" applyFont="1" applyFill="1" applyBorder="1" applyAlignment="1" applyProtection="1">
      <alignment horizontal="center" vertical="center" wrapText="1"/>
      <protection locked="0"/>
    </xf>
    <xf numFmtId="0" fontId="5" fillId="3" borderId="32" xfId="3" applyFont="1" applyFill="1" applyBorder="1" applyAlignment="1" applyProtection="1">
      <alignment horizontal="center" vertical="center" wrapText="1"/>
      <protection locked="0"/>
    </xf>
    <xf numFmtId="0" fontId="5" fillId="3" borderId="12" xfId="3" applyFont="1" applyFill="1" applyBorder="1" applyAlignment="1" applyProtection="1">
      <alignment horizontal="center" vertical="center" wrapText="1"/>
      <protection locked="0"/>
    </xf>
    <xf numFmtId="0" fontId="5" fillId="3" borderId="50" xfId="3" applyFont="1" applyFill="1" applyBorder="1" applyAlignment="1" applyProtection="1">
      <alignment horizontal="center" vertical="center" wrapText="1"/>
      <protection locked="0"/>
    </xf>
    <xf numFmtId="0" fontId="5" fillId="3" borderId="37" xfId="3" applyFont="1" applyFill="1" applyBorder="1" applyAlignment="1" applyProtection="1">
      <alignment horizontal="center" vertical="center" wrapText="1"/>
      <protection locked="0"/>
    </xf>
    <xf numFmtId="0" fontId="6" fillId="5" borderId="3" xfId="3" applyFont="1" applyFill="1" applyBorder="1" applyAlignment="1" applyProtection="1">
      <alignment horizontal="center" vertical="center" wrapText="1"/>
      <protection locked="0"/>
    </xf>
    <xf numFmtId="0" fontId="6" fillId="5" borderId="13" xfId="3" applyFont="1" applyFill="1" applyBorder="1" applyAlignment="1" applyProtection="1">
      <alignment horizontal="center" vertical="center" wrapText="1"/>
      <protection locked="0"/>
    </xf>
    <xf numFmtId="0" fontId="6" fillId="0" borderId="70" xfId="0" applyFont="1" applyFill="1" applyBorder="1" applyAlignment="1" applyProtection="1">
      <alignment horizontal="center" vertical="center" wrapText="1"/>
      <protection locked="0"/>
    </xf>
    <xf numFmtId="0" fontId="6" fillId="0" borderId="51"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53" xfId="0" applyFont="1" applyFill="1" applyBorder="1" applyAlignment="1" applyProtection="1">
      <alignment horizontal="center" vertical="center" wrapText="1"/>
    </xf>
    <xf numFmtId="0" fontId="6" fillId="6" borderId="4" xfId="3" applyFont="1" applyFill="1" applyBorder="1" applyAlignment="1" applyProtection="1">
      <alignment horizontal="center" vertical="center" wrapText="1"/>
      <protection locked="0"/>
    </xf>
    <xf numFmtId="0" fontId="1" fillId="0" borderId="4" xfId="3" applyFont="1" applyFill="1" applyBorder="1" applyAlignment="1" applyProtection="1">
      <alignment horizontal="center" vertical="center" wrapText="1"/>
      <protection locked="0"/>
    </xf>
    <xf numFmtId="0" fontId="6" fillId="6" borderId="7" xfId="4" applyFont="1" applyFill="1" applyBorder="1" applyAlignment="1" applyProtection="1">
      <alignment horizontal="center" vertical="center" wrapText="1"/>
      <protection locked="0"/>
    </xf>
    <xf numFmtId="0" fontId="6" fillId="6" borderId="9" xfId="4" applyFont="1" applyFill="1" applyBorder="1" applyAlignment="1" applyProtection="1">
      <alignment horizontal="center" vertical="center" wrapText="1"/>
      <protection locked="0"/>
    </xf>
    <xf numFmtId="0" fontId="6" fillId="5" borderId="12" xfId="4"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left" vertical="center" wrapText="1"/>
      <protection locked="0"/>
    </xf>
    <xf numFmtId="0" fontId="6" fillId="5" borderId="3" xfId="3" applyFont="1" applyFill="1" applyBorder="1" applyAlignment="1" applyProtection="1">
      <alignment horizontal="center" vertical="center" wrapText="1"/>
      <protection locked="0"/>
    </xf>
    <xf numFmtId="0" fontId="6" fillId="5" borderId="4" xfId="3" applyFont="1" applyFill="1" applyBorder="1" applyAlignment="1" applyProtection="1">
      <alignment horizontal="center" vertical="center" wrapText="1"/>
      <protection locked="0"/>
    </xf>
    <xf numFmtId="0" fontId="6" fillId="5" borderId="13" xfId="3" applyFont="1" applyFill="1" applyBorder="1" applyAlignment="1" applyProtection="1">
      <alignment horizontal="center" vertical="center" wrapText="1"/>
      <protection locked="0"/>
    </xf>
    <xf numFmtId="0" fontId="6" fillId="5" borderId="53" xfId="3" applyFont="1" applyFill="1" applyBorder="1" applyAlignment="1" applyProtection="1">
      <alignment horizontal="center" vertical="center" wrapText="1"/>
      <protection locked="0"/>
    </xf>
    <xf numFmtId="0" fontId="6" fillId="5" borderId="35" xfId="3" applyFont="1" applyFill="1" applyBorder="1" applyAlignment="1" applyProtection="1">
      <alignment horizontal="center" vertical="center" wrapText="1"/>
      <protection locked="0"/>
    </xf>
    <xf numFmtId="0" fontId="6" fillId="5" borderId="36" xfId="3" applyFont="1" applyFill="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41" xfId="0" applyFont="1" applyBorder="1" applyAlignment="1" applyProtection="1">
      <alignment horizontal="center" vertical="center" wrapText="1"/>
      <protection locked="0"/>
    </xf>
    <xf numFmtId="0" fontId="6" fillId="5" borderId="67" xfId="3" applyFont="1" applyFill="1" applyBorder="1" applyAlignment="1" applyProtection="1">
      <alignment horizontal="center" vertical="center" wrapText="1"/>
      <protection locked="0"/>
    </xf>
    <xf numFmtId="0" fontId="6" fillId="5" borderId="24" xfId="3" applyFont="1" applyFill="1" applyBorder="1" applyAlignment="1" applyProtection="1">
      <alignment horizontal="center" vertical="center" wrapText="1"/>
      <protection locked="0"/>
    </xf>
    <xf numFmtId="0" fontId="11" fillId="2" borderId="30" xfId="0" applyFont="1" applyFill="1" applyBorder="1" applyAlignment="1" applyProtection="1">
      <alignment horizontal="center" vertical="center" wrapText="1"/>
    </xf>
    <xf numFmtId="0" fontId="11" fillId="2" borderId="31" xfId="0" applyFont="1" applyFill="1" applyBorder="1" applyAlignment="1" applyProtection="1">
      <alignment horizontal="center" vertical="center" wrapText="1"/>
    </xf>
    <xf numFmtId="0" fontId="11" fillId="2" borderId="66" xfId="0" applyFont="1" applyFill="1" applyBorder="1" applyAlignment="1" applyProtection="1">
      <alignment horizontal="center" vertical="center" wrapText="1"/>
    </xf>
    <xf numFmtId="0" fontId="11" fillId="2" borderId="43"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wrapText="1"/>
    </xf>
    <xf numFmtId="0" fontId="5" fillId="2" borderId="37" xfId="0" applyFont="1" applyFill="1" applyBorder="1" applyAlignment="1" applyProtection="1">
      <alignment horizontal="center" vertical="center" wrapText="1"/>
    </xf>
    <xf numFmtId="0" fontId="5" fillId="2" borderId="4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29"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5" fillId="2" borderId="42" xfId="0" applyFont="1" applyFill="1" applyBorder="1" applyAlignment="1" applyProtection="1">
      <alignment horizontal="center" vertical="center" wrapText="1"/>
    </xf>
    <xf numFmtId="0" fontId="5" fillId="2" borderId="4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2" borderId="41"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5" fillId="2" borderId="28" xfId="0" applyFont="1" applyFill="1" applyBorder="1" applyAlignment="1" applyProtection="1">
      <alignment horizontal="center" vertical="center" wrapText="1"/>
    </xf>
    <xf numFmtId="0" fontId="5" fillId="2" borderId="40" xfId="0" applyFont="1" applyFill="1" applyBorder="1" applyAlignment="1" applyProtection="1">
      <alignment horizontal="center" vertical="center" wrapText="1"/>
    </xf>
    <xf numFmtId="0" fontId="7" fillId="4" borderId="15" xfId="2" applyFont="1" applyFill="1" applyBorder="1" applyAlignment="1" applyProtection="1">
      <alignment horizontal="center" vertical="center" wrapText="1"/>
    </xf>
    <xf numFmtId="0" fontId="7" fillId="4" borderId="16" xfId="2" applyFont="1" applyFill="1" applyBorder="1" applyAlignment="1" applyProtection="1">
      <alignment horizontal="center" vertical="center" wrapText="1"/>
    </xf>
    <xf numFmtId="0" fontId="7" fillId="4" borderId="17" xfId="2" applyFont="1" applyFill="1" applyBorder="1" applyAlignment="1" applyProtection="1">
      <alignment horizontal="center" vertical="center" wrapText="1"/>
    </xf>
    <xf numFmtId="0" fontId="7" fillId="4" borderId="18" xfId="2" applyFont="1" applyFill="1" applyBorder="1" applyAlignment="1" applyProtection="1">
      <alignment horizontal="center" vertical="center" wrapText="1"/>
    </xf>
    <xf numFmtId="0" fontId="7" fillId="4" borderId="19" xfId="2" applyFont="1" applyFill="1" applyBorder="1" applyAlignment="1" applyProtection="1">
      <alignment horizontal="center" vertical="center" wrapText="1"/>
    </xf>
    <xf numFmtId="0" fontId="7" fillId="4" borderId="22" xfId="2" applyFont="1" applyFill="1" applyBorder="1" applyAlignment="1" applyProtection="1">
      <alignment horizontal="center" vertical="center" wrapText="1"/>
    </xf>
    <xf numFmtId="0" fontId="7" fillId="4" borderId="20" xfId="2"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33"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9" fillId="2" borderId="26"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41"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41" xfId="0" applyFont="1" applyFill="1" applyBorder="1" applyAlignment="1" applyProtection="1">
      <alignment horizontal="center" vertical="center" wrapText="1"/>
    </xf>
    <xf numFmtId="0" fontId="7" fillId="4" borderId="21" xfId="2"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3" fillId="0" borderId="1" xfId="2" applyFont="1" applyFill="1" applyBorder="1" applyAlignment="1" applyProtection="1">
      <alignment horizontal="center" vertical="center" wrapText="1"/>
    </xf>
    <xf numFmtId="0" fontId="4" fillId="0" borderId="2" xfId="2" applyFont="1" applyFill="1" applyBorder="1" applyAlignment="1" applyProtection="1">
      <alignment horizontal="left" vertical="center" wrapText="1"/>
    </xf>
    <xf numFmtId="0" fontId="4" fillId="0" borderId="3" xfId="2" applyFont="1" applyFill="1" applyBorder="1" applyAlignment="1" applyProtection="1">
      <alignment horizontal="left" vertical="center" wrapText="1"/>
    </xf>
    <xf numFmtId="0" fontId="4" fillId="0" borderId="4" xfId="2"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 xfId="2" applyFont="1" applyFill="1" applyBorder="1" applyAlignment="1" applyProtection="1">
      <alignment horizontal="left" vertical="center" wrapText="1"/>
    </xf>
    <xf numFmtId="0" fontId="6" fillId="5" borderId="0" xfId="3" applyFont="1" applyFill="1" applyBorder="1" applyAlignment="1" applyProtection="1">
      <alignment horizontal="left" vertical="center" wrapText="1"/>
      <protection locked="0"/>
    </xf>
    <xf numFmtId="0" fontId="6" fillId="5" borderId="39" xfId="3" applyFont="1" applyFill="1" applyBorder="1" applyAlignment="1" applyProtection="1">
      <alignment horizontal="left" vertical="center" wrapText="1"/>
      <protection locked="0"/>
    </xf>
    <xf numFmtId="0" fontId="6" fillId="5" borderId="4" xfId="3" applyFont="1" applyFill="1" applyBorder="1" applyAlignment="1" applyProtection="1">
      <alignment horizontal="left" vertical="center" wrapText="1"/>
      <protection locked="0"/>
    </xf>
    <xf numFmtId="0" fontId="6" fillId="5" borderId="1" xfId="3" applyFont="1" applyFill="1" applyBorder="1" applyAlignment="1" applyProtection="1">
      <alignment horizontal="left" vertical="center" wrapText="1"/>
      <protection locked="0"/>
    </xf>
    <xf numFmtId="0" fontId="6" fillId="5" borderId="1" xfId="3" applyFont="1" applyFill="1" applyBorder="1" applyAlignment="1" applyProtection="1">
      <alignment horizontal="center" vertical="center" wrapText="1"/>
      <protection locked="0"/>
    </xf>
    <xf numFmtId="0" fontId="6" fillId="5" borderId="11" xfId="3" applyFont="1" applyFill="1" applyBorder="1" applyAlignment="1" applyProtection="1">
      <alignment horizontal="center" vertical="center" wrapText="1"/>
      <protection locked="0"/>
    </xf>
    <xf numFmtId="0" fontId="6" fillId="5" borderId="49" xfId="3" applyFont="1" applyFill="1" applyBorder="1" applyAlignment="1" applyProtection="1">
      <alignment horizontal="center" vertical="center" wrapText="1"/>
      <protection locked="0"/>
    </xf>
    <xf numFmtId="0" fontId="6" fillId="5" borderId="53" xfId="3" applyFont="1" applyFill="1" applyBorder="1" applyAlignment="1" applyProtection="1">
      <alignment horizontal="left" vertical="center" wrapText="1"/>
      <protection locked="0"/>
    </xf>
    <xf numFmtId="0" fontId="6" fillId="5" borderId="11" xfId="3" applyFont="1" applyFill="1" applyBorder="1" applyAlignment="1" applyProtection="1">
      <alignment horizontal="left" vertical="center" wrapText="1"/>
      <protection locked="0"/>
    </xf>
    <xf numFmtId="0" fontId="6" fillId="5" borderId="45" xfId="3" applyFont="1" applyFill="1" applyBorder="1" applyAlignment="1" applyProtection="1">
      <alignment horizontal="center" vertical="center" wrapText="1"/>
      <protection locked="0"/>
    </xf>
    <xf numFmtId="0" fontId="6" fillId="5" borderId="48" xfId="3" applyFont="1" applyFill="1" applyBorder="1" applyAlignment="1" applyProtection="1">
      <alignment horizontal="center" vertical="center" wrapText="1"/>
      <protection locked="0"/>
    </xf>
    <xf numFmtId="0" fontId="6" fillId="5" borderId="58" xfId="3" applyFont="1" applyFill="1" applyBorder="1" applyAlignment="1" applyProtection="1">
      <alignment horizontal="center" vertical="center" wrapText="1"/>
      <protection locked="0"/>
    </xf>
    <xf numFmtId="0" fontId="6" fillId="5" borderId="55" xfId="3" applyFont="1" applyFill="1" applyBorder="1" applyAlignment="1" applyProtection="1">
      <alignment horizontal="center" vertical="center" wrapText="1"/>
      <protection locked="0"/>
    </xf>
    <xf numFmtId="0" fontId="6" fillId="5" borderId="6" xfId="3" applyFont="1" applyFill="1" applyBorder="1" applyAlignment="1" applyProtection="1">
      <alignment horizontal="center" vertical="center" wrapText="1"/>
      <protection locked="0"/>
    </xf>
    <xf numFmtId="0" fontId="6" fillId="5" borderId="8" xfId="3" applyFont="1" applyFill="1" applyBorder="1" applyAlignment="1" applyProtection="1">
      <alignment horizontal="center" vertical="center" wrapText="1"/>
      <protection locked="0"/>
    </xf>
    <xf numFmtId="0" fontId="6" fillId="5" borderId="52" xfId="3" applyFont="1" applyFill="1" applyBorder="1" applyAlignment="1" applyProtection="1">
      <alignment horizontal="center" vertical="center" wrapText="1"/>
      <protection locked="0"/>
    </xf>
    <xf numFmtId="0" fontId="6" fillId="5" borderId="54" xfId="3" applyFont="1" applyFill="1" applyBorder="1" applyAlignment="1" applyProtection="1">
      <alignment horizontal="center" vertical="center" wrapText="1"/>
      <protection locked="0"/>
    </xf>
    <xf numFmtId="0" fontId="11" fillId="2" borderId="29" xfId="0" applyFont="1" applyFill="1" applyBorder="1" applyAlignment="1" applyProtection="1">
      <alignment horizontal="center" vertical="center" wrapText="1"/>
    </xf>
    <xf numFmtId="0" fontId="11" fillId="2" borderId="42"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0" fillId="2" borderId="41" xfId="0" applyFont="1" applyFill="1" applyBorder="1" applyAlignment="1" applyProtection="1">
      <alignment horizontal="center" vertical="center" wrapText="1"/>
    </xf>
    <xf numFmtId="0" fontId="6" fillId="0" borderId="12" xfId="0" applyFont="1" applyBorder="1" applyAlignment="1" applyProtection="1">
      <alignment horizontal="justify" vertical="center" wrapText="1"/>
      <protection locked="0"/>
    </xf>
    <xf numFmtId="0" fontId="6" fillId="0" borderId="13" xfId="0" applyFont="1" applyBorder="1" applyAlignment="1" applyProtection="1">
      <alignment horizontal="justify" vertical="center" wrapText="1"/>
      <protection locked="0"/>
    </xf>
    <xf numFmtId="0" fontId="6" fillId="0" borderId="14" xfId="0" applyFont="1" applyBorder="1" applyAlignment="1" applyProtection="1">
      <alignment horizontal="justify"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1" fillId="5" borderId="48" xfId="3" applyFont="1" applyFill="1" applyBorder="1" applyAlignment="1" applyProtection="1">
      <alignment horizontal="center" vertical="center" wrapText="1"/>
      <protection locked="0"/>
    </xf>
    <xf numFmtId="0" fontId="1" fillId="5" borderId="4" xfId="3" applyFont="1" applyFill="1" applyBorder="1" applyAlignment="1" applyProtection="1">
      <alignment horizontal="center" vertical="center" wrapText="1"/>
      <protection locked="0"/>
    </xf>
    <xf numFmtId="0" fontId="1" fillId="5" borderId="52" xfId="3" applyFont="1" applyFill="1" applyBorder="1" applyAlignment="1" applyProtection="1">
      <alignment horizontal="center" vertical="center" wrapText="1"/>
      <protection locked="0"/>
    </xf>
    <xf numFmtId="0" fontId="1" fillId="5" borderId="53" xfId="3" applyFont="1" applyFill="1" applyBorder="1" applyAlignment="1" applyProtection="1">
      <alignment horizontal="center" vertical="center" wrapText="1"/>
      <protection locked="0"/>
    </xf>
    <xf numFmtId="0" fontId="11" fillId="2" borderId="38"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5" fillId="2" borderId="54" xfId="0" applyFont="1" applyFill="1" applyBorder="1" applyAlignment="1" applyProtection="1">
      <alignment horizontal="center" vertical="center" wrapText="1"/>
    </xf>
    <xf numFmtId="0" fontId="5" fillId="2" borderId="58" xfId="0" applyFont="1" applyFill="1" applyBorder="1" applyAlignment="1" applyProtection="1">
      <alignment horizontal="center" vertical="center" wrapText="1"/>
    </xf>
    <xf numFmtId="0" fontId="5" fillId="2" borderId="55"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5" fillId="2" borderId="59" xfId="0" applyFont="1" applyFill="1" applyBorder="1" applyAlignment="1" applyProtection="1">
      <alignment horizontal="center" vertical="center" wrapText="1"/>
    </xf>
    <xf numFmtId="0" fontId="5" fillId="2" borderId="60"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9" fillId="2" borderId="55"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6" fillId="5" borderId="54" xfId="3" applyFont="1" applyFill="1" applyBorder="1" applyAlignment="1" applyProtection="1">
      <alignment horizontal="left" vertical="center" wrapText="1"/>
      <protection locked="0"/>
    </xf>
    <xf numFmtId="0" fontId="6" fillId="5" borderId="55" xfId="3" applyFont="1" applyFill="1" applyBorder="1" applyAlignment="1" applyProtection="1">
      <alignment horizontal="left" vertical="center" wrapText="1"/>
      <protection locked="0"/>
    </xf>
    <xf numFmtId="0" fontId="9" fillId="2" borderId="61" xfId="0" applyFont="1" applyFill="1" applyBorder="1" applyAlignment="1" applyProtection="1">
      <alignment horizontal="center" vertical="center" wrapText="1"/>
    </xf>
    <xf numFmtId="0" fontId="9" fillId="2" borderId="62"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56" xfId="0" applyFont="1" applyFill="1" applyBorder="1" applyAlignment="1" applyProtection="1">
      <alignment horizontal="center" vertical="center" wrapText="1"/>
    </xf>
    <xf numFmtId="0" fontId="1" fillId="5" borderId="35" xfId="3" applyFont="1" applyFill="1" applyBorder="1" applyAlignment="1" applyProtection="1">
      <alignment horizontal="center" vertical="center" wrapText="1"/>
      <protection locked="0"/>
    </xf>
    <xf numFmtId="0" fontId="1" fillId="5" borderId="36" xfId="3" applyFont="1" applyFill="1" applyBorder="1" applyAlignment="1" applyProtection="1">
      <alignment horizontal="center" vertical="center" wrapText="1"/>
      <protection locked="0"/>
    </xf>
    <xf numFmtId="0" fontId="1" fillId="5" borderId="13" xfId="3" applyFont="1" applyFill="1" applyBorder="1" applyAlignment="1" applyProtection="1">
      <alignment horizontal="center" vertical="center" wrapText="1"/>
      <protection locked="0"/>
    </xf>
    <xf numFmtId="0" fontId="6" fillId="5" borderId="58" xfId="3" applyFont="1" applyFill="1" applyBorder="1" applyAlignment="1" applyProtection="1">
      <alignment horizontal="left" vertical="center" wrapText="1"/>
      <protection locked="0"/>
    </xf>
    <xf numFmtId="0" fontId="6" fillId="5" borderId="46" xfId="3" applyFont="1" applyFill="1" applyBorder="1" applyAlignment="1" applyProtection="1">
      <alignment horizontal="center" vertical="center" wrapText="1"/>
      <protection locked="0"/>
    </xf>
    <xf numFmtId="0" fontId="6" fillId="5" borderId="10" xfId="3" applyFont="1" applyFill="1" applyBorder="1" applyAlignment="1" applyProtection="1">
      <alignment horizontal="center" vertical="center" wrapText="1"/>
      <protection locked="0"/>
    </xf>
    <xf numFmtId="0" fontId="6" fillId="5" borderId="5" xfId="3" applyFont="1" applyFill="1" applyBorder="1" applyAlignment="1" applyProtection="1">
      <alignment horizontal="center" vertical="center" wrapText="1"/>
      <protection locked="0"/>
    </xf>
    <xf numFmtId="0" fontId="11" fillId="2" borderId="57" xfId="0" applyFont="1" applyFill="1" applyBorder="1" applyAlignment="1" applyProtection="1">
      <alignment horizontal="center" vertical="center" wrapText="1"/>
    </xf>
    <xf numFmtId="0" fontId="12" fillId="5" borderId="48" xfId="3" applyFont="1" applyFill="1" applyBorder="1" applyAlignment="1" applyProtection="1">
      <alignment horizontal="center" vertical="center" wrapText="1"/>
      <protection locked="0"/>
    </xf>
    <xf numFmtId="0" fontId="12" fillId="5" borderId="4" xfId="3" applyFont="1" applyFill="1" applyBorder="1" applyAlignment="1" applyProtection="1">
      <alignment horizontal="center" vertical="center" wrapText="1"/>
      <protection locked="0"/>
    </xf>
    <xf numFmtId="0" fontId="12" fillId="5" borderId="52" xfId="3" applyFont="1" applyFill="1" applyBorder="1" applyAlignment="1" applyProtection="1">
      <alignment horizontal="center" vertical="center" wrapText="1"/>
      <protection locked="0"/>
    </xf>
    <xf numFmtId="0" fontId="12" fillId="5" borderId="53" xfId="3" applyFont="1" applyFill="1" applyBorder="1" applyAlignment="1" applyProtection="1">
      <alignment horizontal="center" vertical="center" wrapText="1"/>
      <protection locked="0"/>
    </xf>
    <xf numFmtId="0" fontId="11" fillId="2" borderId="62"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66" xfId="0" applyFont="1" applyFill="1" applyBorder="1" applyAlignment="1" applyProtection="1">
      <alignment horizontal="center" vertical="center" wrapText="1"/>
    </xf>
    <xf numFmtId="0" fontId="9" fillId="2" borderId="64"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12" fillId="5" borderId="45" xfId="3" applyFont="1" applyFill="1" applyBorder="1" applyAlignment="1" applyProtection="1">
      <alignment horizontal="center" vertical="center" wrapText="1"/>
      <protection locked="0"/>
    </xf>
    <xf numFmtId="0" fontId="12" fillId="5" borderId="24" xfId="3" applyFont="1" applyFill="1" applyBorder="1" applyAlignment="1" applyProtection="1">
      <alignment horizontal="center" vertical="center" wrapText="1"/>
      <protection locked="0"/>
    </xf>
    <xf numFmtId="0" fontId="1" fillId="5" borderId="34" xfId="3" applyFont="1" applyFill="1" applyBorder="1" applyAlignment="1" applyProtection="1">
      <alignment horizontal="center" vertical="center" wrapText="1"/>
      <protection locked="0"/>
    </xf>
    <xf numFmtId="0" fontId="6" fillId="3" borderId="33" xfId="0" applyFont="1" applyFill="1" applyBorder="1" applyAlignment="1" applyProtection="1">
      <alignment horizontal="center" vertical="center" wrapText="1"/>
      <protection locked="0"/>
    </xf>
    <xf numFmtId="0" fontId="6" fillId="3" borderId="67" xfId="0" applyFont="1" applyFill="1" applyBorder="1" applyAlignment="1" applyProtection="1">
      <alignment horizontal="center" vertical="center" wrapText="1"/>
      <protection locked="0"/>
    </xf>
    <xf numFmtId="0" fontId="6" fillId="3" borderId="61"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62" xfId="0"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cellXfs>
  <cellStyles count="24">
    <cellStyle name="Euro" xfId="5"/>
    <cellStyle name="Euro 2" xfId="6"/>
    <cellStyle name="Euro 2 2" xfId="7"/>
    <cellStyle name="Euro 2 3" xfId="8"/>
    <cellStyle name="Euro 2 4" xfId="9"/>
    <cellStyle name="Euro 2 5" xfId="10"/>
    <cellStyle name="Euro 2 6" xfId="11"/>
    <cellStyle name="Euro 2 7" xfId="12"/>
    <cellStyle name="Euro 2 8" xfId="13"/>
    <cellStyle name="Euro 2 9" xfId="14"/>
    <cellStyle name="Hipervínculo" xfId="2" builtinId="8"/>
    <cellStyle name="Normal" xfId="0" builtinId="0"/>
    <cellStyle name="Normal 2" xfId="3"/>
    <cellStyle name="Normal 2 2" xfId="15"/>
    <cellStyle name="Normal 2 2 2" xfId="16"/>
    <cellStyle name="Normal 2 2 3" xfId="17"/>
    <cellStyle name="Normal 2 2 4" xfId="18"/>
    <cellStyle name="Normal 2 2 5" xfId="19"/>
    <cellStyle name="Normal 2 2 6" xfId="20"/>
    <cellStyle name="Normal 2 2 7" xfId="21"/>
    <cellStyle name="Normal 2 2 8" xfId="22"/>
    <cellStyle name="Normal 2 2 9" xfId="23"/>
    <cellStyle name="Normal 2 3" xfId="4"/>
    <cellStyle name="Porcentual" xfId="1" builtinId="5"/>
  </cellStyles>
  <dxfs count="1416">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9FD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38100</xdr:rowOff>
    </xdr:from>
    <xdr:to>
      <xdr:col>1</xdr:col>
      <xdr:colOff>585060</xdr:colOff>
      <xdr:row>8</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1</xdr:col>
      <xdr:colOff>1871086</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15</xdr:col>
      <xdr:colOff>238124</xdr:colOff>
      <xdr:row>1</xdr:row>
      <xdr:rowOff>47625</xdr:rowOff>
    </xdr:from>
    <xdr:to>
      <xdr:col>15</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393649" y="209550"/>
          <a:ext cx="1557706" cy="14996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555574" y="209550"/>
          <a:ext cx="1557706" cy="149960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460324" y="209550"/>
          <a:ext cx="1557706" cy="149960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393649" y="209550"/>
          <a:ext cx="1557706" cy="149960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536524" y="209550"/>
          <a:ext cx="1557706" cy="149960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1024227</xdr:colOff>
      <xdr:row>3</xdr:row>
      <xdr:rowOff>280988</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29131" cy="1494846"/>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285171</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012649" y="209550"/>
          <a:ext cx="1557706" cy="1494846"/>
        </a:xfrm>
        <a:prstGeom prst="rect">
          <a:avLst/>
        </a:prstGeom>
      </xdr:spPr>
    </xdr:pic>
    <xdr:clientData/>
  </xdr:twoCellAnchor>
  <xdr:twoCellAnchor editAs="oneCell">
    <xdr:from>
      <xdr:col>1</xdr:col>
      <xdr:colOff>0</xdr:colOff>
      <xdr:row>10</xdr:row>
      <xdr:rowOff>38100</xdr:rowOff>
    </xdr:from>
    <xdr:to>
      <xdr:col>1</xdr:col>
      <xdr:colOff>585060</xdr:colOff>
      <xdr:row>10</xdr:row>
      <xdr:rowOff>43763</xdr:rowOff>
    </xdr:to>
    <xdr:pic>
      <xdr:nvPicPr>
        <xdr:cNvPr id="5" name="4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0</xdr:colOff>
      <xdr:row>10</xdr:row>
      <xdr:rowOff>38100</xdr:rowOff>
    </xdr:from>
    <xdr:to>
      <xdr:col>1</xdr:col>
      <xdr:colOff>585060</xdr:colOff>
      <xdr:row>10</xdr:row>
      <xdr:rowOff>43763</xdr:rowOff>
    </xdr:to>
    <xdr:pic>
      <xdr:nvPicPr>
        <xdr:cNvPr id="6" name="5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0</xdr:colOff>
      <xdr:row>10</xdr:row>
      <xdr:rowOff>38100</xdr:rowOff>
    </xdr:from>
    <xdr:to>
      <xdr:col>1</xdr:col>
      <xdr:colOff>585060</xdr:colOff>
      <xdr:row>10</xdr:row>
      <xdr:rowOff>43763</xdr:rowOff>
    </xdr:to>
    <xdr:pic>
      <xdr:nvPicPr>
        <xdr:cNvPr id="7" name="6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231120</xdr:colOff>
      <xdr:row>1</xdr:row>
      <xdr:rowOff>60760</xdr:rowOff>
    </xdr:from>
    <xdr:to>
      <xdr:col>2</xdr:col>
      <xdr:colOff>883951</xdr:colOff>
      <xdr:row>3</xdr:row>
      <xdr:rowOff>303068</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516870" y="222685"/>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393649" y="209550"/>
          <a:ext cx="1557706" cy="149960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30480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57146" y="205367"/>
          <a:ext cx="1557706"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6336624" y="209550"/>
          <a:ext cx="1557706" cy="149960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393649" y="209550"/>
          <a:ext cx="1557706" cy="149960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365074" y="209550"/>
          <a:ext cx="1557706" cy="149960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393649" y="209550"/>
          <a:ext cx="1557706" cy="14996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6936699" y="209550"/>
          <a:ext cx="1557706" cy="149960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088849" y="209550"/>
          <a:ext cx="1557706" cy="149960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393649" y="209550"/>
          <a:ext cx="1557706" cy="14996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326974" y="209550"/>
          <a:ext cx="1557706" cy="14996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479374" y="209550"/>
          <a:ext cx="1557706" cy="14996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498424" y="209550"/>
          <a:ext cx="1557706" cy="14996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517474" y="209550"/>
          <a:ext cx="1557706" cy="14996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574624" y="209550"/>
          <a:ext cx="1557706" cy="14996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298399" y="209550"/>
          <a:ext cx="1557706" cy="14996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96240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352346</xdr:colOff>
      <xdr:row>1</xdr:row>
      <xdr:rowOff>43442</xdr:rowOff>
    </xdr:from>
    <xdr:to>
      <xdr:col>2</xdr:col>
      <xdr:colOff>1005177</xdr:colOff>
      <xdr:row>3</xdr:row>
      <xdr:rowOff>285750</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638096" y="205367"/>
          <a:ext cx="1510081" cy="1499608"/>
        </a:xfrm>
        <a:prstGeom prst="rect">
          <a:avLst/>
        </a:prstGeom>
      </xdr:spPr>
    </xdr:pic>
    <xdr:clientData/>
  </xdr:twoCellAnchor>
  <xdr:twoCellAnchor editAs="oneCell">
    <xdr:from>
      <xdr:col>14</xdr:col>
      <xdr:colOff>238124</xdr:colOff>
      <xdr:row>1</xdr:row>
      <xdr:rowOff>47625</xdr:rowOff>
    </xdr:from>
    <xdr:to>
      <xdr:col>14</xdr:col>
      <xdr:colOff>1795830</xdr:colOff>
      <xdr:row>3</xdr:row>
      <xdr:rowOff>289933</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25431749" y="209550"/>
          <a:ext cx="1557706" cy="14996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olanda.gomez.co/Downloads/PLANTILLA%20MAPA%20DE%20RIESGOS%202015%20-%20Planeacion%20Estrateg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olanda.gomez.co/Downloads/PLANTILLA%20MAPA%20DE%20RIESGOS%202015%20-%20Intervencion%20de%20la%20MV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A DE  RIESGOS DE GESTIÓN"/>
      <sheetName val="FACTORES INTERNOS Y EXTERNOS"/>
      <sheetName val="CLASIFICACIÓN DEL RIESGO"/>
      <sheetName val="TABLA DE PROBABILIDAD"/>
      <sheetName val="TABLA DE IMPACTO"/>
      <sheetName val="MANEJO DEL RIESGO"/>
    </sheetNames>
    <sheetDataSet>
      <sheetData sheetId="0">
        <row r="36">
          <cell r="B36" t="str">
            <v>INTERNO</v>
          </cell>
        </row>
        <row r="37">
          <cell r="B37" t="str">
            <v>EXTERNO</v>
          </cell>
        </row>
        <row r="52">
          <cell r="B52" t="str">
            <v>INSIGNIFICANTE</v>
          </cell>
        </row>
        <row r="53">
          <cell r="B53" t="str">
            <v>MENOR</v>
          </cell>
        </row>
        <row r="54">
          <cell r="B54" t="str">
            <v>MODERADO</v>
          </cell>
        </row>
        <row r="55">
          <cell r="B55" t="str">
            <v>MAYOR</v>
          </cell>
        </row>
        <row r="56">
          <cell r="B56" t="str">
            <v>CATASTRÓFICO</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A DE  RIESGOS DE GESTIÓN"/>
      <sheetName val="FACTORES INTERNOS Y EXTERNOS"/>
      <sheetName val="CLASIFICACIÓN DEL RIESGO"/>
      <sheetName val="TABLA DE PRO. E IMP."/>
      <sheetName val="MANEJO DEL RIESGO"/>
    </sheetNames>
    <sheetDataSet>
      <sheetData sheetId="0">
        <row r="53">
          <cell r="B53" t="str">
            <v>INSIGNIFICANTE</v>
          </cell>
        </row>
        <row r="54">
          <cell r="B54" t="str">
            <v>MENOR</v>
          </cell>
        </row>
        <row r="55">
          <cell r="B55" t="str">
            <v>MODERADO</v>
          </cell>
        </row>
        <row r="56">
          <cell r="B56" t="str">
            <v>MAYOR</v>
          </cell>
        </row>
        <row r="57">
          <cell r="B57" t="str">
            <v>CATASTRÓFICO</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AH3085"/>
  <sheetViews>
    <sheetView showGridLines="0" tabSelected="1" view="pageBreakPreview" zoomScale="50" zoomScaleNormal="60" zoomScaleSheetLayoutView="50" zoomScalePageLayoutView="40" workbookViewId="0">
      <pane xSplit="2" ySplit="14" topLeftCell="Q15" activePane="bottomRight" state="frozen"/>
      <selection pane="topRight" activeCell="C1" sqref="C1"/>
      <selection pane="bottomLeft" activeCell="A15" sqref="A15"/>
      <selection pane="bottomRight" activeCell="P11" sqref="P11:X12"/>
    </sheetView>
  </sheetViews>
  <sheetFormatPr baseColWidth="10" defaultColWidth="11.42578125" defaultRowHeight="12.75"/>
  <cols>
    <col min="1" max="1" width="4.28515625" style="1" customWidth="1"/>
    <col min="2" max="2" width="32.140625" style="1" customWidth="1"/>
    <col min="3" max="3" width="12.85546875" style="1" customWidth="1"/>
    <col min="4" max="4" width="19.7109375" style="1" customWidth="1" collapsed="1"/>
    <col min="5" max="5" width="58.140625" style="1" customWidth="1"/>
    <col min="6" max="6" width="58.140625" style="1" customWidth="1" collapsed="1"/>
    <col min="7" max="8" width="58.140625" style="1" customWidth="1"/>
    <col min="9" max="9" width="25.42578125" style="1" customWidth="1"/>
    <col min="10" max="10" width="27" style="1" customWidth="1" collapsed="1"/>
    <col min="11" max="11" width="11.42578125" style="1" hidden="1" customWidth="1"/>
    <col min="12" max="12" width="27" style="1" customWidth="1"/>
    <col min="13" max="13" width="11.42578125" style="1" hidden="1" customWidth="1"/>
    <col min="14" max="14" width="17.28515625" style="1" customWidth="1"/>
    <col min="15" max="15" width="19.5703125" style="1" customWidth="1"/>
    <col min="16" max="16" width="28.85546875" style="1" customWidth="1" collapsed="1"/>
    <col min="17" max="17" width="23.140625" style="1" customWidth="1"/>
    <col min="18" max="18" width="33" style="1" customWidth="1"/>
    <col min="19" max="19" width="36.28515625" style="1" hidden="1" customWidth="1"/>
    <col min="20" max="20" width="23.5703125" style="1" customWidth="1"/>
    <col min="21" max="21" width="26.42578125" style="1" hidden="1" customWidth="1"/>
    <col min="22" max="22" width="20.140625" style="1" customWidth="1"/>
    <col min="23" max="23" width="26.42578125" style="1" hidden="1" customWidth="1"/>
    <col min="24" max="24" width="13.85546875" style="1" customWidth="1"/>
    <col min="25" max="25" width="16.7109375" style="1" customWidth="1"/>
    <col min="26" max="26" width="27" style="1" customWidth="1"/>
    <col min="27" max="27" width="11.42578125" style="1" hidden="1" customWidth="1"/>
    <col min="28" max="28" width="27" style="1" customWidth="1"/>
    <col min="29" max="29" width="11.42578125" style="1" hidden="1" customWidth="1"/>
    <col min="30" max="30" width="17.85546875" style="1" customWidth="1"/>
    <col min="31" max="31" width="17.28515625" style="1" customWidth="1"/>
    <col min="32" max="32" width="22.7109375" style="1" customWidth="1"/>
    <col min="33" max="33" width="72.140625" style="1" customWidth="1"/>
    <col min="34" max="34" width="73.5703125" style="1" customWidth="1"/>
    <col min="35" max="35" width="3.140625" style="1" customWidth="1"/>
    <col min="36" max="16384" width="11.42578125" style="1"/>
  </cols>
  <sheetData>
    <row r="2" spans="2:34" ht="69.75" customHeight="1">
      <c r="B2" s="425"/>
      <c r="C2" s="425"/>
      <c r="D2" s="425"/>
      <c r="E2" s="426" t="s">
        <v>0</v>
      </c>
      <c r="F2" s="426"/>
      <c r="G2" s="426"/>
      <c r="H2" s="426"/>
      <c r="I2" s="426"/>
      <c r="J2" s="426"/>
      <c r="K2" s="426"/>
      <c r="L2" s="426"/>
      <c r="M2" s="426"/>
      <c r="N2" s="426"/>
      <c r="O2" s="426"/>
      <c r="P2" s="425"/>
      <c r="Q2" s="426" t="s">
        <v>0</v>
      </c>
      <c r="R2" s="426"/>
      <c r="S2" s="426"/>
      <c r="T2" s="426"/>
      <c r="U2" s="426"/>
      <c r="V2" s="426"/>
      <c r="W2" s="426"/>
      <c r="X2" s="426"/>
      <c r="Y2" s="426"/>
      <c r="Z2" s="426"/>
      <c r="AA2" s="426"/>
      <c r="AB2" s="426"/>
      <c r="AC2" s="426"/>
      <c r="AD2" s="426"/>
      <c r="AE2" s="426"/>
      <c r="AF2" s="426"/>
      <c r="AG2" s="426"/>
      <c r="AH2" s="426"/>
    </row>
    <row r="3" spans="2:34" ht="29.25" customHeight="1">
      <c r="B3" s="425"/>
      <c r="C3" s="425"/>
      <c r="D3" s="425"/>
      <c r="E3" s="2" t="s">
        <v>1</v>
      </c>
      <c r="F3" s="3"/>
      <c r="G3" s="4"/>
      <c r="H3" s="427" t="s">
        <v>2</v>
      </c>
      <c r="I3" s="428"/>
      <c r="J3" s="428"/>
      <c r="K3" s="428"/>
      <c r="L3" s="428"/>
      <c r="M3" s="428"/>
      <c r="N3" s="428"/>
      <c r="O3" s="429"/>
      <c r="P3" s="425"/>
      <c r="Q3" s="430" t="s">
        <v>1</v>
      </c>
      <c r="R3" s="430"/>
      <c r="S3" s="430"/>
      <c r="T3" s="430"/>
      <c r="U3" s="430"/>
      <c r="V3" s="430"/>
      <c r="W3" s="430"/>
      <c r="X3" s="430"/>
      <c r="Y3" s="430"/>
      <c r="Z3" s="430"/>
      <c r="AA3" s="430"/>
      <c r="AB3" s="430"/>
      <c r="AC3" s="5"/>
      <c r="AD3" s="431" t="s">
        <v>2</v>
      </c>
      <c r="AE3" s="431"/>
      <c r="AF3" s="431"/>
      <c r="AG3" s="431"/>
      <c r="AH3" s="431"/>
    </row>
    <row r="4" spans="2:34" ht="29.25" customHeight="1">
      <c r="B4" s="425"/>
      <c r="C4" s="425"/>
      <c r="D4" s="425"/>
      <c r="E4" s="431" t="s">
        <v>3</v>
      </c>
      <c r="F4" s="431"/>
      <c r="G4" s="431"/>
      <c r="H4" s="431"/>
      <c r="I4" s="431"/>
      <c r="J4" s="431"/>
      <c r="K4" s="431"/>
      <c r="L4" s="431"/>
      <c r="M4" s="431"/>
      <c r="N4" s="431"/>
      <c r="O4" s="431"/>
      <c r="P4" s="425"/>
      <c r="Q4" s="431" t="s">
        <v>3</v>
      </c>
      <c r="R4" s="431"/>
      <c r="S4" s="431"/>
      <c r="T4" s="431"/>
      <c r="U4" s="431"/>
      <c r="V4" s="431"/>
      <c r="W4" s="431"/>
      <c r="X4" s="431"/>
      <c r="Y4" s="431"/>
      <c r="Z4" s="431"/>
      <c r="AA4" s="431"/>
      <c r="AB4" s="431"/>
      <c r="AC4" s="431"/>
      <c r="AD4" s="431"/>
      <c r="AE4" s="431"/>
      <c r="AF4" s="431"/>
      <c r="AG4" s="431"/>
      <c r="AH4" s="431"/>
    </row>
    <row r="5" spans="2:34" ht="23.25" customHeight="1" thickBot="1"/>
    <row r="6" spans="2:34" ht="60" customHeight="1">
      <c r="B6" s="381" t="s">
        <v>1052</v>
      </c>
      <c r="C6" s="382"/>
      <c r="D6" s="382"/>
      <c r="E6" s="362" t="s">
        <v>1053</v>
      </c>
      <c r="F6" s="362"/>
      <c r="G6" s="362"/>
      <c r="H6" s="362"/>
      <c r="I6" s="362"/>
      <c r="J6" s="362"/>
      <c r="K6" s="362"/>
      <c r="L6" s="362"/>
      <c r="M6" s="362"/>
      <c r="N6" s="362"/>
      <c r="O6" s="363"/>
    </row>
    <row r="7" spans="2:34" ht="60" customHeight="1" thickBot="1">
      <c r="B7" s="395" t="s">
        <v>1054</v>
      </c>
      <c r="C7" s="396"/>
      <c r="D7" s="396"/>
      <c r="E7" s="364" t="s">
        <v>1103</v>
      </c>
      <c r="F7" s="364"/>
      <c r="G7" s="364"/>
      <c r="H7" s="364"/>
      <c r="I7" s="364"/>
      <c r="J7" s="364"/>
      <c r="K7" s="364"/>
      <c r="L7" s="364"/>
      <c r="M7" s="364"/>
      <c r="N7" s="364"/>
      <c r="O7" s="365"/>
    </row>
    <row r="8" spans="2:34" ht="22.5" customHeight="1" thickBot="1"/>
    <row r="9" spans="2:34" s="6" customFormat="1" ht="24" customHeight="1" thickBot="1">
      <c r="B9" s="400" t="s">
        <v>12</v>
      </c>
      <c r="C9" s="401"/>
      <c r="D9" s="401"/>
      <c r="E9" s="402"/>
      <c r="F9" s="403" t="s">
        <v>13</v>
      </c>
      <c r="G9" s="404"/>
      <c r="H9" s="404"/>
      <c r="I9" s="405"/>
      <c r="J9" s="403" t="s">
        <v>14</v>
      </c>
      <c r="K9" s="404"/>
      <c r="L9" s="404"/>
      <c r="M9" s="404"/>
      <c r="N9" s="404"/>
      <c r="O9" s="406"/>
      <c r="P9" s="421" t="s">
        <v>15</v>
      </c>
      <c r="Q9" s="421"/>
      <c r="R9" s="404"/>
      <c r="S9" s="404"/>
      <c r="T9" s="404"/>
      <c r="U9" s="404"/>
      <c r="V9" s="404"/>
      <c r="W9" s="404"/>
      <c r="X9" s="404"/>
      <c r="Y9" s="404"/>
      <c r="Z9" s="404"/>
      <c r="AA9" s="404"/>
      <c r="AB9" s="404"/>
      <c r="AC9" s="404"/>
      <c r="AD9" s="404"/>
      <c r="AE9" s="405"/>
      <c r="AF9" s="406"/>
      <c r="AG9" s="403" t="s">
        <v>16</v>
      </c>
      <c r="AH9" s="406"/>
    </row>
    <row r="10" spans="2:34" s="7" customFormat="1" ht="30.75" customHeight="1" thickBot="1">
      <c r="B10" s="397" t="s">
        <v>6</v>
      </c>
      <c r="C10" s="397" t="s">
        <v>17</v>
      </c>
      <c r="D10" s="407" t="s">
        <v>18</v>
      </c>
      <c r="E10" s="408"/>
      <c r="F10" s="407" t="s">
        <v>19</v>
      </c>
      <c r="G10" s="409"/>
      <c r="H10" s="409"/>
      <c r="I10" s="410"/>
      <c r="J10" s="407" t="s">
        <v>20</v>
      </c>
      <c r="K10" s="409"/>
      <c r="L10" s="409"/>
      <c r="M10" s="409"/>
      <c r="N10" s="409"/>
      <c r="O10" s="408"/>
      <c r="P10" s="411" t="s">
        <v>21</v>
      </c>
      <c r="Q10" s="411"/>
      <c r="R10" s="409"/>
      <c r="S10" s="409"/>
      <c r="T10" s="409"/>
      <c r="U10" s="409"/>
      <c r="V10" s="409"/>
      <c r="W10" s="409"/>
      <c r="X10" s="409"/>
      <c r="Y10" s="409"/>
      <c r="Z10" s="412"/>
      <c r="AA10" s="412"/>
      <c r="AB10" s="412"/>
      <c r="AC10" s="412"/>
      <c r="AD10" s="412"/>
      <c r="AE10" s="413"/>
      <c r="AF10" s="414"/>
      <c r="AG10" s="407" t="s">
        <v>22</v>
      </c>
      <c r="AH10" s="408" t="s">
        <v>23</v>
      </c>
    </row>
    <row r="11" spans="2:34" s="9" customFormat="1" ht="38.25" customHeight="1">
      <c r="B11" s="398"/>
      <c r="C11" s="398"/>
      <c r="D11" s="419" t="s">
        <v>24</v>
      </c>
      <c r="E11" s="391" t="s">
        <v>25</v>
      </c>
      <c r="F11" s="415" t="s">
        <v>26</v>
      </c>
      <c r="G11" s="422" t="s">
        <v>27</v>
      </c>
      <c r="H11" s="422" t="s">
        <v>28</v>
      </c>
      <c r="I11" s="423" t="s">
        <v>29</v>
      </c>
      <c r="J11" s="419" t="s">
        <v>30</v>
      </c>
      <c r="K11" s="390"/>
      <c r="L11" s="390"/>
      <c r="M11" s="190"/>
      <c r="N11" s="390" t="s">
        <v>31</v>
      </c>
      <c r="O11" s="391"/>
      <c r="P11" s="374" t="s">
        <v>32</v>
      </c>
      <c r="Q11" s="374"/>
      <c r="R11" s="374"/>
      <c r="S11" s="374"/>
      <c r="T11" s="374"/>
      <c r="U11" s="374"/>
      <c r="V11" s="374"/>
      <c r="W11" s="374"/>
      <c r="X11" s="375"/>
      <c r="Y11" s="378" t="s">
        <v>33</v>
      </c>
      <c r="Z11" s="381" t="s">
        <v>256</v>
      </c>
      <c r="AA11" s="382"/>
      <c r="AB11" s="382"/>
      <c r="AC11" s="382"/>
      <c r="AD11" s="382"/>
      <c r="AE11" s="383"/>
      <c r="AF11" s="384"/>
      <c r="AG11" s="415"/>
      <c r="AH11" s="417"/>
    </row>
    <row r="12" spans="2:34" s="9" customFormat="1" ht="36" customHeight="1">
      <c r="B12" s="398"/>
      <c r="C12" s="398"/>
      <c r="D12" s="419"/>
      <c r="E12" s="391"/>
      <c r="F12" s="415"/>
      <c r="G12" s="422"/>
      <c r="H12" s="422"/>
      <c r="I12" s="423"/>
      <c r="J12" s="385" t="s">
        <v>35</v>
      </c>
      <c r="K12" s="375"/>
      <c r="L12" s="378" t="s">
        <v>36</v>
      </c>
      <c r="M12" s="375"/>
      <c r="N12" s="390" t="s">
        <v>37</v>
      </c>
      <c r="O12" s="391"/>
      <c r="P12" s="376"/>
      <c r="Q12" s="376"/>
      <c r="R12" s="376"/>
      <c r="S12" s="376"/>
      <c r="T12" s="376"/>
      <c r="U12" s="376"/>
      <c r="V12" s="376"/>
      <c r="W12" s="376"/>
      <c r="X12" s="377"/>
      <c r="Y12" s="379"/>
      <c r="Z12" s="385" t="s">
        <v>35</v>
      </c>
      <c r="AA12" s="375"/>
      <c r="AB12" s="378" t="s">
        <v>36</v>
      </c>
      <c r="AC12" s="375"/>
      <c r="AD12" s="390" t="s">
        <v>37</v>
      </c>
      <c r="AE12" s="392"/>
      <c r="AF12" s="391"/>
      <c r="AG12" s="415"/>
      <c r="AH12" s="417"/>
    </row>
    <row r="13" spans="2:34" ht="12.75" customHeight="1">
      <c r="B13" s="398"/>
      <c r="C13" s="398"/>
      <c r="D13" s="419"/>
      <c r="E13" s="391"/>
      <c r="F13" s="415"/>
      <c r="G13" s="422"/>
      <c r="H13" s="422"/>
      <c r="I13" s="423"/>
      <c r="J13" s="386"/>
      <c r="K13" s="387"/>
      <c r="L13" s="379"/>
      <c r="M13" s="387"/>
      <c r="N13" s="372" t="s">
        <v>38</v>
      </c>
      <c r="O13" s="393" t="s">
        <v>39</v>
      </c>
      <c r="P13" s="368" t="s">
        <v>40</v>
      </c>
      <c r="Q13" s="369"/>
      <c r="R13" s="372" t="s">
        <v>41</v>
      </c>
      <c r="S13" s="172"/>
      <c r="T13" s="372" t="s">
        <v>42</v>
      </c>
      <c r="U13" s="172"/>
      <c r="V13" s="372" t="s">
        <v>43</v>
      </c>
      <c r="W13" s="172"/>
      <c r="X13" s="372" t="s">
        <v>44</v>
      </c>
      <c r="Y13" s="379"/>
      <c r="Z13" s="386"/>
      <c r="AA13" s="387"/>
      <c r="AB13" s="379"/>
      <c r="AC13" s="387"/>
      <c r="AD13" s="372" t="s">
        <v>38</v>
      </c>
      <c r="AE13" s="393" t="s">
        <v>39</v>
      </c>
      <c r="AF13" s="393" t="s">
        <v>45</v>
      </c>
      <c r="AG13" s="415"/>
      <c r="AH13" s="417"/>
    </row>
    <row r="14" spans="2:34" s="9" customFormat="1" ht="73.5" customHeight="1" thickBot="1">
      <c r="B14" s="399"/>
      <c r="C14" s="399"/>
      <c r="D14" s="395"/>
      <c r="E14" s="420"/>
      <c r="F14" s="175" t="s">
        <v>46</v>
      </c>
      <c r="G14" s="11" t="s">
        <v>47</v>
      </c>
      <c r="H14" s="11" t="s">
        <v>48</v>
      </c>
      <c r="I14" s="424"/>
      <c r="J14" s="388"/>
      <c r="K14" s="389"/>
      <c r="L14" s="380"/>
      <c r="M14" s="389"/>
      <c r="N14" s="373"/>
      <c r="O14" s="394"/>
      <c r="P14" s="370"/>
      <c r="Q14" s="371"/>
      <c r="R14" s="373"/>
      <c r="S14" s="173"/>
      <c r="T14" s="373"/>
      <c r="U14" s="173"/>
      <c r="V14" s="373"/>
      <c r="W14" s="173"/>
      <c r="X14" s="373"/>
      <c r="Y14" s="380"/>
      <c r="Z14" s="388"/>
      <c r="AA14" s="389"/>
      <c r="AB14" s="380"/>
      <c r="AC14" s="389"/>
      <c r="AD14" s="373"/>
      <c r="AE14" s="394"/>
      <c r="AF14" s="394"/>
      <c r="AG14" s="416"/>
      <c r="AH14" s="418"/>
    </row>
    <row r="15" spans="2:34" s="115" customFormat="1" ht="75" customHeight="1">
      <c r="B15" s="328" t="s">
        <v>117</v>
      </c>
      <c r="C15" s="284">
        <v>1</v>
      </c>
      <c r="D15" s="98" t="s">
        <v>49</v>
      </c>
      <c r="E15" s="177" t="s">
        <v>295</v>
      </c>
      <c r="F15" s="99" t="s">
        <v>930</v>
      </c>
      <c r="G15" s="100" t="s">
        <v>333</v>
      </c>
      <c r="H15" s="101" t="s">
        <v>931</v>
      </c>
      <c r="I15" s="334" t="s">
        <v>134</v>
      </c>
      <c r="J15" s="103" t="s">
        <v>120</v>
      </c>
      <c r="K15" s="104" t="str">
        <f t="shared" ref="K15:K78" si="0">IF(J15="RARO","1",IF(J15="IMPROBABLE","2",IF(J15="POSIBLE","3",IF(J15="PROBABLE","4",IF(J15="CASI CIERTA","5","")))))</f>
        <v>2</v>
      </c>
      <c r="L15" s="105" t="s">
        <v>66</v>
      </c>
      <c r="M15" s="104" t="str">
        <f>IF(L15="INSIGNIFICANTE","1",IF(L15="MENOR","2",IF(L15="MODERADO","3",IF(L15="MAYOR","4",IF(L15="CATASTRÓFICO","5","")))))</f>
        <v>3</v>
      </c>
      <c r="N15" s="106">
        <f>IF(K15="","",K15*M15)</f>
        <v>6</v>
      </c>
      <c r="O15" s="111" t="str">
        <f>IF(N15="","",IF(N15&gt;=15,"RIESGO EXTREMO",IF(N15&gt;=7,"RIESGO ALTO",IF(N15&gt;=4,"RIESGO MODERADO",IF(N15&gt;=1,"RIESGO BAJO","")))))</f>
        <v>RIESGO MODERADO</v>
      </c>
      <c r="P15" s="366" t="s">
        <v>297</v>
      </c>
      <c r="Q15" s="367"/>
      <c r="R15" s="105" t="s">
        <v>58</v>
      </c>
      <c r="S15" s="108">
        <f>IF(R15="SI",0.25,0)</f>
        <v>0.25</v>
      </c>
      <c r="T15" s="105" t="s">
        <v>58</v>
      </c>
      <c r="U15" s="108">
        <f>IF(T15="SI",0.25,0)</f>
        <v>0.25</v>
      </c>
      <c r="V15" s="105" t="s">
        <v>58</v>
      </c>
      <c r="W15" s="109">
        <f>IF(V15="SI",0.5,0)</f>
        <v>0.5</v>
      </c>
      <c r="X15" s="110">
        <f>IF(R15="","",SUM(S15,U15,W15))</f>
        <v>1</v>
      </c>
      <c r="Y15" s="111" t="str">
        <f>IF(X15="","",IF(X15="","",IF(X15&gt;=0.76,"2",IF(X15&gt;=0.51,"1",IF(X15&gt;=0,"0","")))))</f>
        <v>2</v>
      </c>
      <c r="Z15" s="103" t="s">
        <v>118</v>
      </c>
      <c r="AA15" s="112" t="str">
        <f t="shared" ref="AA15:AA78" si="1">IF(Z15="RARO","1",IF(Z15="IMPROBABLE","2",IF(Z15="POSIBLE","3",IF(Z15="PROBABLE","4",IF(Z15="CASI CIERTA","5","")))))</f>
        <v>1</v>
      </c>
      <c r="AB15" s="105" t="s">
        <v>66</v>
      </c>
      <c r="AC15" s="104" t="str">
        <f>IF(AB15="INSIGNIFICANTE","1",IF(AB15="MENOR","2",IF(AB15="MODERADO","3",IF(AB15="MAYOR","4",IF(AB15="CATASTRÓFICO","5","")))))</f>
        <v>3</v>
      </c>
      <c r="AD15" s="106">
        <f>IF(AA15="","",AA15*AC15)</f>
        <v>3</v>
      </c>
      <c r="AE15" s="111" t="str">
        <f>IF(AD15="","",IF(AD15&gt;=15,"RIESGO EXTREMO",IF(AD15&gt;=7,"RIESGO ALTO",IF(AD15&gt;=4,"RIESGO MODERADO",IF(AD15&gt;=1,"RIESGO BAJO","")))))</f>
        <v>RIESGO BAJO</v>
      </c>
      <c r="AF15" s="111" t="str">
        <f>IF(AE15="","",IF(AE15="RIESGO EXTREMO","COMPARTIR O TRANSFERIR EL RIESGO",IF(AE15="RIESGO ALTO","EVITAR EL RIESGO",IF(AE15="RIESGO MODERADO","REDUCIR EL RIESGO",IF(AE15="RIESGO BAJO","ASUMIR","")))))</f>
        <v>ASUMIR</v>
      </c>
      <c r="AG15" s="113" t="s">
        <v>1047</v>
      </c>
      <c r="AH15" s="200" t="s">
        <v>298</v>
      </c>
    </row>
    <row r="16" spans="2:34" s="115" customFormat="1" ht="75" customHeight="1">
      <c r="B16" s="329" t="s">
        <v>117</v>
      </c>
      <c r="C16" s="116">
        <v>2</v>
      </c>
      <c r="D16" s="117" t="s">
        <v>49</v>
      </c>
      <c r="E16" s="118" t="s">
        <v>295</v>
      </c>
      <c r="F16" s="119" t="s">
        <v>904</v>
      </c>
      <c r="G16" s="120" t="s">
        <v>300</v>
      </c>
      <c r="H16" s="121" t="s">
        <v>301</v>
      </c>
      <c r="I16" s="335" t="s">
        <v>84</v>
      </c>
      <c r="J16" s="123" t="s">
        <v>120</v>
      </c>
      <c r="K16" s="124" t="str">
        <f t="shared" si="0"/>
        <v>2</v>
      </c>
      <c r="L16" s="125" t="s">
        <v>66</v>
      </c>
      <c r="M16" s="124" t="str">
        <f t="shared" ref="M16:M22" si="2">IF(L16="INSIGNIFICANTE","1",IF(L16="MENOR","2",IF(L16="MODERADO","3",IF(L16="MAYOR","4",IF(L16="CATASTRÓFICO","5","")))))</f>
        <v>3</v>
      </c>
      <c r="N16" s="126">
        <f t="shared" ref="N16:N22" si="3">IF(K16="","",K16*M16)</f>
        <v>6</v>
      </c>
      <c r="O16" s="133" t="str">
        <f t="shared" ref="O16:O22" si="4">IF(N16="","",IF(N16&gt;=15,"RIESGO EXTREMO",IF(N16&gt;=7,"RIESGO ALTO",IF(N16&gt;=4,"RIESGO MODERADO",IF(N16&gt;=1,"RIESGO BAJO","")))))</f>
        <v>RIESGO MODERADO</v>
      </c>
      <c r="P16" s="356" t="s">
        <v>1048</v>
      </c>
      <c r="Q16" s="357" t="s">
        <v>302</v>
      </c>
      <c r="R16" s="128" t="s">
        <v>58</v>
      </c>
      <c r="S16" s="129">
        <f t="shared" ref="S16:S22" si="5">IF(R16="SI",0.25,0)</f>
        <v>0.25</v>
      </c>
      <c r="T16" s="128" t="s">
        <v>58</v>
      </c>
      <c r="U16" s="129">
        <f t="shared" ref="U16:U22" si="6">IF(T16="SI",0.25,0)</f>
        <v>0.25</v>
      </c>
      <c r="V16" s="128" t="s">
        <v>58</v>
      </c>
      <c r="W16" s="130">
        <f>IF(V16="SI",0.5,0)</f>
        <v>0.5</v>
      </c>
      <c r="X16" s="131">
        <f>IF(R16="","",SUM(S16,U16,W16))</f>
        <v>1</v>
      </c>
      <c r="Y16" s="132" t="str">
        <f>IF(X16="","",IF(X16="","",IF(X16&gt;=0.76,"2",IF(X16&gt;=0.51,"1",IF(X16&gt;=0,"0","")))))</f>
        <v>2</v>
      </c>
      <c r="Z16" s="123" t="s">
        <v>118</v>
      </c>
      <c r="AA16" s="112" t="str">
        <f t="shared" si="1"/>
        <v>1</v>
      </c>
      <c r="AB16" s="125" t="s">
        <v>66</v>
      </c>
      <c r="AC16" s="124" t="str">
        <f t="shared" ref="AC16:AC22" si="7">IF(AB16="INSIGNIFICANTE","1",IF(AB16="MENOR","2",IF(AB16="MODERADO","3",IF(AB16="MAYOR","4",IF(AB16="CATASTRÓFICO","5","")))))</f>
        <v>3</v>
      </c>
      <c r="AD16" s="126">
        <f t="shared" ref="AD16:AD22" si="8">IF(AA16="","",AA16*AC16)</f>
        <v>3</v>
      </c>
      <c r="AE16" s="133" t="str">
        <f t="shared" ref="AE16:AE22" si="9">IF(AD16="","",IF(AD16&gt;=15,"RIESGO EXTREMO",IF(AD16&gt;=7,"RIESGO ALTO",IF(AD16&gt;=4,"RIESGO MODERADO",IF(AD16&gt;=1,"RIESGO BAJO","")))))</f>
        <v>RIESGO BAJO</v>
      </c>
      <c r="AF16" s="133" t="str">
        <f t="shared" ref="AF16:AF22" si="10">IF(AE16="","",IF(AE16="RIESGO EXTREMO","COMPARTIR O TRANSFERIR EL RIESGO",IF(AE16="RIESGO ALTO","EVITAR EL RIESGO",IF(AE16="RIESGO MODERADO","REDUCIR EL RIESGO",IF(AE16="RIESGO BAJO","ASUMIR","")))))</f>
        <v>ASUMIR</v>
      </c>
      <c r="AG16" s="134" t="s">
        <v>1049</v>
      </c>
      <c r="AH16" s="149" t="s">
        <v>303</v>
      </c>
    </row>
    <row r="17" spans="2:34" s="115" customFormat="1" ht="75" customHeight="1">
      <c r="B17" s="329" t="s">
        <v>117</v>
      </c>
      <c r="C17" s="116">
        <v>3</v>
      </c>
      <c r="D17" s="117" t="s">
        <v>49</v>
      </c>
      <c r="E17" s="118" t="s">
        <v>304</v>
      </c>
      <c r="F17" s="136" t="s">
        <v>305</v>
      </c>
      <c r="G17" s="120" t="s">
        <v>306</v>
      </c>
      <c r="H17" s="121" t="s">
        <v>307</v>
      </c>
      <c r="I17" s="335" t="s">
        <v>134</v>
      </c>
      <c r="J17" s="123" t="s">
        <v>118</v>
      </c>
      <c r="K17" s="124" t="str">
        <f t="shared" si="0"/>
        <v>1</v>
      </c>
      <c r="L17" s="125" t="s">
        <v>56</v>
      </c>
      <c r="M17" s="124" t="str">
        <f t="shared" si="2"/>
        <v>2</v>
      </c>
      <c r="N17" s="126">
        <f t="shared" si="3"/>
        <v>2</v>
      </c>
      <c r="O17" s="133" t="str">
        <f t="shared" si="4"/>
        <v>RIESGO BAJO</v>
      </c>
      <c r="P17" s="356" t="s">
        <v>308</v>
      </c>
      <c r="Q17" s="357" t="s">
        <v>308</v>
      </c>
      <c r="R17" s="128" t="s">
        <v>59</v>
      </c>
      <c r="S17" s="129">
        <f t="shared" si="5"/>
        <v>0</v>
      </c>
      <c r="T17" s="128" t="s">
        <v>59</v>
      </c>
      <c r="U17" s="129">
        <f t="shared" si="6"/>
        <v>0</v>
      </c>
      <c r="V17" s="128" t="s">
        <v>59</v>
      </c>
      <c r="W17" s="130">
        <f>IF(V17="SI",0.5,0)</f>
        <v>0</v>
      </c>
      <c r="X17" s="131">
        <f>IF(R17="","",SUM(S17,U17,W17))</f>
        <v>0</v>
      </c>
      <c r="Y17" s="132" t="str">
        <f>IF(X17="","",IF(X17="","",IF(X17&gt;=0.76,"2",IF(X17&gt;=0.51,"1",IF(X17&gt;=0,"0","")))))</f>
        <v>0</v>
      </c>
      <c r="Z17" s="123" t="s">
        <v>118</v>
      </c>
      <c r="AA17" s="112" t="str">
        <f t="shared" si="1"/>
        <v>1</v>
      </c>
      <c r="AB17" s="125" t="s">
        <v>56</v>
      </c>
      <c r="AC17" s="124" t="str">
        <f t="shared" si="7"/>
        <v>2</v>
      </c>
      <c r="AD17" s="126">
        <f t="shared" si="8"/>
        <v>2</v>
      </c>
      <c r="AE17" s="133" t="str">
        <f t="shared" si="9"/>
        <v>RIESGO BAJO</v>
      </c>
      <c r="AF17" s="133" t="str">
        <f t="shared" si="10"/>
        <v>ASUMIR</v>
      </c>
      <c r="AG17" s="134" t="s">
        <v>309</v>
      </c>
      <c r="AH17" s="149" t="s">
        <v>1050</v>
      </c>
    </row>
    <row r="18" spans="2:34" s="115" customFormat="1" ht="75" customHeight="1">
      <c r="B18" s="329" t="s">
        <v>117</v>
      </c>
      <c r="C18" s="116">
        <v>4</v>
      </c>
      <c r="D18" s="117" t="s">
        <v>49</v>
      </c>
      <c r="E18" s="118" t="s">
        <v>286</v>
      </c>
      <c r="F18" s="136" t="s">
        <v>310</v>
      </c>
      <c r="G18" s="120" t="s">
        <v>334</v>
      </c>
      <c r="H18" s="137" t="s">
        <v>925</v>
      </c>
      <c r="I18" s="335" t="s">
        <v>108</v>
      </c>
      <c r="J18" s="123" t="s">
        <v>118</v>
      </c>
      <c r="K18" s="124" t="str">
        <f t="shared" si="0"/>
        <v>1</v>
      </c>
      <c r="L18" s="125" t="s">
        <v>125</v>
      </c>
      <c r="M18" s="124" t="str">
        <f t="shared" si="2"/>
        <v>1</v>
      </c>
      <c r="N18" s="126">
        <f t="shared" si="3"/>
        <v>1</v>
      </c>
      <c r="O18" s="133" t="str">
        <f t="shared" si="4"/>
        <v>RIESGO BAJO</v>
      </c>
      <c r="P18" s="356" t="s">
        <v>308</v>
      </c>
      <c r="Q18" s="357" t="s">
        <v>308</v>
      </c>
      <c r="R18" s="128" t="s">
        <v>59</v>
      </c>
      <c r="S18" s="129">
        <f t="shared" si="5"/>
        <v>0</v>
      </c>
      <c r="T18" s="128" t="s">
        <v>59</v>
      </c>
      <c r="U18" s="129">
        <f t="shared" si="6"/>
        <v>0</v>
      </c>
      <c r="V18" s="128" t="s">
        <v>59</v>
      </c>
      <c r="W18" s="130">
        <f>IF(V18="SI",0.5,0)</f>
        <v>0</v>
      </c>
      <c r="X18" s="131">
        <f>IF(R18="","",SUM(S18,U18,W18))</f>
        <v>0</v>
      </c>
      <c r="Y18" s="132" t="str">
        <f>IF(X18="","",IF(X18="","",IF(X18&gt;=0.76,"2",IF(X18&gt;=0.51,"1",IF(X18&gt;=0,"0","")))))</f>
        <v>0</v>
      </c>
      <c r="Z18" s="123" t="s">
        <v>118</v>
      </c>
      <c r="AA18" s="112" t="str">
        <f t="shared" si="1"/>
        <v>1</v>
      </c>
      <c r="AB18" s="125" t="s">
        <v>56</v>
      </c>
      <c r="AC18" s="124" t="str">
        <f t="shared" si="7"/>
        <v>2</v>
      </c>
      <c r="AD18" s="126">
        <f t="shared" si="8"/>
        <v>2</v>
      </c>
      <c r="AE18" s="133" t="str">
        <f t="shared" si="9"/>
        <v>RIESGO BAJO</v>
      </c>
      <c r="AF18" s="133" t="str">
        <f t="shared" si="10"/>
        <v>ASUMIR</v>
      </c>
      <c r="AG18" s="134" t="s">
        <v>312</v>
      </c>
      <c r="AH18" s="149" t="s">
        <v>1051</v>
      </c>
    </row>
    <row r="19" spans="2:34" s="115" customFormat="1" ht="75" customHeight="1">
      <c r="B19" s="329" t="s">
        <v>117</v>
      </c>
      <c r="C19" s="116">
        <v>5</v>
      </c>
      <c r="D19" s="117" t="s">
        <v>49</v>
      </c>
      <c r="E19" s="118" t="s">
        <v>80</v>
      </c>
      <c r="F19" s="136" t="s">
        <v>313</v>
      </c>
      <c r="G19" s="120" t="s">
        <v>335</v>
      </c>
      <c r="H19" s="137" t="s">
        <v>932</v>
      </c>
      <c r="I19" s="335" t="s">
        <v>134</v>
      </c>
      <c r="J19" s="123" t="s">
        <v>121</v>
      </c>
      <c r="K19" s="124" t="str">
        <f t="shared" si="0"/>
        <v>3</v>
      </c>
      <c r="L19" s="125" t="s">
        <v>66</v>
      </c>
      <c r="M19" s="124" t="str">
        <f t="shared" si="2"/>
        <v>3</v>
      </c>
      <c r="N19" s="126">
        <f t="shared" si="3"/>
        <v>9</v>
      </c>
      <c r="O19" s="133" t="str">
        <f t="shared" si="4"/>
        <v>RIESGO ALTO</v>
      </c>
      <c r="P19" s="356" t="s">
        <v>315</v>
      </c>
      <c r="Q19" s="357" t="s">
        <v>315</v>
      </c>
      <c r="R19" s="128" t="s">
        <v>58</v>
      </c>
      <c r="S19" s="129">
        <f t="shared" si="5"/>
        <v>0.25</v>
      </c>
      <c r="T19" s="128" t="s">
        <v>58</v>
      </c>
      <c r="U19" s="129">
        <f t="shared" si="6"/>
        <v>0.25</v>
      </c>
      <c r="V19" s="128" t="s">
        <v>58</v>
      </c>
      <c r="W19" s="130">
        <f t="shared" ref="W19:W22" si="11">IF(V19="SI",0.5,0)</f>
        <v>0.5</v>
      </c>
      <c r="X19" s="131">
        <f t="shared" ref="X19:X22" si="12">IF(R19="","",SUM(S19,U19,W19))</f>
        <v>1</v>
      </c>
      <c r="Y19" s="132" t="str">
        <f>IF(X19="","",IF(X19="","",IF(X19&gt;=0.76,"2",IF(X19&gt;=0.51,"1",IF(X19&gt;=0,"0","")))))</f>
        <v>2</v>
      </c>
      <c r="Z19" s="123" t="s">
        <v>118</v>
      </c>
      <c r="AA19" s="112" t="str">
        <f t="shared" si="1"/>
        <v>1</v>
      </c>
      <c r="AB19" s="125" t="s">
        <v>66</v>
      </c>
      <c r="AC19" s="124" t="str">
        <f t="shared" si="7"/>
        <v>3</v>
      </c>
      <c r="AD19" s="126">
        <f t="shared" si="8"/>
        <v>3</v>
      </c>
      <c r="AE19" s="133" t="str">
        <f t="shared" si="9"/>
        <v>RIESGO BAJO</v>
      </c>
      <c r="AF19" s="133" t="str">
        <f t="shared" si="10"/>
        <v>ASUMIR</v>
      </c>
      <c r="AG19" s="134" t="s">
        <v>336</v>
      </c>
      <c r="AH19" s="149" t="s">
        <v>316</v>
      </c>
    </row>
    <row r="20" spans="2:34" s="115" customFormat="1" ht="75" customHeight="1">
      <c r="B20" s="330" t="s">
        <v>117</v>
      </c>
      <c r="C20" s="116">
        <v>6</v>
      </c>
      <c r="D20" s="139" t="s">
        <v>92</v>
      </c>
      <c r="E20" s="140" t="s">
        <v>317</v>
      </c>
      <c r="F20" s="141" t="s">
        <v>318</v>
      </c>
      <c r="G20" s="142" t="s">
        <v>337</v>
      </c>
      <c r="H20" s="143" t="s">
        <v>319</v>
      </c>
      <c r="I20" s="336" t="s">
        <v>320</v>
      </c>
      <c r="J20" s="145" t="s">
        <v>121</v>
      </c>
      <c r="K20" s="146" t="str">
        <f t="shared" si="0"/>
        <v>3</v>
      </c>
      <c r="L20" s="147" t="s">
        <v>66</v>
      </c>
      <c r="M20" s="124" t="str">
        <f t="shared" si="2"/>
        <v>3</v>
      </c>
      <c r="N20" s="126">
        <f t="shared" si="3"/>
        <v>9</v>
      </c>
      <c r="O20" s="133" t="str">
        <f t="shared" si="4"/>
        <v>RIESGO ALTO</v>
      </c>
      <c r="P20" s="356" t="s">
        <v>321</v>
      </c>
      <c r="Q20" s="357" t="s">
        <v>321</v>
      </c>
      <c r="R20" s="128" t="s">
        <v>58</v>
      </c>
      <c r="S20" s="129">
        <f t="shared" si="5"/>
        <v>0.25</v>
      </c>
      <c r="T20" s="128" t="s">
        <v>58</v>
      </c>
      <c r="U20" s="129">
        <f t="shared" si="6"/>
        <v>0.25</v>
      </c>
      <c r="V20" s="128" t="s">
        <v>58</v>
      </c>
      <c r="W20" s="130">
        <f t="shared" si="11"/>
        <v>0.5</v>
      </c>
      <c r="X20" s="131">
        <f t="shared" si="12"/>
        <v>1</v>
      </c>
      <c r="Y20" s="132" t="str">
        <f t="shared" ref="Y20:Y22" si="13">IF(X20="","",IF(X20="","",IF(X20&gt;=0.76,"2",IF(X20&gt;=0.51,"1",IF(X20&gt;=0,"0","")))))</f>
        <v>2</v>
      </c>
      <c r="Z20" s="145" t="s">
        <v>118</v>
      </c>
      <c r="AA20" s="148" t="str">
        <f t="shared" si="1"/>
        <v>1</v>
      </c>
      <c r="AB20" s="147" t="s">
        <v>66</v>
      </c>
      <c r="AC20" s="124" t="str">
        <f t="shared" si="7"/>
        <v>3</v>
      </c>
      <c r="AD20" s="126">
        <f t="shared" si="8"/>
        <v>3</v>
      </c>
      <c r="AE20" s="133" t="str">
        <f t="shared" si="9"/>
        <v>RIESGO BAJO</v>
      </c>
      <c r="AF20" s="133" t="str">
        <f t="shared" si="10"/>
        <v>ASUMIR</v>
      </c>
      <c r="AG20" s="134" t="s">
        <v>322</v>
      </c>
      <c r="AH20" s="149" t="s">
        <v>323</v>
      </c>
    </row>
    <row r="21" spans="2:34" s="115" customFormat="1" ht="75" customHeight="1">
      <c r="B21" s="330" t="s">
        <v>117</v>
      </c>
      <c r="C21" s="116">
        <v>7</v>
      </c>
      <c r="D21" s="139" t="s">
        <v>49</v>
      </c>
      <c r="E21" s="140" t="s">
        <v>324</v>
      </c>
      <c r="F21" s="141" t="s">
        <v>338</v>
      </c>
      <c r="G21" s="142" t="s">
        <v>339</v>
      </c>
      <c r="H21" s="143" t="s">
        <v>325</v>
      </c>
      <c r="I21" s="336" t="s">
        <v>320</v>
      </c>
      <c r="J21" s="145" t="s">
        <v>121</v>
      </c>
      <c r="K21" s="146" t="str">
        <f t="shared" si="0"/>
        <v>3</v>
      </c>
      <c r="L21" s="147" t="s">
        <v>66</v>
      </c>
      <c r="M21" s="124" t="str">
        <f t="shared" si="2"/>
        <v>3</v>
      </c>
      <c r="N21" s="126">
        <f t="shared" si="3"/>
        <v>9</v>
      </c>
      <c r="O21" s="133" t="str">
        <f t="shared" si="4"/>
        <v>RIESGO ALTO</v>
      </c>
      <c r="P21" s="356" t="s">
        <v>308</v>
      </c>
      <c r="Q21" s="357" t="s">
        <v>308</v>
      </c>
      <c r="R21" s="128" t="s">
        <v>59</v>
      </c>
      <c r="S21" s="129">
        <f t="shared" si="5"/>
        <v>0</v>
      </c>
      <c r="T21" s="128" t="s">
        <v>59</v>
      </c>
      <c r="U21" s="129">
        <f t="shared" si="6"/>
        <v>0</v>
      </c>
      <c r="V21" s="128" t="s">
        <v>59</v>
      </c>
      <c r="W21" s="130">
        <f t="shared" si="11"/>
        <v>0</v>
      </c>
      <c r="X21" s="131">
        <f t="shared" si="12"/>
        <v>0</v>
      </c>
      <c r="Y21" s="132" t="str">
        <f t="shared" si="13"/>
        <v>0</v>
      </c>
      <c r="Z21" s="145" t="s">
        <v>118</v>
      </c>
      <c r="AA21" s="148" t="str">
        <f t="shared" si="1"/>
        <v>1</v>
      </c>
      <c r="AB21" s="147" t="s">
        <v>56</v>
      </c>
      <c r="AC21" s="124" t="str">
        <f t="shared" si="7"/>
        <v>2</v>
      </c>
      <c r="AD21" s="126">
        <f t="shared" si="8"/>
        <v>2</v>
      </c>
      <c r="AE21" s="133" t="str">
        <f t="shared" si="9"/>
        <v>RIESGO BAJO</v>
      </c>
      <c r="AF21" s="133" t="str">
        <f t="shared" si="10"/>
        <v>ASUMIR</v>
      </c>
      <c r="AG21" s="134" t="s">
        <v>340</v>
      </c>
      <c r="AH21" s="149" t="s">
        <v>341</v>
      </c>
    </row>
    <row r="22" spans="2:34" s="115" customFormat="1" ht="75" customHeight="1" thickBot="1">
      <c r="B22" s="331" t="s">
        <v>117</v>
      </c>
      <c r="C22" s="152">
        <v>8</v>
      </c>
      <c r="D22" s="153" t="s">
        <v>49</v>
      </c>
      <c r="E22" s="154" t="s">
        <v>326</v>
      </c>
      <c r="F22" s="296" t="s">
        <v>327</v>
      </c>
      <c r="G22" s="297" t="s">
        <v>328</v>
      </c>
      <c r="H22" s="156" t="s">
        <v>329</v>
      </c>
      <c r="I22" s="337" t="s">
        <v>134</v>
      </c>
      <c r="J22" s="158" t="s">
        <v>121</v>
      </c>
      <c r="K22" s="159" t="str">
        <f t="shared" si="0"/>
        <v>3</v>
      </c>
      <c r="L22" s="160" t="s">
        <v>56</v>
      </c>
      <c r="M22" s="159" t="str">
        <f t="shared" si="2"/>
        <v>2</v>
      </c>
      <c r="N22" s="161">
        <f t="shared" si="3"/>
        <v>6</v>
      </c>
      <c r="O22" s="168" t="str">
        <f t="shared" si="4"/>
        <v>RIESGO MODERADO</v>
      </c>
      <c r="P22" s="358" t="s">
        <v>933</v>
      </c>
      <c r="Q22" s="359" t="s">
        <v>330</v>
      </c>
      <c r="R22" s="160" t="s">
        <v>58</v>
      </c>
      <c r="S22" s="163">
        <f t="shared" si="5"/>
        <v>0.25</v>
      </c>
      <c r="T22" s="160" t="s">
        <v>58</v>
      </c>
      <c r="U22" s="163">
        <f t="shared" si="6"/>
        <v>0.25</v>
      </c>
      <c r="V22" s="160" t="s">
        <v>58</v>
      </c>
      <c r="W22" s="164">
        <f t="shared" si="11"/>
        <v>0.5</v>
      </c>
      <c r="X22" s="165">
        <f t="shared" si="12"/>
        <v>1</v>
      </c>
      <c r="Y22" s="166" t="str">
        <f t="shared" si="13"/>
        <v>2</v>
      </c>
      <c r="Z22" s="158" t="s">
        <v>118</v>
      </c>
      <c r="AA22" s="167" t="str">
        <f t="shared" si="1"/>
        <v>1</v>
      </c>
      <c r="AB22" s="160" t="s">
        <v>56</v>
      </c>
      <c r="AC22" s="159" t="str">
        <f t="shared" si="7"/>
        <v>2</v>
      </c>
      <c r="AD22" s="161">
        <f t="shared" si="8"/>
        <v>2</v>
      </c>
      <c r="AE22" s="168" t="str">
        <f t="shared" si="9"/>
        <v>RIESGO BAJO</v>
      </c>
      <c r="AF22" s="168" t="str">
        <f t="shared" si="10"/>
        <v>ASUMIR</v>
      </c>
      <c r="AG22" s="298" t="s">
        <v>934</v>
      </c>
      <c r="AH22" s="170" t="s">
        <v>331</v>
      </c>
    </row>
    <row r="23" spans="2:34" s="115" customFormat="1" ht="75" customHeight="1">
      <c r="B23" s="323" t="s">
        <v>101</v>
      </c>
      <c r="C23" s="285">
        <v>1</v>
      </c>
      <c r="D23" s="286" t="s">
        <v>92</v>
      </c>
      <c r="E23" s="287" t="s">
        <v>343</v>
      </c>
      <c r="F23" s="288" t="s">
        <v>344</v>
      </c>
      <c r="G23" s="289" t="s">
        <v>345</v>
      </c>
      <c r="H23" s="289" t="s">
        <v>346</v>
      </c>
      <c r="I23" s="338" t="s">
        <v>54</v>
      </c>
      <c r="J23" s="290" t="s">
        <v>120</v>
      </c>
      <c r="K23" s="291" t="str">
        <f t="shared" si="0"/>
        <v>2</v>
      </c>
      <c r="L23" s="128" t="s">
        <v>56</v>
      </c>
      <c r="M23" s="291" t="str">
        <f>IF(L23="INSIGNIFICANTE","1",IF(L23="MENOR","2",IF(L23="MODERADO","3",IF(L23="MAYOR","4",IF(L23="CATASTRÓFICO","5","")))))</f>
        <v>2</v>
      </c>
      <c r="N23" s="292">
        <f>IF(K23="","",K23*M23)</f>
        <v>4</v>
      </c>
      <c r="O23" s="293" t="str">
        <f>IF(N23="","",IF(N23&gt;=15,"RIESGO EXTREMO",IF(N23&gt;=7,"RIESGO ALTO",IF(N23&gt;=4,"RIESGO MODERADO",IF(N23&gt;=1,"RIESGO BAJO","")))))</f>
        <v>RIESGO MODERADO</v>
      </c>
      <c r="P23" s="360" t="s">
        <v>347</v>
      </c>
      <c r="Q23" s="361" t="s">
        <v>348</v>
      </c>
      <c r="R23" s="128" t="s">
        <v>58</v>
      </c>
      <c r="S23" s="129">
        <f>IF(R23="SI",0.25,0)</f>
        <v>0.25</v>
      </c>
      <c r="T23" s="128" t="s">
        <v>58</v>
      </c>
      <c r="U23" s="129">
        <f>IF(T23="SI",0.25,0)</f>
        <v>0.25</v>
      </c>
      <c r="V23" s="128" t="s">
        <v>58</v>
      </c>
      <c r="W23" s="130">
        <f>IF(V23="SI",0.5,0)</f>
        <v>0.5</v>
      </c>
      <c r="X23" s="131">
        <f>IF(R23="","",SUM(S23,U23,W23))</f>
        <v>1</v>
      </c>
      <c r="Y23" s="294" t="str">
        <f>IF(X23="","",IF(X23="","",IF(X23&gt;=0.76,"2",IF(X23&gt;=0.51,"1",IF(X23&gt;=0,"0","")))))</f>
        <v>2</v>
      </c>
      <c r="Z23" s="290" t="s">
        <v>118</v>
      </c>
      <c r="AA23" s="295" t="str">
        <f t="shared" si="1"/>
        <v>1</v>
      </c>
      <c r="AB23" s="128" t="s">
        <v>125</v>
      </c>
      <c r="AC23" s="291" t="str">
        <f>IF(AB23="INSIGNIFICANTE","1",IF(AB23="MENOR","2",IF(AB23="MODERADO","3",IF(AB23="MAYOR","4",IF(AB23="CATASTRÓFICO","5","")))))</f>
        <v>1</v>
      </c>
      <c r="AD23" s="292">
        <f>IF(AA23="","",AA23*AC23)</f>
        <v>1</v>
      </c>
      <c r="AE23" s="293" t="str">
        <f>IF(AD23="","",IF(AD23&gt;=15,"RIESGO EXTREMO",IF(AD23&gt;=7,"RIESGO ALTO",IF(AD23&gt;=4,"RIESGO MODERADO",IF(AD23&gt;=1,"RIESGO BAJO","")))))</f>
        <v>RIESGO BAJO</v>
      </c>
      <c r="AF23" s="293" t="str">
        <f>IF(AE23="","",IF(AE23="RIESGO EXTREMO","COMPARTIR O TRANSFERIR EL RIESGO",IF(AE23="RIESGO ALTO","EVITAR EL RIESGO",IF(AE23="RIESGO MODERADO","REDUCIR EL RIESGO",IF(AE23="RIESGO BAJO","ASUMIR","")))))</f>
        <v>ASUMIR</v>
      </c>
      <c r="AG23" s="205" t="s">
        <v>1077</v>
      </c>
      <c r="AH23" s="200" t="s">
        <v>1078</v>
      </c>
    </row>
    <row r="24" spans="2:34" s="115" customFormat="1" ht="75" customHeight="1">
      <c r="B24" s="324" t="s">
        <v>101</v>
      </c>
      <c r="C24" s="116">
        <v>2</v>
      </c>
      <c r="D24" s="117" t="s">
        <v>92</v>
      </c>
      <c r="E24" s="118" t="s">
        <v>349</v>
      </c>
      <c r="F24" s="150" t="s">
        <v>350</v>
      </c>
      <c r="G24" s="137" t="s">
        <v>351</v>
      </c>
      <c r="H24" s="137" t="s">
        <v>352</v>
      </c>
      <c r="I24" s="335" t="s">
        <v>54</v>
      </c>
      <c r="J24" s="123" t="s">
        <v>121</v>
      </c>
      <c r="K24" s="124" t="str">
        <f t="shared" si="0"/>
        <v>3</v>
      </c>
      <c r="L24" s="125" t="s">
        <v>66</v>
      </c>
      <c r="M24" s="124" t="str">
        <f t="shared" ref="M24:M28" si="14">IF(L24="INSIGNIFICANTE","1",IF(L24="MENOR","2",IF(L24="MODERADO","3",IF(L24="MAYOR","4",IF(L24="CATASTRÓFICO","5","")))))</f>
        <v>3</v>
      </c>
      <c r="N24" s="126">
        <f t="shared" ref="N24:N28" si="15">IF(K24="","",K24*M24)</f>
        <v>9</v>
      </c>
      <c r="O24" s="133" t="str">
        <f t="shared" ref="O24:O28" si="16">IF(N24="","",IF(N24&gt;=15,"RIESGO EXTREMO",IF(N24&gt;=7,"RIESGO ALTO",IF(N24&gt;=4,"RIESGO MODERADO",IF(N24&gt;=1,"RIESGO BAJO","")))))</f>
        <v>RIESGO ALTO</v>
      </c>
      <c r="P24" s="356" t="s">
        <v>353</v>
      </c>
      <c r="Q24" s="357" t="s">
        <v>354</v>
      </c>
      <c r="R24" s="128" t="s">
        <v>58</v>
      </c>
      <c r="S24" s="129">
        <f>IF(R24="SI",0.25,0)</f>
        <v>0.25</v>
      </c>
      <c r="T24" s="128" t="s">
        <v>58</v>
      </c>
      <c r="U24" s="129">
        <f>IF(T24="SI",0.25,0)</f>
        <v>0.25</v>
      </c>
      <c r="V24" s="128" t="s">
        <v>58</v>
      </c>
      <c r="W24" s="130">
        <f>IF(V24="SI",0.5,0)</f>
        <v>0.5</v>
      </c>
      <c r="X24" s="131">
        <f>IF(R24="","",SUM(S24,U24,W24))</f>
        <v>1</v>
      </c>
      <c r="Y24" s="181" t="str">
        <f>IF(X24="","",IF(X24="","",IF(X24&gt;=0.76,"2",IF(X24&gt;=0.51,"1",IF(X24&gt;=0,"0","")))))</f>
        <v>2</v>
      </c>
      <c r="Z24" s="123" t="s">
        <v>118</v>
      </c>
      <c r="AA24" s="112" t="str">
        <f t="shared" si="1"/>
        <v>1</v>
      </c>
      <c r="AB24" s="125" t="s">
        <v>125</v>
      </c>
      <c r="AC24" s="124" t="str">
        <f t="shared" ref="AC24:AC28" si="17">IF(AB24="INSIGNIFICANTE","1",IF(AB24="MENOR","2",IF(AB24="MODERADO","3",IF(AB24="MAYOR","4",IF(AB24="CATASTRÓFICO","5","")))))</f>
        <v>1</v>
      </c>
      <c r="AD24" s="126">
        <f t="shared" ref="AD24:AD28" si="18">IF(AA24="","",AA24*AC24)</f>
        <v>1</v>
      </c>
      <c r="AE24" s="133" t="str">
        <f t="shared" ref="AE24:AE28" si="19">IF(AD24="","",IF(AD24&gt;=15,"RIESGO EXTREMO",IF(AD24&gt;=7,"RIESGO ALTO",IF(AD24&gt;=4,"RIESGO MODERADO",IF(AD24&gt;=1,"RIESGO BAJO","")))))</f>
        <v>RIESGO BAJO</v>
      </c>
      <c r="AF24" s="133" t="str">
        <f t="shared" ref="AF24:AF28" si="20">IF(AE24="","",IF(AE24="RIESGO EXTREMO","COMPARTIR O TRANSFERIR EL RIESGO",IF(AE24="RIESGO ALTO","EVITAR EL RIESGO",IF(AE24="RIESGO MODERADO","REDUCIR EL RIESGO",IF(AE24="RIESGO BAJO","ASUMIR","")))))</f>
        <v>ASUMIR</v>
      </c>
      <c r="AG24" s="195" t="s">
        <v>1079</v>
      </c>
      <c r="AH24" s="149" t="s">
        <v>1080</v>
      </c>
    </row>
    <row r="25" spans="2:34" s="115" customFormat="1" ht="75" customHeight="1">
      <c r="B25" s="324" t="s">
        <v>101</v>
      </c>
      <c r="C25" s="116">
        <v>3</v>
      </c>
      <c r="D25" s="117" t="s">
        <v>92</v>
      </c>
      <c r="E25" s="118" t="s">
        <v>355</v>
      </c>
      <c r="F25" s="182" t="s">
        <v>356</v>
      </c>
      <c r="G25" s="137" t="s">
        <v>357</v>
      </c>
      <c r="H25" s="137" t="s">
        <v>358</v>
      </c>
      <c r="I25" s="335" t="s">
        <v>134</v>
      </c>
      <c r="J25" s="123" t="s">
        <v>118</v>
      </c>
      <c r="K25" s="124" t="str">
        <f t="shared" si="0"/>
        <v>1</v>
      </c>
      <c r="L25" s="125" t="s">
        <v>126</v>
      </c>
      <c r="M25" s="124" t="str">
        <f t="shared" si="14"/>
        <v>5</v>
      </c>
      <c r="N25" s="126">
        <f t="shared" si="15"/>
        <v>5</v>
      </c>
      <c r="O25" s="133" t="str">
        <f t="shared" si="16"/>
        <v>RIESGO MODERADO</v>
      </c>
      <c r="P25" s="356" t="s">
        <v>359</v>
      </c>
      <c r="Q25" s="357" t="s">
        <v>359</v>
      </c>
      <c r="R25" s="128" t="s">
        <v>58</v>
      </c>
      <c r="S25" s="129">
        <f>IF(R25="SI",0.25,0)</f>
        <v>0.25</v>
      </c>
      <c r="T25" s="128" t="s">
        <v>58</v>
      </c>
      <c r="U25" s="129">
        <f>IF(T25="SI",0.25,0)</f>
        <v>0.25</v>
      </c>
      <c r="V25" s="128" t="s">
        <v>58</v>
      </c>
      <c r="W25" s="130">
        <f>IF(V25="SI",0.5,0)</f>
        <v>0.5</v>
      </c>
      <c r="X25" s="131">
        <f>IF(R25="","",SUM(S25,U25,W25))</f>
        <v>1</v>
      </c>
      <c r="Y25" s="181" t="str">
        <f>IF(X25="","",IF(X25="","",IF(X25&gt;=0.76,"2",IF(X25&gt;=0.51,"1",IF(X25&gt;=0,"0","")))))</f>
        <v>2</v>
      </c>
      <c r="Z25" s="123" t="s">
        <v>118</v>
      </c>
      <c r="AA25" s="112" t="str">
        <f t="shared" si="1"/>
        <v>1</v>
      </c>
      <c r="AB25" s="125" t="s">
        <v>66</v>
      </c>
      <c r="AC25" s="124" t="str">
        <f t="shared" si="17"/>
        <v>3</v>
      </c>
      <c r="AD25" s="126">
        <f t="shared" si="18"/>
        <v>3</v>
      </c>
      <c r="AE25" s="133" t="str">
        <f t="shared" si="19"/>
        <v>RIESGO BAJO</v>
      </c>
      <c r="AF25" s="133" t="str">
        <f t="shared" si="20"/>
        <v>ASUMIR</v>
      </c>
      <c r="AG25" s="195" t="s">
        <v>1085</v>
      </c>
      <c r="AH25" s="149" t="s">
        <v>1083</v>
      </c>
    </row>
    <row r="26" spans="2:34" s="115" customFormat="1" ht="75" customHeight="1">
      <c r="B26" s="324" t="s">
        <v>101</v>
      </c>
      <c r="C26" s="116">
        <v>4</v>
      </c>
      <c r="D26" s="117" t="s">
        <v>49</v>
      </c>
      <c r="E26" s="118" t="s">
        <v>360</v>
      </c>
      <c r="F26" s="150" t="s">
        <v>361</v>
      </c>
      <c r="G26" s="137" t="s">
        <v>362</v>
      </c>
      <c r="H26" s="137" t="s">
        <v>358</v>
      </c>
      <c r="I26" s="335" t="s">
        <v>134</v>
      </c>
      <c r="J26" s="123" t="s">
        <v>121</v>
      </c>
      <c r="K26" s="124" t="str">
        <f t="shared" si="0"/>
        <v>3</v>
      </c>
      <c r="L26" s="125" t="s">
        <v>76</v>
      </c>
      <c r="M26" s="124" t="str">
        <f t="shared" si="14"/>
        <v>4</v>
      </c>
      <c r="N26" s="126">
        <f t="shared" si="15"/>
        <v>12</v>
      </c>
      <c r="O26" s="133" t="str">
        <f t="shared" si="16"/>
        <v>RIESGO ALTO</v>
      </c>
      <c r="P26" s="356" t="s">
        <v>363</v>
      </c>
      <c r="Q26" s="357" t="s">
        <v>364</v>
      </c>
      <c r="R26" s="128" t="s">
        <v>59</v>
      </c>
      <c r="S26" s="129">
        <f t="shared" ref="S26:S28" si="21">IF(R26="SI",0.25,0)</f>
        <v>0</v>
      </c>
      <c r="T26" s="128" t="s">
        <v>59</v>
      </c>
      <c r="U26" s="129">
        <f>IF(T26="SI",0.25,0)</f>
        <v>0</v>
      </c>
      <c r="V26" s="128" t="s">
        <v>59</v>
      </c>
      <c r="W26" s="130">
        <f>IF(V26="SI",0.5,0)</f>
        <v>0</v>
      </c>
      <c r="X26" s="131">
        <f>IF(R26="","",SUM(S26,U26,W26))</f>
        <v>0</v>
      </c>
      <c r="Y26" s="181" t="str">
        <f>IF(X26="","",IF(X26="","",IF(X26&gt;=0.76,"2",IF(X26&gt;=0.51,"1",IF(X26&gt;=0,"0","")))))</f>
        <v>0</v>
      </c>
      <c r="Z26" s="123" t="s">
        <v>121</v>
      </c>
      <c r="AA26" s="112" t="str">
        <f t="shared" si="1"/>
        <v>3</v>
      </c>
      <c r="AB26" s="125" t="s">
        <v>76</v>
      </c>
      <c r="AC26" s="124" t="str">
        <f t="shared" si="17"/>
        <v>4</v>
      </c>
      <c r="AD26" s="126">
        <f t="shared" si="18"/>
        <v>12</v>
      </c>
      <c r="AE26" s="133" t="str">
        <f t="shared" si="19"/>
        <v>RIESGO ALTO</v>
      </c>
      <c r="AF26" s="133" t="str">
        <f t="shared" si="20"/>
        <v>EVITAR EL RIESGO</v>
      </c>
      <c r="AG26" s="195" t="s">
        <v>365</v>
      </c>
      <c r="AH26" s="149" t="s">
        <v>1084</v>
      </c>
    </row>
    <row r="27" spans="2:34" s="115" customFormat="1" ht="75" customHeight="1">
      <c r="B27" s="324" t="s">
        <v>101</v>
      </c>
      <c r="C27" s="116">
        <v>5</v>
      </c>
      <c r="D27" s="117" t="s">
        <v>49</v>
      </c>
      <c r="E27" s="118" t="s">
        <v>366</v>
      </c>
      <c r="F27" s="150" t="s">
        <v>367</v>
      </c>
      <c r="G27" s="137" t="s">
        <v>368</v>
      </c>
      <c r="H27" s="137" t="s">
        <v>369</v>
      </c>
      <c r="I27" s="335" t="s">
        <v>134</v>
      </c>
      <c r="J27" s="123" t="s">
        <v>121</v>
      </c>
      <c r="K27" s="124" t="str">
        <f t="shared" si="0"/>
        <v>3</v>
      </c>
      <c r="L27" s="125" t="s">
        <v>66</v>
      </c>
      <c r="M27" s="124" t="str">
        <f t="shared" si="14"/>
        <v>3</v>
      </c>
      <c r="N27" s="126">
        <f t="shared" si="15"/>
        <v>9</v>
      </c>
      <c r="O27" s="133" t="str">
        <f t="shared" si="16"/>
        <v>RIESGO ALTO</v>
      </c>
      <c r="P27" s="356" t="s">
        <v>363</v>
      </c>
      <c r="Q27" s="357" t="s">
        <v>364</v>
      </c>
      <c r="R27" s="128" t="s">
        <v>58</v>
      </c>
      <c r="S27" s="129">
        <f t="shared" si="21"/>
        <v>0.25</v>
      </c>
      <c r="T27" s="128" t="s">
        <v>58</v>
      </c>
      <c r="U27" s="129">
        <f t="shared" ref="U27:U28" si="22">IF(T27="SI",0.25,0)</f>
        <v>0.25</v>
      </c>
      <c r="V27" s="128" t="s">
        <v>58</v>
      </c>
      <c r="W27" s="130">
        <f t="shared" ref="W27:W28" si="23">IF(V27="SI",0.5,0)</f>
        <v>0.5</v>
      </c>
      <c r="X27" s="131">
        <f t="shared" ref="X27:X28" si="24">IF(R27="","",SUM(S27,U27,W27))</f>
        <v>1</v>
      </c>
      <c r="Y27" s="181" t="str">
        <f>IF(X27="","",IF(X27="","",IF(X27&gt;=0.76,"2",IF(X27&gt;=0.51,"1",IF(X27&gt;=0,"0","")))))</f>
        <v>2</v>
      </c>
      <c r="Z27" s="123" t="s">
        <v>118</v>
      </c>
      <c r="AA27" s="112" t="str">
        <f t="shared" si="1"/>
        <v>1</v>
      </c>
      <c r="AB27" s="125" t="s">
        <v>125</v>
      </c>
      <c r="AC27" s="124" t="str">
        <f t="shared" si="17"/>
        <v>1</v>
      </c>
      <c r="AD27" s="126">
        <f t="shared" si="18"/>
        <v>1</v>
      </c>
      <c r="AE27" s="133" t="str">
        <f t="shared" si="19"/>
        <v>RIESGO BAJO</v>
      </c>
      <c r="AF27" s="133" t="str">
        <f t="shared" si="20"/>
        <v>ASUMIR</v>
      </c>
      <c r="AG27" s="195" t="s">
        <v>1081</v>
      </c>
      <c r="AH27" s="149" t="s">
        <v>1082</v>
      </c>
    </row>
    <row r="28" spans="2:34" s="115" customFormat="1" ht="75" customHeight="1" thickBot="1">
      <c r="B28" s="325" t="s">
        <v>101</v>
      </c>
      <c r="C28" s="152">
        <v>6</v>
      </c>
      <c r="D28" s="153" t="s">
        <v>92</v>
      </c>
      <c r="E28" s="154" t="s">
        <v>370</v>
      </c>
      <c r="F28" s="155" t="s">
        <v>371</v>
      </c>
      <c r="G28" s="156" t="s">
        <v>345</v>
      </c>
      <c r="H28" s="156" t="s">
        <v>372</v>
      </c>
      <c r="I28" s="337" t="s">
        <v>134</v>
      </c>
      <c r="J28" s="158" t="s">
        <v>87</v>
      </c>
      <c r="K28" s="159" t="str">
        <f t="shared" si="0"/>
        <v>4</v>
      </c>
      <c r="L28" s="160" t="s">
        <v>66</v>
      </c>
      <c r="M28" s="159" t="str">
        <f t="shared" si="14"/>
        <v>3</v>
      </c>
      <c r="N28" s="161">
        <f t="shared" si="15"/>
        <v>12</v>
      </c>
      <c r="O28" s="168" t="str">
        <f t="shared" si="16"/>
        <v>RIESGO ALTO</v>
      </c>
      <c r="P28" s="358" t="s">
        <v>373</v>
      </c>
      <c r="Q28" s="359" t="s">
        <v>373</v>
      </c>
      <c r="R28" s="160" t="s">
        <v>58</v>
      </c>
      <c r="S28" s="163">
        <f t="shared" si="21"/>
        <v>0.25</v>
      </c>
      <c r="T28" s="160" t="s">
        <v>58</v>
      </c>
      <c r="U28" s="163">
        <f t="shared" si="22"/>
        <v>0.25</v>
      </c>
      <c r="V28" s="160" t="s">
        <v>59</v>
      </c>
      <c r="W28" s="164">
        <f t="shared" si="23"/>
        <v>0</v>
      </c>
      <c r="X28" s="165">
        <f t="shared" si="24"/>
        <v>0.5</v>
      </c>
      <c r="Y28" s="187" t="str">
        <f t="shared" ref="Y28" si="25">IF(X28="","",IF(X28="","",IF(X28&gt;=0.76,"2",IF(X28&gt;=0.51,"1",IF(X28&gt;=0,"0","")))))</f>
        <v>0</v>
      </c>
      <c r="Z28" s="158" t="s">
        <v>87</v>
      </c>
      <c r="AA28" s="167" t="str">
        <f t="shared" si="1"/>
        <v>4</v>
      </c>
      <c r="AB28" s="160" t="s">
        <v>66</v>
      </c>
      <c r="AC28" s="159" t="str">
        <f t="shared" si="17"/>
        <v>3</v>
      </c>
      <c r="AD28" s="161">
        <f t="shared" si="18"/>
        <v>12</v>
      </c>
      <c r="AE28" s="168" t="str">
        <f t="shared" si="19"/>
        <v>RIESGO ALTO</v>
      </c>
      <c r="AF28" s="168" t="str">
        <f t="shared" si="20"/>
        <v>EVITAR EL RIESGO</v>
      </c>
      <c r="AG28" s="206" t="s">
        <v>374</v>
      </c>
      <c r="AH28" s="170" t="s">
        <v>375</v>
      </c>
    </row>
    <row r="29" spans="2:34" s="115" customFormat="1" ht="75" customHeight="1">
      <c r="B29" s="332" t="s">
        <v>111</v>
      </c>
      <c r="C29" s="285">
        <v>1</v>
      </c>
      <c r="D29" s="286" t="s">
        <v>49</v>
      </c>
      <c r="E29" s="287" t="s">
        <v>378</v>
      </c>
      <c r="F29" s="288" t="s">
        <v>379</v>
      </c>
      <c r="G29" s="289" t="s">
        <v>380</v>
      </c>
      <c r="H29" s="289" t="s">
        <v>935</v>
      </c>
      <c r="I29" s="338" t="s">
        <v>134</v>
      </c>
      <c r="J29" s="290" t="s">
        <v>121</v>
      </c>
      <c r="K29" s="291" t="str">
        <f t="shared" si="0"/>
        <v>3</v>
      </c>
      <c r="L29" s="128" t="s">
        <v>66</v>
      </c>
      <c r="M29" s="291" t="str">
        <f>IF(L29="INSIGNIFICANTE","1",IF(L29="MENOR","2",IF(L29="MODERADO","3",IF(L29="MAYOR","4",IF(L29="CATASTRÓFICO","5","")))))</f>
        <v>3</v>
      </c>
      <c r="N29" s="292">
        <f>IF(K29="","",K29*M29)</f>
        <v>9</v>
      </c>
      <c r="O29" s="293" t="str">
        <f>IF(N29="","",IF(N29&gt;=15,"RIESGO EXTREMO",IF(N29&gt;=7,"RIESGO ALTO",IF(N29&gt;=4,"RIESGO MODERADO",IF(N29&gt;=1,"RIESGO BAJO","")))))</f>
        <v>RIESGO ALTO</v>
      </c>
      <c r="P29" s="361" t="s">
        <v>382</v>
      </c>
      <c r="Q29" s="438"/>
      <c r="R29" s="128" t="s">
        <v>58</v>
      </c>
      <c r="S29" s="129">
        <f>IF(R29="SI",0.25,0)</f>
        <v>0.25</v>
      </c>
      <c r="T29" s="128" t="s">
        <v>58</v>
      </c>
      <c r="U29" s="129">
        <f t="shared" ref="U29:U36" si="26">IF(T29="SI",0.25,0)</f>
        <v>0.25</v>
      </c>
      <c r="V29" s="128" t="s">
        <v>58</v>
      </c>
      <c r="W29" s="130">
        <f t="shared" ref="W29:W40" si="27">IF(V29="SI",0.5,0)</f>
        <v>0.5</v>
      </c>
      <c r="X29" s="131">
        <f t="shared" ref="X29:X40" si="28">IF(R29="","",SUM(S29,U29,W29))</f>
        <v>1</v>
      </c>
      <c r="Y29" s="293" t="str">
        <f t="shared" ref="Y29:Y41" si="29">IF(X29="","",IF(X29="","",IF(X29&gt;=0.76,"2",IF(X29&gt;=0.51,"1",IF(X29&gt;=0,"0","")))))</f>
        <v>2</v>
      </c>
      <c r="Z29" s="290" t="s">
        <v>121</v>
      </c>
      <c r="AA29" s="295" t="str">
        <f t="shared" si="1"/>
        <v>3</v>
      </c>
      <c r="AB29" s="128" t="s">
        <v>56</v>
      </c>
      <c r="AC29" s="291" t="str">
        <f>IF(AB29="INSIGNIFICANTE","1",IF(AB29="MENOR","2",IF(AB29="MODERADO","3",IF(AB29="MAYOR","4",IF(AB29="CATASTRÓFICO","5","")))))</f>
        <v>2</v>
      </c>
      <c r="AD29" s="292">
        <f>IF(AA29="","",AA29*AC29)</f>
        <v>6</v>
      </c>
      <c r="AE29" s="293" t="str">
        <f>IF(AD29="","",IF(AD29&gt;=15,"RIESGO EXTREMO",IF(AD29&gt;=7,"RIESGO ALTO",IF(AD29&gt;=4,"RIESGO MODERADO",IF(AD29&gt;=1,"RIESGO BAJO","")))))</f>
        <v>RIESGO MODERADO</v>
      </c>
      <c r="AF29" s="293" t="str">
        <f>IF(AE29="","",IF(AE29="RIESGO EXTREMO","COMPARTIR O TRANSFERIR EL RIESGO",IF(AE29="RIESGO ALTO","EVITAR EL RIESGO",IF(AE29="RIESGO MODERADO","REDUCIR EL RIESGO",IF(AE29="RIESGO BAJO","ASUMIR","")))))</f>
        <v>REDUCIR EL RIESGO</v>
      </c>
      <c r="AG29" s="113" t="s">
        <v>383</v>
      </c>
      <c r="AH29" s="200" t="s">
        <v>384</v>
      </c>
    </row>
    <row r="30" spans="2:34" s="115" customFormat="1" ht="75" customHeight="1">
      <c r="B30" s="329" t="s">
        <v>111</v>
      </c>
      <c r="C30" s="116">
        <v>2</v>
      </c>
      <c r="D30" s="117" t="s">
        <v>49</v>
      </c>
      <c r="E30" s="118" t="s">
        <v>385</v>
      </c>
      <c r="F30" s="150" t="s">
        <v>386</v>
      </c>
      <c r="G30" s="137" t="s">
        <v>387</v>
      </c>
      <c r="H30" s="137" t="s">
        <v>388</v>
      </c>
      <c r="I30" s="335" t="s">
        <v>54</v>
      </c>
      <c r="J30" s="123" t="s">
        <v>121</v>
      </c>
      <c r="K30" s="124" t="str">
        <f t="shared" si="0"/>
        <v>3</v>
      </c>
      <c r="L30" s="125" t="s">
        <v>56</v>
      </c>
      <c r="M30" s="124" t="str">
        <f t="shared" ref="M30:M32" si="30">IF(L30="INSIGNIFICANTE","1",IF(L30="MENOR","2",IF(L30="MODERADO","3",IF(L30="MAYOR","4",IF(L30="CATASTRÓFICO","5","")))))</f>
        <v>2</v>
      </c>
      <c r="N30" s="126">
        <f t="shared" ref="N30:N32" si="31">IF(K30="","",K30*M30)</f>
        <v>6</v>
      </c>
      <c r="O30" s="133" t="str">
        <f t="shared" ref="O30:O32" si="32">IF(N30="","",IF(N30&gt;=15,"RIESGO EXTREMO",IF(N30&gt;=7,"RIESGO ALTO",IF(N30&gt;=4,"RIESGO MODERADO",IF(N30&gt;=1,"RIESGO BAJO","")))))</f>
        <v>RIESGO MODERADO</v>
      </c>
      <c r="P30" s="357" t="s">
        <v>389</v>
      </c>
      <c r="Q30" s="436" t="s">
        <v>389</v>
      </c>
      <c r="R30" s="125" t="s">
        <v>59</v>
      </c>
      <c r="S30" s="224">
        <f>IF(R30="SI",0.25,0)</f>
        <v>0</v>
      </c>
      <c r="T30" s="125" t="s">
        <v>59</v>
      </c>
      <c r="U30" s="224">
        <f t="shared" si="26"/>
        <v>0</v>
      </c>
      <c r="V30" s="125" t="s">
        <v>59</v>
      </c>
      <c r="W30" s="225">
        <f t="shared" si="27"/>
        <v>0</v>
      </c>
      <c r="X30" s="226">
        <f t="shared" si="28"/>
        <v>0</v>
      </c>
      <c r="Y30" s="245" t="str">
        <f t="shared" si="29"/>
        <v>0</v>
      </c>
      <c r="Z30" s="123" t="s">
        <v>121</v>
      </c>
      <c r="AA30" s="112" t="str">
        <f t="shared" si="1"/>
        <v>3</v>
      </c>
      <c r="AB30" s="125" t="s">
        <v>56</v>
      </c>
      <c r="AC30" s="124" t="str">
        <f t="shared" ref="AC30:AC32" si="33">IF(AB30="INSIGNIFICANTE","1",IF(AB30="MENOR","2",IF(AB30="MODERADO","3",IF(AB30="MAYOR","4",IF(AB30="CATASTRÓFICO","5","")))))</f>
        <v>2</v>
      </c>
      <c r="AD30" s="126">
        <f t="shared" ref="AD30:AD32" si="34">IF(AA30="","",AA30*AC30)</f>
        <v>6</v>
      </c>
      <c r="AE30" s="133" t="str">
        <f t="shared" ref="AE30:AE32" si="35">IF(AD30="","",IF(AD30&gt;=15,"RIESGO EXTREMO",IF(AD30&gt;=7,"RIESGO ALTO",IF(AD30&gt;=4,"RIESGO MODERADO",IF(AD30&gt;=1,"RIESGO BAJO","")))))</f>
        <v>RIESGO MODERADO</v>
      </c>
      <c r="AF30" s="133" t="str">
        <f t="shared" ref="AF30:AF32" si="36">IF(AE30="","",IF(AE30="RIESGO EXTREMO","COMPARTIR O TRANSFERIR EL RIESGO",IF(AE30="RIESGO ALTO","EVITAR EL RIESGO",IF(AE30="RIESGO MODERADO","REDUCIR EL RIESGO",IF(AE30="RIESGO BAJO","ASUMIR","")))))</f>
        <v>REDUCIR EL RIESGO</v>
      </c>
      <c r="AG30" s="134" t="s">
        <v>390</v>
      </c>
      <c r="AH30" s="149" t="s">
        <v>391</v>
      </c>
    </row>
    <row r="31" spans="2:34" s="115" customFormat="1" ht="75" customHeight="1">
      <c r="B31" s="329" t="s">
        <v>111</v>
      </c>
      <c r="C31" s="116">
        <v>3</v>
      </c>
      <c r="D31" s="117" t="s">
        <v>49</v>
      </c>
      <c r="E31" s="118" t="s">
        <v>385</v>
      </c>
      <c r="F31" s="199" t="s">
        <v>392</v>
      </c>
      <c r="G31" s="199" t="s">
        <v>393</v>
      </c>
      <c r="H31" s="137" t="s">
        <v>394</v>
      </c>
      <c r="I31" s="335" t="s">
        <v>84</v>
      </c>
      <c r="J31" s="123" t="s">
        <v>118</v>
      </c>
      <c r="K31" s="124" t="str">
        <f t="shared" si="0"/>
        <v>1</v>
      </c>
      <c r="L31" s="125" t="s">
        <v>56</v>
      </c>
      <c r="M31" s="124" t="str">
        <f t="shared" si="30"/>
        <v>2</v>
      </c>
      <c r="N31" s="126">
        <f t="shared" si="31"/>
        <v>2</v>
      </c>
      <c r="O31" s="133" t="str">
        <f t="shared" si="32"/>
        <v>RIESGO BAJO</v>
      </c>
      <c r="P31" s="357" t="s">
        <v>395</v>
      </c>
      <c r="Q31" s="436" t="s">
        <v>395</v>
      </c>
      <c r="R31" s="128" t="s">
        <v>59</v>
      </c>
      <c r="S31" s="129">
        <f>IF(R31="SI",0.25,0)</f>
        <v>0</v>
      </c>
      <c r="T31" s="128" t="s">
        <v>58</v>
      </c>
      <c r="U31" s="129">
        <f t="shared" si="26"/>
        <v>0.25</v>
      </c>
      <c r="V31" s="128" t="s">
        <v>58</v>
      </c>
      <c r="W31" s="130">
        <f t="shared" si="27"/>
        <v>0.5</v>
      </c>
      <c r="X31" s="131">
        <f t="shared" si="28"/>
        <v>0.75</v>
      </c>
      <c r="Y31" s="132" t="str">
        <f t="shared" si="29"/>
        <v>1</v>
      </c>
      <c r="Z31" s="123" t="s">
        <v>118</v>
      </c>
      <c r="AA31" s="112" t="str">
        <f t="shared" si="1"/>
        <v>1</v>
      </c>
      <c r="AB31" s="125" t="s">
        <v>56</v>
      </c>
      <c r="AC31" s="124" t="str">
        <f t="shared" si="33"/>
        <v>2</v>
      </c>
      <c r="AD31" s="126">
        <f t="shared" si="34"/>
        <v>2</v>
      </c>
      <c r="AE31" s="133" t="str">
        <f t="shared" si="35"/>
        <v>RIESGO BAJO</v>
      </c>
      <c r="AF31" s="133" t="str">
        <f t="shared" si="36"/>
        <v>ASUMIR</v>
      </c>
      <c r="AG31" s="134" t="s">
        <v>396</v>
      </c>
      <c r="AH31" s="149" t="s">
        <v>384</v>
      </c>
    </row>
    <row r="32" spans="2:34" s="115" customFormat="1" ht="75" customHeight="1" thickBot="1">
      <c r="B32" s="331" t="s">
        <v>111</v>
      </c>
      <c r="C32" s="152">
        <v>4</v>
      </c>
      <c r="D32" s="153" t="s">
        <v>49</v>
      </c>
      <c r="E32" s="154" t="s">
        <v>385</v>
      </c>
      <c r="F32" s="156" t="s">
        <v>397</v>
      </c>
      <c r="G32" s="156" t="s">
        <v>398</v>
      </c>
      <c r="H32" s="156" t="s">
        <v>394</v>
      </c>
      <c r="I32" s="337" t="s">
        <v>134</v>
      </c>
      <c r="J32" s="158" t="s">
        <v>55</v>
      </c>
      <c r="K32" s="159" t="str">
        <f t="shared" si="0"/>
        <v>5</v>
      </c>
      <c r="L32" s="160" t="s">
        <v>66</v>
      </c>
      <c r="M32" s="159" t="str">
        <f t="shared" si="30"/>
        <v>3</v>
      </c>
      <c r="N32" s="161">
        <f t="shared" si="31"/>
        <v>15</v>
      </c>
      <c r="O32" s="168" t="str">
        <f t="shared" si="32"/>
        <v>RIESGO EXTREMO</v>
      </c>
      <c r="P32" s="359" t="s">
        <v>389</v>
      </c>
      <c r="Q32" s="437" t="s">
        <v>389</v>
      </c>
      <c r="R32" s="300" t="s">
        <v>59</v>
      </c>
      <c r="S32" s="301">
        <f t="shared" ref="S32" si="37">IF(R32="SI",0.25,0)</f>
        <v>0</v>
      </c>
      <c r="T32" s="300" t="s">
        <v>59</v>
      </c>
      <c r="U32" s="301">
        <f t="shared" si="26"/>
        <v>0</v>
      </c>
      <c r="V32" s="300" t="s">
        <v>59</v>
      </c>
      <c r="W32" s="302">
        <f t="shared" si="27"/>
        <v>0</v>
      </c>
      <c r="X32" s="303">
        <f t="shared" si="28"/>
        <v>0</v>
      </c>
      <c r="Y32" s="304" t="str">
        <f t="shared" si="29"/>
        <v>0</v>
      </c>
      <c r="Z32" s="158" t="s">
        <v>55</v>
      </c>
      <c r="AA32" s="167" t="str">
        <f t="shared" si="1"/>
        <v>5</v>
      </c>
      <c r="AB32" s="160" t="s">
        <v>66</v>
      </c>
      <c r="AC32" s="159" t="str">
        <f t="shared" si="33"/>
        <v>3</v>
      </c>
      <c r="AD32" s="161">
        <f t="shared" si="34"/>
        <v>15</v>
      </c>
      <c r="AE32" s="168" t="str">
        <f t="shared" si="35"/>
        <v>RIESGO EXTREMO</v>
      </c>
      <c r="AF32" s="168" t="str">
        <f t="shared" si="36"/>
        <v>COMPARTIR O TRANSFERIR EL RIESGO</v>
      </c>
      <c r="AG32" s="298" t="s">
        <v>399</v>
      </c>
      <c r="AH32" s="170" t="s">
        <v>400</v>
      </c>
    </row>
    <row r="33" spans="2:34" s="115" customFormat="1" ht="75" customHeight="1">
      <c r="B33" s="323" t="s">
        <v>566</v>
      </c>
      <c r="C33" s="285">
        <v>1</v>
      </c>
      <c r="D33" s="286" t="s">
        <v>49</v>
      </c>
      <c r="E33" s="287" t="s">
        <v>568</v>
      </c>
      <c r="F33" s="288" t="s">
        <v>905</v>
      </c>
      <c r="G33" s="289" t="s">
        <v>570</v>
      </c>
      <c r="H33" s="289" t="s">
        <v>571</v>
      </c>
      <c r="I33" s="338" t="s">
        <v>100</v>
      </c>
      <c r="J33" s="290" t="s">
        <v>121</v>
      </c>
      <c r="K33" s="291" t="str">
        <f t="shared" si="0"/>
        <v>3</v>
      </c>
      <c r="L33" s="128" t="s">
        <v>76</v>
      </c>
      <c r="M33" s="291" t="str">
        <f>IF(L33="INSIGNIFICANTE","1",IF(L33="MENOR","2",IF(L33="MODERADO","3",IF(L33="MAYOR","4",IF(L33="CATASTRÓFICO","5","")))))</f>
        <v>4</v>
      </c>
      <c r="N33" s="292">
        <f>IF(K33="","",K33*M33)</f>
        <v>12</v>
      </c>
      <c r="O33" s="293" t="str">
        <f>IF(N33="","",IF(N33&gt;=15,"RIESGO EXTREMO",IF(N33&gt;=7,"RIESGO ALTO",IF(N33&gt;=4,"RIESGO MODERADO",IF(N33&gt;=1,"RIESGO BAJO","")))))</f>
        <v>RIESGO ALTO</v>
      </c>
      <c r="P33" s="360" t="s">
        <v>936</v>
      </c>
      <c r="Q33" s="361"/>
      <c r="R33" s="128" t="s">
        <v>59</v>
      </c>
      <c r="S33" s="129">
        <f>IF(R33="SI",0.25,0)</f>
        <v>0</v>
      </c>
      <c r="T33" s="128" t="s">
        <v>59</v>
      </c>
      <c r="U33" s="129">
        <f t="shared" si="26"/>
        <v>0</v>
      </c>
      <c r="V33" s="128" t="s">
        <v>59</v>
      </c>
      <c r="W33" s="130">
        <f t="shared" si="27"/>
        <v>0</v>
      </c>
      <c r="X33" s="131">
        <f t="shared" si="28"/>
        <v>0</v>
      </c>
      <c r="Y33" s="294" t="str">
        <f t="shared" si="29"/>
        <v>0</v>
      </c>
      <c r="Z33" s="290" t="s">
        <v>121</v>
      </c>
      <c r="AA33" s="295" t="str">
        <f t="shared" si="1"/>
        <v>3</v>
      </c>
      <c r="AB33" s="128" t="s">
        <v>76</v>
      </c>
      <c r="AC33" s="291" t="str">
        <f>IF(AB33="INSIGNIFICANTE","1",IF(AB33="MENOR","2",IF(AB33="MODERADO","3",IF(AB33="MAYOR","4",IF(AB33="CATASTRÓFICO","5","")))))</f>
        <v>4</v>
      </c>
      <c r="AD33" s="292">
        <f>IF(AA33="","",AA33*AC33)</f>
        <v>12</v>
      </c>
      <c r="AE33" s="293" t="str">
        <f>IF(AD33="","",IF(AD33&gt;=15,"RIESGO EXTREMO",IF(AD33&gt;=7,"RIESGO ALTO",IF(AD33&gt;=4,"RIESGO MODERADO",IF(AD33&gt;=1,"RIESGO BAJO","")))))</f>
        <v>RIESGO ALTO</v>
      </c>
      <c r="AF33" s="293" t="str">
        <f>IF(AE33="","",IF(AE33="RIESGO EXTREMO","COMPARTIR O TRANSFERIR EL RIESGO",IF(AE33="RIESGO ALTO","EVITAR EL RIESGO",IF(AE33="RIESGO MODERADO","REDUCIR EL RIESGO",IF(AE33="RIESGO BAJO","ASUMIR","")))))</f>
        <v>EVITAR EL RIESGO</v>
      </c>
      <c r="AG33" s="205" t="s">
        <v>937</v>
      </c>
      <c r="AH33" s="200" t="s">
        <v>938</v>
      </c>
    </row>
    <row r="34" spans="2:34" s="115" customFormat="1" ht="75" customHeight="1">
      <c r="B34" s="324" t="s">
        <v>566</v>
      </c>
      <c r="C34" s="116">
        <v>2</v>
      </c>
      <c r="D34" s="117" t="s">
        <v>49</v>
      </c>
      <c r="E34" s="118" t="s">
        <v>573</v>
      </c>
      <c r="F34" s="150" t="s">
        <v>574</v>
      </c>
      <c r="G34" s="137" t="s">
        <v>575</v>
      </c>
      <c r="H34" s="137" t="s">
        <v>576</v>
      </c>
      <c r="I34" s="335" t="s">
        <v>100</v>
      </c>
      <c r="J34" s="123" t="s">
        <v>118</v>
      </c>
      <c r="K34" s="124" t="str">
        <f t="shared" si="0"/>
        <v>1</v>
      </c>
      <c r="L34" s="125" t="s">
        <v>76</v>
      </c>
      <c r="M34" s="124" t="str">
        <f t="shared" ref="M34:M36" si="38">IF(L34="INSIGNIFICANTE","1",IF(L34="MENOR","2",IF(L34="MODERADO","3",IF(L34="MAYOR","4",IF(L34="CATASTRÓFICO","5","")))))</f>
        <v>4</v>
      </c>
      <c r="N34" s="126">
        <f t="shared" ref="N34:N36" si="39">IF(K34="","",K34*M34)</f>
        <v>4</v>
      </c>
      <c r="O34" s="133" t="str">
        <f t="shared" ref="O34:O36" si="40">IF(N34="","",IF(N34&gt;=15,"RIESGO EXTREMO",IF(N34&gt;=7,"RIESGO ALTO",IF(N34&gt;=4,"RIESGO MODERADO",IF(N34&gt;=1,"RIESGO BAJO","")))))</f>
        <v>RIESGO MODERADO</v>
      </c>
      <c r="P34" s="356" t="s">
        <v>936</v>
      </c>
      <c r="Q34" s="357"/>
      <c r="R34" s="128" t="s">
        <v>59</v>
      </c>
      <c r="S34" s="129">
        <f>IF(R34="SI",0.25,0)</f>
        <v>0</v>
      </c>
      <c r="T34" s="128" t="s">
        <v>59</v>
      </c>
      <c r="U34" s="129">
        <f t="shared" si="26"/>
        <v>0</v>
      </c>
      <c r="V34" s="128" t="s">
        <v>59</v>
      </c>
      <c r="W34" s="130">
        <f t="shared" si="27"/>
        <v>0</v>
      </c>
      <c r="X34" s="131">
        <f t="shared" si="28"/>
        <v>0</v>
      </c>
      <c r="Y34" s="181" t="str">
        <f t="shared" si="29"/>
        <v>0</v>
      </c>
      <c r="Z34" s="123" t="s">
        <v>118</v>
      </c>
      <c r="AA34" s="112" t="str">
        <f t="shared" si="1"/>
        <v>1</v>
      </c>
      <c r="AB34" s="125" t="s">
        <v>76</v>
      </c>
      <c r="AC34" s="124" t="str">
        <f t="shared" ref="AC34:AC36" si="41">IF(AB34="INSIGNIFICANTE","1",IF(AB34="MENOR","2",IF(AB34="MODERADO","3",IF(AB34="MAYOR","4",IF(AB34="CATASTRÓFICO","5","")))))</f>
        <v>4</v>
      </c>
      <c r="AD34" s="126">
        <f t="shared" ref="AD34:AD36" si="42">IF(AA34="","",AA34*AC34)</f>
        <v>4</v>
      </c>
      <c r="AE34" s="133" t="str">
        <f t="shared" ref="AE34:AE36" si="43">IF(AD34="","",IF(AD34&gt;=15,"RIESGO EXTREMO",IF(AD34&gt;=7,"RIESGO ALTO",IF(AD34&gt;=4,"RIESGO MODERADO",IF(AD34&gt;=1,"RIESGO BAJO","")))))</f>
        <v>RIESGO MODERADO</v>
      </c>
      <c r="AF34" s="133" t="str">
        <f t="shared" ref="AF34:AF36" si="44">IF(AE34="","",IF(AE34="RIESGO EXTREMO","COMPARTIR O TRANSFERIR EL RIESGO",IF(AE34="RIESGO ALTO","EVITAR EL RIESGO",IF(AE34="RIESGO MODERADO","REDUCIR EL RIESGO",IF(AE34="RIESGO BAJO","ASUMIR","")))))</f>
        <v>REDUCIR EL RIESGO</v>
      </c>
      <c r="AG34" s="195" t="s">
        <v>577</v>
      </c>
      <c r="AH34" s="200" t="s">
        <v>578</v>
      </c>
    </row>
    <row r="35" spans="2:34" s="115" customFormat="1" ht="75" customHeight="1">
      <c r="B35" s="324" t="s">
        <v>566</v>
      </c>
      <c r="C35" s="116">
        <v>3</v>
      </c>
      <c r="D35" s="117" t="s">
        <v>49</v>
      </c>
      <c r="E35" s="118" t="s">
        <v>579</v>
      </c>
      <c r="F35" s="322" t="s">
        <v>906</v>
      </c>
      <c r="G35" s="137" t="s">
        <v>907</v>
      </c>
      <c r="H35" s="137" t="s">
        <v>926</v>
      </c>
      <c r="I35" s="335" t="s">
        <v>106</v>
      </c>
      <c r="J35" s="123" t="s">
        <v>55</v>
      </c>
      <c r="K35" s="124" t="str">
        <f t="shared" si="0"/>
        <v>5</v>
      </c>
      <c r="L35" s="125" t="s">
        <v>76</v>
      </c>
      <c r="M35" s="124" t="str">
        <f t="shared" si="38"/>
        <v>4</v>
      </c>
      <c r="N35" s="126">
        <f t="shared" si="39"/>
        <v>20</v>
      </c>
      <c r="O35" s="133" t="str">
        <f t="shared" si="40"/>
        <v>RIESGO EXTREMO</v>
      </c>
      <c r="P35" s="356" t="s">
        <v>936</v>
      </c>
      <c r="Q35" s="357"/>
      <c r="R35" s="125" t="s">
        <v>59</v>
      </c>
      <c r="S35" s="224">
        <f>IF(R35="SI",0.25,0)</f>
        <v>0</v>
      </c>
      <c r="T35" s="125" t="s">
        <v>59</v>
      </c>
      <c r="U35" s="224">
        <f t="shared" si="26"/>
        <v>0</v>
      </c>
      <c r="V35" s="125" t="s">
        <v>59</v>
      </c>
      <c r="W35" s="225">
        <f t="shared" si="27"/>
        <v>0</v>
      </c>
      <c r="X35" s="226">
        <f t="shared" si="28"/>
        <v>0</v>
      </c>
      <c r="Y35" s="227" t="str">
        <f t="shared" si="29"/>
        <v>0</v>
      </c>
      <c r="Z35" s="123" t="s">
        <v>55</v>
      </c>
      <c r="AA35" s="112" t="str">
        <f t="shared" si="1"/>
        <v>5</v>
      </c>
      <c r="AB35" s="125" t="s">
        <v>76</v>
      </c>
      <c r="AC35" s="124" t="str">
        <f t="shared" si="41"/>
        <v>4</v>
      </c>
      <c r="AD35" s="126">
        <f t="shared" si="42"/>
        <v>20</v>
      </c>
      <c r="AE35" s="133" t="str">
        <f t="shared" si="43"/>
        <v>RIESGO EXTREMO</v>
      </c>
      <c r="AF35" s="133" t="str">
        <f t="shared" si="44"/>
        <v>COMPARTIR O TRANSFERIR EL RIESGO</v>
      </c>
      <c r="AG35" s="195" t="s">
        <v>583</v>
      </c>
      <c r="AH35" s="149" t="s">
        <v>584</v>
      </c>
    </row>
    <row r="36" spans="2:34" s="115" customFormat="1" ht="75" customHeight="1" thickBot="1">
      <c r="B36" s="325" t="s">
        <v>566</v>
      </c>
      <c r="C36" s="152">
        <v>4</v>
      </c>
      <c r="D36" s="153" t="s">
        <v>49</v>
      </c>
      <c r="E36" s="154" t="s">
        <v>908</v>
      </c>
      <c r="F36" s="155" t="s">
        <v>586</v>
      </c>
      <c r="G36" s="156" t="s">
        <v>909</v>
      </c>
      <c r="H36" s="156" t="s">
        <v>588</v>
      </c>
      <c r="I36" s="337" t="s">
        <v>108</v>
      </c>
      <c r="J36" s="158" t="s">
        <v>55</v>
      </c>
      <c r="K36" s="159" t="str">
        <f t="shared" si="0"/>
        <v>5</v>
      </c>
      <c r="L36" s="160" t="s">
        <v>76</v>
      </c>
      <c r="M36" s="159" t="str">
        <f t="shared" si="38"/>
        <v>4</v>
      </c>
      <c r="N36" s="161">
        <f t="shared" si="39"/>
        <v>20</v>
      </c>
      <c r="O36" s="168" t="str">
        <f t="shared" si="40"/>
        <v>RIESGO EXTREMO</v>
      </c>
      <c r="P36" s="358" t="s">
        <v>936</v>
      </c>
      <c r="Q36" s="359"/>
      <c r="R36" s="300" t="s">
        <v>59</v>
      </c>
      <c r="S36" s="301">
        <f t="shared" ref="S36:S43" si="45">IF(R36="SI",0.25,0)</f>
        <v>0</v>
      </c>
      <c r="T36" s="300" t="s">
        <v>59</v>
      </c>
      <c r="U36" s="301">
        <f t="shared" si="26"/>
        <v>0</v>
      </c>
      <c r="V36" s="300" t="s">
        <v>59</v>
      </c>
      <c r="W36" s="302">
        <f t="shared" si="27"/>
        <v>0</v>
      </c>
      <c r="X36" s="303">
        <f t="shared" si="28"/>
        <v>0</v>
      </c>
      <c r="Y36" s="320" t="str">
        <f t="shared" si="29"/>
        <v>0</v>
      </c>
      <c r="Z36" s="158" t="s">
        <v>55</v>
      </c>
      <c r="AA36" s="167" t="str">
        <f t="shared" si="1"/>
        <v>5</v>
      </c>
      <c r="AB36" s="160" t="s">
        <v>76</v>
      </c>
      <c r="AC36" s="159" t="str">
        <f t="shared" si="41"/>
        <v>4</v>
      </c>
      <c r="AD36" s="161">
        <f t="shared" si="42"/>
        <v>20</v>
      </c>
      <c r="AE36" s="168" t="str">
        <f t="shared" si="43"/>
        <v>RIESGO EXTREMO</v>
      </c>
      <c r="AF36" s="168" t="str">
        <f t="shared" si="44"/>
        <v>COMPARTIR O TRANSFERIR EL RIESGO</v>
      </c>
      <c r="AG36" s="206" t="s">
        <v>939</v>
      </c>
      <c r="AH36" s="170" t="s">
        <v>940</v>
      </c>
    </row>
    <row r="37" spans="2:34" s="115" customFormat="1" ht="75" customHeight="1">
      <c r="B37" s="332" t="s">
        <v>112</v>
      </c>
      <c r="C37" s="285">
        <v>1</v>
      </c>
      <c r="D37" s="286" t="s">
        <v>92</v>
      </c>
      <c r="E37" s="287" t="s">
        <v>910</v>
      </c>
      <c r="F37" s="306" t="s">
        <v>594</v>
      </c>
      <c r="G37" s="289" t="s">
        <v>595</v>
      </c>
      <c r="H37" s="289" t="s">
        <v>596</v>
      </c>
      <c r="I37" s="338" t="s">
        <v>320</v>
      </c>
      <c r="J37" s="290" t="s">
        <v>121</v>
      </c>
      <c r="K37" s="291" t="str">
        <f t="shared" si="0"/>
        <v>3</v>
      </c>
      <c r="L37" s="128" t="s">
        <v>66</v>
      </c>
      <c r="M37" s="291" t="str">
        <f>IF(L37="INSIGNIFICANTE","1",IF(L37="MENOR","2",IF(L37="MODERADO","3",IF(L37="MAYOR","4",IF(L37="CATASTRÓFICO","5","")))))</f>
        <v>3</v>
      </c>
      <c r="N37" s="292">
        <f>IF(K37="","",K37*M37)</f>
        <v>9</v>
      </c>
      <c r="O37" s="293" t="str">
        <f>IF(N37="","",IF(N37&gt;=15,"RIESGO EXTREMO",IF(N37&gt;=7,"RIESGO ALTO",IF(N37&gt;=4,"RIESGO MODERADO",IF(N37&gt;=1,"RIESGO BAJO","")))))</f>
        <v>RIESGO ALTO</v>
      </c>
      <c r="P37" s="432" t="s">
        <v>597</v>
      </c>
      <c r="Q37" s="433"/>
      <c r="R37" s="128" t="s">
        <v>58</v>
      </c>
      <c r="S37" s="129">
        <f t="shared" si="45"/>
        <v>0.25</v>
      </c>
      <c r="T37" s="128" t="s">
        <v>58</v>
      </c>
      <c r="U37" s="129">
        <f t="shared" ref="U37:U43" si="46">IF(T37="SI",0.25,0)</f>
        <v>0.25</v>
      </c>
      <c r="V37" s="128" t="s">
        <v>58</v>
      </c>
      <c r="W37" s="130">
        <f t="shared" si="27"/>
        <v>0.5</v>
      </c>
      <c r="X37" s="131">
        <f t="shared" si="28"/>
        <v>1</v>
      </c>
      <c r="Y37" s="294" t="str">
        <f t="shared" si="29"/>
        <v>2</v>
      </c>
      <c r="Z37" s="290" t="s">
        <v>118</v>
      </c>
      <c r="AA37" s="295" t="str">
        <f t="shared" si="1"/>
        <v>1</v>
      </c>
      <c r="AB37" s="128" t="s">
        <v>66</v>
      </c>
      <c r="AC37" s="291" t="str">
        <f>IF(AB37="INSIGNIFICANTE","1",IF(AB37="MENOR","2",IF(AB37="MODERADO","3",IF(AB37="MAYOR","4",IF(AB37="CATASTRÓFICO","5","")))))</f>
        <v>3</v>
      </c>
      <c r="AD37" s="292">
        <f>IF(AA37="","",AA37*AC37)</f>
        <v>3</v>
      </c>
      <c r="AE37" s="293" t="str">
        <f>IF(AD37="","",IF(AD37&gt;=15,"RIESGO EXTREMO",IF(AD37&gt;=7,"RIESGO ALTO",IF(AD37&gt;=4,"RIESGO MODERADO",IF(AD37&gt;=1,"RIESGO BAJO","")))))</f>
        <v>RIESGO BAJO</v>
      </c>
      <c r="AF37" s="293" t="str">
        <f>IF(AE37="","",IF(AE37="RIESGO EXTREMO","COMPARTIR O TRANSFERIR EL RIESGO",IF(AE37="RIESGO ALTO","EVITAR EL RIESGO",IF(AE37="RIESGO MODERADO","REDUCIR EL RIESGO",IF(AE37="RIESGO BAJO","ASUMIR","")))))</f>
        <v>ASUMIR</v>
      </c>
      <c r="AG37" s="205" t="s">
        <v>1087</v>
      </c>
      <c r="AH37" s="342" t="s">
        <v>1086</v>
      </c>
    </row>
    <row r="38" spans="2:34" s="115" customFormat="1" ht="75" customHeight="1">
      <c r="B38" s="329" t="s">
        <v>112</v>
      </c>
      <c r="C38" s="116">
        <v>2</v>
      </c>
      <c r="D38" s="117" t="s">
        <v>92</v>
      </c>
      <c r="E38" s="118" t="s">
        <v>911</v>
      </c>
      <c r="F38" s="211" t="s">
        <v>599</v>
      </c>
      <c r="G38" s="137" t="s">
        <v>912</v>
      </c>
      <c r="H38" s="137" t="s">
        <v>927</v>
      </c>
      <c r="I38" s="335" t="s">
        <v>320</v>
      </c>
      <c r="J38" s="123" t="s">
        <v>87</v>
      </c>
      <c r="K38" s="124" t="str">
        <f t="shared" si="0"/>
        <v>4</v>
      </c>
      <c r="L38" s="125" t="s">
        <v>76</v>
      </c>
      <c r="M38" s="124" t="str">
        <f t="shared" ref="M38:M43" si="47">IF(L38="INSIGNIFICANTE","1",IF(L38="MENOR","2",IF(L38="MODERADO","3",IF(L38="MAYOR","4",IF(L38="CATASTRÓFICO","5","")))))</f>
        <v>4</v>
      </c>
      <c r="N38" s="126">
        <f t="shared" ref="N38:N43" si="48">IF(K38="","",K38*M38)</f>
        <v>16</v>
      </c>
      <c r="O38" s="133" t="str">
        <f t="shared" ref="O38:O43" si="49">IF(N38="","",IF(N38&gt;=15,"RIESGO EXTREMO",IF(N38&gt;=7,"RIESGO ALTO",IF(N38&gt;=4,"RIESGO MODERADO",IF(N38&gt;=1,"RIESGO BAJO","")))))</f>
        <v>RIESGO EXTREMO</v>
      </c>
      <c r="P38" s="434" t="s">
        <v>941</v>
      </c>
      <c r="Q38" s="435" t="s">
        <v>602</v>
      </c>
      <c r="R38" s="128" t="s">
        <v>58</v>
      </c>
      <c r="S38" s="129">
        <f t="shared" si="45"/>
        <v>0.25</v>
      </c>
      <c r="T38" s="128" t="s">
        <v>58</v>
      </c>
      <c r="U38" s="129">
        <f t="shared" si="46"/>
        <v>0.25</v>
      </c>
      <c r="V38" s="128" t="s">
        <v>58</v>
      </c>
      <c r="W38" s="130">
        <f t="shared" si="27"/>
        <v>0.5</v>
      </c>
      <c r="X38" s="131">
        <f t="shared" si="28"/>
        <v>1</v>
      </c>
      <c r="Y38" s="181" t="str">
        <f t="shared" si="29"/>
        <v>2</v>
      </c>
      <c r="Z38" s="123" t="s">
        <v>118</v>
      </c>
      <c r="AA38" s="112" t="str">
        <f t="shared" si="1"/>
        <v>1</v>
      </c>
      <c r="AB38" s="125" t="s">
        <v>76</v>
      </c>
      <c r="AC38" s="124" t="str">
        <f t="shared" ref="AC38:AC43" si="50">IF(AB38="INSIGNIFICANTE","1",IF(AB38="MENOR","2",IF(AB38="MODERADO","3",IF(AB38="MAYOR","4",IF(AB38="CATASTRÓFICO","5","")))))</f>
        <v>4</v>
      </c>
      <c r="AD38" s="126">
        <f t="shared" ref="AD38:AD43" si="51">IF(AA38="","",AA38*AC38)</f>
        <v>4</v>
      </c>
      <c r="AE38" s="133" t="str">
        <f t="shared" ref="AE38:AE43" si="52">IF(AD38="","",IF(AD38&gt;=15,"RIESGO EXTREMO",IF(AD38&gt;=7,"RIESGO ALTO",IF(AD38&gt;=4,"RIESGO MODERADO",IF(AD38&gt;=1,"RIESGO BAJO","")))))</f>
        <v>RIESGO MODERADO</v>
      </c>
      <c r="AF38" s="133" t="str">
        <f t="shared" ref="AF38:AF43" si="53">IF(AE38="","",IF(AE38="RIESGO EXTREMO","COMPARTIR O TRANSFERIR EL RIESGO",IF(AE38="RIESGO ALTO","EVITAR EL RIESGO",IF(AE38="RIESGO MODERADO","REDUCIR EL RIESGO",IF(AE38="RIESGO BAJO","ASUMIR","")))))</f>
        <v>REDUCIR EL RIESGO</v>
      </c>
      <c r="AG38" s="195" t="s">
        <v>603</v>
      </c>
      <c r="AH38" s="215" t="s">
        <v>604</v>
      </c>
    </row>
    <row r="39" spans="2:34" s="115" customFormat="1" ht="75" customHeight="1">
      <c r="B39" s="330" t="s">
        <v>112</v>
      </c>
      <c r="C39" s="116">
        <v>3</v>
      </c>
      <c r="D39" s="139" t="s">
        <v>49</v>
      </c>
      <c r="E39" s="118" t="s">
        <v>605</v>
      </c>
      <c r="F39" s="212" t="s">
        <v>913</v>
      </c>
      <c r="G39" s="137" t="s">
        <v>942</v>
      </c>
      <c r="H39" s="137" t="s">
        <v>943</v>
      </c>
      <c r="I39" s="336" t="s">
        <v>108</v>
      </c>
      <c r="J39" s="145" t="s">
        <v>118</v>
      </c>
      <c r="K39" s="146" t="str">
        <f t="shared" si="0"/>
        <v>1</v>
      </c>
      <c r="L39" s="147" t="s">
        <v>56</v>
      </c>
      <c r="M39" s="124" t="str">
        <f t="shared" si="47"/>
        <v>2</v>
      </c>
      <c r="N39" s="126">
        <f t="shared" si="48"/>
        <v>2</v>
      </c>
      <c r="O39" s="133" t="str">
        <f t="shared" si="49"/>
        <v>RIESGO BAJO</v>
      </c>
      <c r="P39" s="434" t="s">
        <v>308</v>
      </c>
      <c r="Q39" s="435" t="s">
        <v>308</v>
      </c>
      <c r="R39" s="128" t="s">
        <v>59</v>
      </c>
      <c r="S39" s="129">
        <f t="shared" si="45"/>
        <v>0</v>
      </c>
      <c r="T39" s="128" t="s">
        <v>59</v>
      </c>
      <c r="U39" s="129">
        <f t="shared" si="46"/>
        <v>0</v>
      </c>
      <c r="V39" s="128" t="s">
        <v>59</v>
      </c>
      <c r="W39" s="130">
        <f t="shared" si="27"/>
        <v>0</v>
      </c>
      <c r="X39" s="131">
        <f t="shared" si="28"/>
        <v>0</v>
      </c>
      <c r="Y39" s="181" t="str">
        <f t="shared" si="29"/>
        <v>0</v>
      </c>
      <c r="Z39" s="145" t="s">
        <v>118</v>
      </c>
      <c r="AA39" s="148" t="str">
        <f t="shared" si="1"/>
        <v>1</v>
      </c>
      <c r="AB39" s="147" t="s">
        <v>56</v>
      </c>
      <c r="AC39" s="124" t="str">
        <f t="shared" si="50"/>
        <v>2</v>
      </c>
      <c r="AD39" s="126">
        <f t="shared" si="51"/>
        <v>2</v>
      </c>
      <c r="AE39" s="133" t="str">
        <f t="shared" si="52"/>
        <v>RIESGO BAJO</v>
      </c>
      <c r="AF39" s="133" t="str">
        <f t="shared" si="53"/>
        <v>ASUMIR</v>
      </c>
      <c r="AG39" s="343" t="s">
        <v>944</v>
      </c>
      <c r="AH39" s="213" t="s">
        <v>945</v>
      </c>
    </row>
    <row r="40" spans="2:34" s="115" customFormat="1" ht="75" customHeight="1">
      <c r="B40" s="330" t="s">
        <v>112</v>
      </c>
      <c r="C40" s="116">
        <v>4</v>
      </c>
      <c r="D40" s="139" t="s">
        <v>49</v>
      </c>
      <c r="E40" s="118" t="s">
        <v>609</v>
      </c>
      <c r="F40" s="211" t="s">
        <v>914</v>
      </c>
      <c r="G40" s="137" t="s">
        <v>611</v>
      </c>
      <c r="H40" s="137" t="s">
        <v>612</v>
      </c>
      <c r="I40" s="336" t="s">
        <v>134</v>
      </c>
      <c r="J40" s="145" t="s">
        <v>55</v>
      </c>
      <c r="K40" s="146" t="str">
        <f t="shared" si="0"/>
        <v>5</v>
      </c>
      <c r="L40" s="147" t="s">
        <v>56</v>
      </c>
      <c r="M40" s="124" t="str">
        <f t="shared" si="47"/>
        <v>2</v>
      </c>
      <c r="N40" s="126">
        <f t="shared" si="48"/>
        <v>10</v>
      </c>
      <c r="O40" s="133" t="str">
        <f t="shared" si="49"/>
        <v>RIESGO ALTO</v>
      </c>
      <c r="P40" s="434" t="s">
        <v>613</v>
      </c>
      <c r="Q40" s="435" t="s">
        <v>308</v>
      </c>
      <c r="R40" s="128" t="s">
        <v>58</v>
      </c>
      <c r="S40" s="129">
        <f t="shared" si="45"/>
        <v>0.25</v>
      </c>
      <c r="T40" s="128" t="s">
        <v>58</v>
      </c>
      <c r="U40" s="129">
        <f t="shared" si="46"/>
        <v>0.25</v>
      </c>
      <c r="V40" s="128" t="s">
        <v>59</v>
      </c>
      <c r="W40" s="130">
        <f t="shared" si="27"/>
        <v>0</v>
      </c>
      <c r="X40" s="131">
        <f t="shared" si="28"/>
        <v>0.5</v>
      </c>
      <c r="Y40" s="181" t="str">
        <f t="shared" si="29"/>
        <v>0</v>
      </c>
      <c r="Z40" s="145" t="s">
        <v>55</v>
      </c>
      <c r="AA40" s="148" t="str">
        <f t="shared" si="1"/>
        <v>5</v>
      </c>
      <c r="AB40" s="147" t="s">
        <v>56</v>
      </c>
      <c r="AC40" s="124" t="str">
        <f t="shared" si="50"/>
        <v>2</v>
      </c>
      <c r="AD40" s="126">
        <f t="shared" si="51"/>
        <v>10</v>
      </c>
      <c r="AE40" s="133" t="str">
        <f t="shared" si="52"/>
        <v>RIESGO ALTO</v>
      </c>
      <c r="AF40" s="133" t="str">
        <f t="shared" si="53"/>
        <v>EVITAR EL RIESGO</v>
      </c>
      <c r="AG40" s="343" t="s">
        <v>614</v>
      </c>
      <c r="AH40" s="213" t="s">
        <v>946</v>
      </c>
    </row>
    <row r="41" spans="2:34" s="115" customFormat="1" ht="75" customHeight="1">
      <c r="B41" s="330" t="s">
        <v>112</v>
      </c>
      <c r="C41" s="116">
        <v>5</v>
      </c>
      <c r="D41" s="139" t="s">
        <v>49</v>
      </c>
      <c r="E41" s="118" t="s">
        <v>615</v>
      </c>
      <c r="F41" s="211" t="s">
        <v>616</v>
      </c>
      <c r="G41" s="124" t="s">
        <v>617</v>
      </c>
      <c r="H41" s="137" t="s">
        <v>928</v>
      </c>
      <c r="I41" s="336" t="s">
        <v>134</v>
      </c>
      <c r="J41" s="145" t="s">
        <v>121</v>
      </c>
      <c r="K41" s="146" t="str">
        <f t="shared" si="0"/>
        <v>3</v>
      </c>
      <c r="L41" s="147" t="s">
        <v>76</v>
      </c>
      <c r="M41" s="124" t="str">
        <f t="shared" si="47"/>
        <v>4</v>
      </c>
      <c r="N41" s="126">
        <f t="shared" si="48"/>
        <v>12</v>
      </c>
      <c r="O41" s="133" t="str">
        <f t="shared" si="49"/>
        <v>RIESGO ALTO</v>
      </c>
      <c r="P41" s="434" t="s">
        <v>619</v>
      </c>
      <c r="Q41" s="435" t="s">
        <v>619</v>
      </c>
      <c r="R41" s="128" t="s">
        <v>58</v>
      </c>
      <c r="S41" s="129">
        <f t="shared" si="45"/>
        <v>0.25</v>
      </c>
      <c r="T41" s="128" t="s">
        <v>58</v>
      </c>
      <c r="U41" s="129">
        <f t="shared" si="46"/>
        <v>0.25</v>
      </c>
      <c r="V41" s="128" t="s">
        <v>58</v>
      </c>
      <c r="W41" s="130">
        <f t="shared" ref="W41:W43" si="54">IF(V41="SI",0.5,0)</f>
        <v>0.5</v>
      </c>
      <c r="X41" s="131">
        <f t="shared" ref="X41:X43" si="55">IF(R41="","",SUM(S41,U41,W41))</f>
        <v>1</v>
      </c>
      <c r="Y41" s="181" t="str">
        <f t="shared" si="29"/>
        <v>2</v>
      </c>
      <c r="Z41" s="145" t="s">
        <v>118</v>
      </c>
      <c r="AA41" s="148" t="str">
        <f t="shared" si="1"/>
        <v>1</v>
      </c>
      <c r="AB41" s="147" t="s">
        <v>56</v>
      </c>
      <c r="AC41" s="124" t="str">
        <f t="shared" si="50"/>
        <v>2</v>
      </c>
      <c r="AD41" s="126">
        <f t="shared" si="51"/>
        <v>2</v>
      </c>
      <c r="AE41" s="133" t="str">
        <f t="shared" si="52"/>
        <v>RIESGO BAJO</v>
      </c>
      <c r="AF41" s="133" t="str">
        <f t="shared" si="53"/>
        <v>ASUMIR</v>
      </c>
      <c r="AG41" s="195" t="s">
        <v>1088</v>
      </c>
      <c r="AH41" s="213" t="s">
        <v>947</v>
      </c>
    </row>
    <row r="42" spans="2:34" s="115" customFormat="1" ht="75" customHeight="1">
      <c r="B42" s="330" t="s">
        <v>112</v>
      </c>
      <c r="C42" s="116">
        <v>6</v>
      </c>
      <c r="D42" s="139" t="s">
        <v>49</v>
      </c>
      <c r="E42" s="118" t="s">
        <v>915</v>
      </c>
      <c r="F42" s="211" t="s">
        <v>621</v>
      </c>
      <c r="G42" s="137" t="s">
        <v>622</v>
      </c>
      <c r="H42" s="137" t="s">
        <v>623</v>
      </c>
      <c r="I42" s="336" t="s">
        <v>108</v>
      </c>
      <c r="J42" s="145" t="s">
        <v>87</v>
      </c>
      <c r="K42" s="146" t="str">
        <f t="shared" si="0"/>
        <v>4</v>
      </c>
      <c r="L42" s="147" t="s">
        <v>56</v>
      </c>
      <c r="M42" s="124" t="str">
        <f t="shared" si="47"/>
        <v>2</v>
      </c>
      <c r="N42" s="126">
        <f t="shared" si="48"/>
        <v>8</v>
      </c>
      <c r="O42" s="133" t="str">
        <f t="shared" si="49"/>
        <v>RIESGO ALTO</v>
      </c>
      <c r="P42" s="434" t="s">
        <v>624</v>
      </c>
      <c r="Q42" s="435" t="s">
        <v>624</v>
      </c>
      <c r="R42" s="125" t="s">
        <v>58</v>
      </c>
      <c r="S42" s="224">
        <f t="shared" si="45"/>
        <v>0.25</v>
      </c>
      <c r="T42" s="125" t="s">
        <v>58</v>
      </c>
      <c r="U42" s="224">
        <f t="shared" si="46"/>
        <v>0.25</v>
      </c>
      <c r="V42" s="125" t="s">
        <v>58</v>
      </c>
      <c r="W42" s="225">
        <f t="shared" si="54"/>
        <v>0.5</v>
      </c>
      <c r="X42" s="226">
        <f t="shared" si="55"/>
        <v>1</v>
      </c>
      <c r="Y42" s="227" t="str">
        <f t="shared" ref="Y42:Y43" si="56">IF(X42="","",IF(X42="","",IF(X42&gt;=0.76,"2",IF(X42&gt;=0.51,"1",IF(X42&gt;=0,"0","")))))</f>
        <v>2</v>
      </c>
      <c r="Z42" s="145" t="s">
        <v>120</v>
      </c>
      <c r="AA42" s="148" t="str">
        <f t="shared" si="1"/>
        <v>2</v>
      </c>
      <c r="AB42" s="147" t="s">
        <v>125</v>
      </c>
      <c r="AC42" s="124" t="str">
        <f t="shared" si="50"/>
        <v>1</v>
      </c>
      <c r="AD42" s="126">
        <f t="shared" si="51"/>
        <v>2</v>
      </c>
      <c r="AE42" s="133" t="str">
        <f t="shared" si="52"/>
        <v>RIESGO BAJO</v>
      </c>
      <c r="AF42" s="133" t="str">
        <f t="shared" si="53"/>
        <v>ASUMIR</v>
      </c>
      <c r="AG42" s="195" t="s">
        <v>625</v>
      </c>
      <c r="AH42" s="213" t="s">
        <v>1089</v>
      </c>
    </row>
    <row r="43" spans="2:34" s="115" customFormat="1" ht="75" customHeight="1" thickBot="1">
      <c r="B43" s="331" t="s">
        <v>112</v>
      </c>
      <c r="C43" s="152">
        <v>7</v>
      </c>
      <c r="D43" s="153" t="s">
        <v>92</v>
      </c>
      <c r="E43" s="154" t="s">
        <v>916</v>
      </c>
      <c r="F43" s="321" t="s">
        <v>627</v>
      </c>
      <c r="G43" s="156" t="s">
        <v>628</v>
      </c>
      <c r="H43" s="156" t="s">
        <v>629</v>
      </c>
      <c r="I43" s="337" t="s">
        <v>84</v>
      </c>
      <c r="J43" s="158" t="s">
        <v>121</v>
      </c>
      <c r="K43" s="159" t="str">
        <f t="shared" si="0"/>
        <v>3</v>
      </c>
      <c r="L43" s="160" t="s">
        <v>76</v>
      </c>
      <c r="M43" s="159" t="str">
        <f t="shared" si="47"/>
        <v>4</v>
      </c>
      <c r="N43" s="161">
        <f t="shared" si="48"/>
        <v>12</v>
      </c>
      <c r="O43" s="168" t="str">
        <f t="shared" si="49"/>
        <v>RIESGO ALTO</v>
      </c>
      <c r="P43" s="439" t="s">
        <v>630</v>
      </c>
      <c r="Q43" s="440" t="s">
        <v>630</v>
      </c>
      <c r="R43" s="300" t="s">
        <v>58</v>
      </c>
      <c r="S43" s="301">
        <f t="shared" si="45"/>
        <v>0.25</v>
      </c>
      <c r="T43" s="300" t="s">
        <v>58</v>
      </c>
      <c r="U43" s="301">
        <f t="shared" si="46"/>
        <v>0.25</v>
      </c>
      <c r="V43" s="300" t="s">
        <v>58</v>
      </c>
      <c r="W43" s="302">
        <f t="shared" si="54"/>
        <v>0.5</v>
      </c>
      <c r="X43" s="303">
        <f t="shared" si="55"/>
        <v>1</v>
      </c>
      <c r="Y43" s="320" t="str">
        <f t="shared" si="56"/>
        <v>2</v>
      </c>
      <c r="Z43" s="158" t="s">
        <v>118</v>
      </c>
      <c r="AA43" s="167" t="str">
        <f t="shared" si="1"/>
        <v>1</v>
      </c>
      <c r="AB43" s="160" t="s">
        <v>76</v>
      </c>
      <c r="AC43" s="159" t="str">
        <f t="shared" si="50"/>
        <v>4</v>
      </c>
      <c r="AD43" s="161">
        <f t="shared" si="51"/>
        <v>4</v>
      </c>
      <c r="AE43" s="168" t="str">
        <f t="shared" si="52"/>
        <v>RIESGO MODERADO</v>
      </c>
      <c r="AF43" s="168" t="str">
        <f t="shared" si="53"/>
        <v>REDUCIR EL RIESGO</v>
      </c>
      <c r="AG43" s="206" t="s">
        <v>631</v>
      </c>
      <c r="AH43" s="213" t="s">
        <v>948</v>
      </c>
    </row>
    <row r="44" spans="2:34" s="115" customFormat="1" ht="75" customHeight="1">
      <c r="B44" s="323" t="s">
        <v>456</v>
      </c>
      <c r="C44" s="285">
        <v>1</v>
      </c>
      <c r="D44" s="286" t="s">
        <v>49</v>
      </c>
      <c r="E44" s="311" t="s">
        <v>458</v>
      </c>
      <c r="F44" s="312" t="s">
        <v>459</v>
      </c>
      <c r="G44" s="312" t="s">
        <v>460</v>
      </c>
      <c r="H44" s="312" t="s">
        <v>461</v>
      </c>
      <c r="I44" s="338" t="s">
        <v>320</v>
      </c>
      <c r="J44" s="290" t="s">
        <v>55</v>
      </c>
      <c r="K44" s="291" t="str">
        <f t="shared" si="0"/>
        <v>5</v>
      </c>
      <c r="L44" s="128" t="s">
        <v>76</v>
      </c>
      <c r="M44" s="291" t="str">
        <f>IF(L44="INSIGNIFICANTE","1",IF(L44="MENOR","2",IF(L44="MODERADO","3",IF(L44="MAYOR","4",IF(L44="CATASTRÓFICO","5","")))))</f>
        <v>4</v>
      </c>
      <c r="N44" s="292">
        <f>IF(K44="","",K44*M44)</f>
        <v>20</v>
      </c>
      <c r="O44" s="293" t="str">
        <f>IF(N44="","",IF(N44&gt;=15,"RIESGO EXTREMO",IF(N44&gt;=7,"RIESGO ALTO",IF(N44&gt;=4,"RIESGO MODERADO",IF(N44&gt;=1,"RIESGO BAJO","")))))</f>
        <v>RIESGO EXTREMO</v>
      </c>
      <c r="P44" s="360" t="s">
        <v>462</v>
      </c>
      <c r="Q44" s="361"/>
      <c r="R44" s="128" t="s">
        <v>58</v>
      </c>
      <c r="S44" s="129">
        <f>IF(R44="SI",0.25,0)</f>
        <v>0.25</v>
      </c>
      <c r="T44" s="128" t="s">
        <v>58</v>
      </c>
      <c r="U44" s="129">
        <f>IF(T44="SI",0.25,0)</f>
        <v>0.25</v>
      </c>
      <c r="V44" s="128" t="s">
        <v>59</v>
      </c>
      <c r="W44" s="130">
        <f>IF(V44="SI",0.5,0)</f>
        <v>0</v>
      </c>
      <c r="X44" s="131">
        <f>IF(R44="","",SUM(S44,U44,W44))</f>
        <v>0.5</v>
      </c>
      <c r="Y44" s="294" t="str">
        <f>IF(X44="","",IF(X44="","",IF(X44&gt;=0.76,"2",IF(X44&gt;=0.51,"1",IF(X44&gt;=0,"0","")))))</f>
        <v>0</v>
      </c>
      <c r="Z44" s="290" t="s">
        <v>55</v>
      </c>
      <c r="AA44" s="291" t="str">
        <f t="shared" si="1"/>
        <v>5</v>
      </c>
      <c r="AB44" s="128" t="s">
        <v>76</v>
      </c>
      <c r="AC44" s="291" t="str">
        <f>IF(AB44="INSIGNIFICANTE","1",IF(AB44="MENOR","2",IF(AB44="MODERADO","3",IF(AB44="MAYOR","4",IF(AB44="CATASTRÓFICO","5","")))))</f>
        <v>4</v>
      </c>
      <c r="AD44" s="292">
        <f>IF(AA44="","",AA44*AC44)</f>
        <v>20</v>
      </c>
      <c r="AE44" s="293" t="str">
        <f>IF(AD44="","",IF(AD44&gt;=15,"RIESGO EXTREMO",IF(AD44&gt;=7,"RIESGO ALTO",IF(AD44&gt;=4,"RIESGO MODERADO",IF(AD44&gt;=1,"RIESGO BAJO","")))))</f>
        <v>RIESGO EXTREMO</v>
      </c>
      <c r="AF44" s="293" t="str">
        <f>IF(AE44="","",IF(AE44="RIESGO EXTREMO","COMPARTIR O TRANSFERIR EL RIESGO",IF(AE44="RIESGO ALTO","EVITAR EL RIESGO",IF(AE44="RIESGO MODERADO","REDUCIR EL RIESGO",IF(AE44="RIESGO BAJO","ASUMIR","")))))</f>
        <v>COMPARTIR O TRANSFERIR EL RIESGO</v>
      </c>
      <c r="AG44" s="113" t="s">
        <v>463</v>
      </c>
      <c r="AH44" s="198" t="s">
        <v>464</v>
      </c>
    </row>
    <row r="45" spans="2:34" s="115" customFormat="1" ht="75" customHeight="1">
      <c r="B45" s="324" t="s">
        <v>456</v>
      </c>
      <c r="C45" s="116">
        <v>2</v>
      </c>
      <c r="D45" s="117" t="s">
        <v>49</v>
      </c>
      <c r="E45" s="201" t="s">
        <v>458</v>
      </c>
      <c r="F45" s="199" t="s">
        <v>917</v>
      </c>
      <c r="G45" s="199" t="s">
        <v>466</v>
      </c>
      <c r="H45" s="199" t="s">
        <v>929</v>
      </c>
      <c r="I45" s="335" t="s">
        <v>54</v>
      </c>
      <c r="J45" s="123" t="s">
        <v>87</v>
      </c>
      <c r="K45" s="124" t="str">
        <f t="shared" si="0"/>
        <v>4</v>
      </c>
      <c r="L45" s="125" t="s">
        <v>76</v>
      </c>
      <c r="M45" s="124" t="str">
        <f t="shared" ref="M45:M50" si="57">IF(L45="INSIGNIFICANTE","1",IF(L45="MENOR","2",IF(L45="MODERADO","3",IF(L45="MAYOR","4",IF(L45="CATASTRÓFICO","5","")))))</f>
        <v>4</v>
      </c>
      <c r="N45" s="126">
        <f t="shared" ref="N45:N50" si="58">IF(K45="","",K45*M45)</f>
        <v>16</v>
      </c>
      <c r="O45" s="133" t="str">
        <f t="shared" ref="O45:O50" si="59">IF(N45="","",IF(N45&gt;=15,"RIESGO EXTREMO",IF(N45&gt;=7,"RIESGO ALTO",IF(N45&gt;=4,"RIESGO MODERADO",IF(N45&gt;=1,"RIESGO BAJO","")))))</f>
        <v>RIESGO EXTREMO</v>
      </c>
      <c r="P45" s="356" t="s">
        <v>468</v>
      </c>
      <c r="Q45" s="357"/>
      <c r="R45" s="128" t="s">
        <v>59</v>
      </c>
      <c r="S45" s="129">
        <f t="shared" ref="S45:S50" si="60">IF(R45="SI",0.25,0)</f>
        <v>0</v>
      </c>
      <c r="T45" s="128" t="s">
        <v>59</v>
      </c>
      <c r="U45" s="129">
        <f t="shared" ref="U45:U50" si="61">IF(T45="SI",0.25,0)</f>
        <v>0</v>
      </c>
      <c r="V45" s="128" t="s">
        <v>59</v>
      </c>
      <c r="W45" s="130">
        <f t="shared" ref="W45:W50" si="62">IF(V45="SI",0.5,0)</f>
        <v>0</v>
      </c>
      <c r="X45" s="131">
        <f>IF(R45="","",SUM(S45,U45,W45))</f>
        <v>0</v>
      </c>
      <c r="Y45" s="181" t="str">
        <f>IF(X45="","",IF(X45="","",IF(X45&gt;=0.76,"2",IF(X45&gt;=0.51,"1",IF(X45&gt;=0,"0","")))))</f>
        <v>0</v>
      </c>
      <c r="Z45" s="123" t="s">
        <v>87</v>
      </c>
      <c r="AA45" s="124" t="str">
        <f t="shared" si="1"/>
        <v>4</v>
      </c>
      <c r="AB45" s="125" t="s">
        <v>76</v>
      </c>
      <c r="AC45" s="124" t="str">
        <f t="shared" ref="AC45:AC50" si="63">IF(AB45="INSIGNIFICANTE","1",IF(AB45="MENOR","2",IF(AB45="MODERADO","3",IF(AB45="MAYOR","4",IF(AB45="CATASTRÓFICO","5","")))))</f>
        <v>4</v>
      </c>
      <c r="AD45" s="126">
        <f t="shared" ref="AD45:AD50" si="64">IF(AA45="","",AA45*AC45)</f>
        <v>16</v>
      </c>
      <c r="AE45" s="133" t="str">
        <f t="shared" ref="AE45:AE50" si="65">IF(AD45="","",IF(AD45&gt;=15,"RIESGO EXTREMO",IF(AD45&gt;=7,"RIESGO ALTO",IF(AD45&gt;=4,"RIESGO MODERADO",IF(AD45&gt;=1,"RIESGO BAJO","")))))</f>
        <v>RIESGO EXTREMO</v>
      </c>
      <c r="AF45" s="133" t="str">
        <f t="shared" ref="AF45:AF50" si="66">IF(AE45="","",IF(AE45="RIESGO EXTREMO","COMPARTIR O TRANSFERIR EL RIESGO",IF(AE45="RIESGO ALTO","EVITAR EL RIESGO",IF(AE45="RIESGO MODERADO","REDUCIR EL RIESGO",IF(AE45="RIESGO BAJO","ASUMIR","")))))</f>
        <v>COMPARTIR O TRANSFERIR EL RIESGO</v>
      </c>
      <c r="AG45" s="134" t="s">
        <v>949</v>
      </c>
      <c r="AH45" s="149" t="s">
        <v>469</v>
      </c>
    </row>
    <row r="46" spans="2:34" s="115" customFormat="1" ht="75" customHeight="1">
      <c r="B46" s="324" t="s">
        <v>456</v>
      </c>
      <c r="C46" s="116">
        <v>3</v>
      </c>
      <c r="D46" s="117" t="s">
        <v>49</v>
      </c>
      <c r="E46" s="202" t="s">
        <v>470</v>
      </c>
      <c r="F46" s="137" t="s">
        <v>471</v>
      </c>
      <c r="G46" s="137" t="s">
        <v>472</v>
      </c>
      <c r="H46" s="137" t="s">
        <v>473</v>
      </c>
      <c r="I46" s="335" t="s">
        <v>108</v>
      </c>
      <c r="J46" s="123" t="s">
        <v>87</v>
      </c>
      <c r="K46" s="124" t="str">
        <f t="shared" si="0"/>
        <v>4</v>
      </c>
      <c r="L46" s="125" t="s">
        <v>76</v>
      </c>
      <c r="M46" s="124" t="str">
        <f t="shared" si="57"/>
        <v>4</v>
      </c>
      <c r="N46" s="126">
        <f t="shared" si="58"/>
        <v>16</v>
      </c>
      <c r="O46" s="133" t="str">
        <f t="shared" si="59"/>
        <v>RIESGO EXTREMO</v>
      </c>
      <c r="P46" s="356" t="s">
        <v>474</v>
      </c>
      <c r="Q46" s="357"/>
      <c r="R46" s="128" t="s">
        <v>58</v>
      </c>
      <c r="S46" s="129">
        <f t="shared" si="60"/>
        <v>0.25</v>
      </c>
      <c r="T46" s="128" t="s">
        <v>58</v>
      </c>
      <c r="U46" s="129">
        <f t="shared" si="61"/>
        <v>0.25</v>
      </c>
      <c r="V46" s="128" t="s">
        <v>58</v>
      </c>
      <c r="W46" s="130">
        <f t="shared" si="62"/>
        <v>0.5</v>
      </c>
      <c r="X46" s="131">
        <f>IF(R46="","",SUM(S46,U46,W46))</f>
        <v>1</v>
      </c>
      <c r="Y46" s="181" t="str">
        <f>IF(X46="","",IF(X46="","",IF(X46&gt;=0.76,"2",IF(X46&gt;=0.51,"1",IF(X46&gt;=0,"0","")))))</f>
        <v>2</v>
      </c>
      <c r="Z46" s="123" t="s">
        <v>120</v>
      </c>
      <c r="AA46" s="124" t="str">
        <f t="shared" si="1"/>
        <v>2</v>
      </c>
      <c r="AB46" s="125" t="s">
        <v>56</v>
      </c>
      <c r="AC46" s="124" t="str">
        <f t="shared" si="63"/>
        <v>2</v>
      </c>
      <c r="AD46" s="126">
        <f t="shared" si="64"/>
        <v>4</v>
      </c>
      <c r="AE46" s="133" t="str">
        <f t="shared" si="65"/>
        <v>RIESGO MODERADO</v>
      </c>
      <c r="AF46" s="133" t="str">
        <f t="shared" si="66"/>
        <v>REDUCIR EL RIESGO</v>
      </c>
      <c r="AG46" s="134" t="s">
        <v>475</v>
      </c>
      <c r="AH46" s="149" t="s">
        <v>1090</v>
      </c>
    </row>
    <row r="47" spans="2:34" s="115" customFormat="1" ht="75" customHeight="1">
      <c r="B47" s="324" t="s">
        <v>456</v>
      </c>
      <c r="C47" s="116">
        <v>4</v>
      </c>
      <c r="D47" s="117" t="s">
        <v>49</v>
      </c>
      <c r="E47" s="273" t="s">
        <v>476</v>
      </c>
      <c r="F47" s="273" t="s">
        <v>477</v>
      </c>
      <c r="G47" s="137" t="s">
        <v>478</v>
      </c>
      <c r="H47" s="137" t="s">
        <v>479</v>
      </c>
      <c r="I47" s="335" t="s">
        <v>54</v>
      </c>
      <c r="J47" s="123" t="s">
        <v>55</v>
      </c>
      <c r="K47" s="124" t="str">
        <f t="shared" si="0"/>
        <v>5</v>
      </c>
      <c r="L47" s="125" t="s">
        <v>76</v>
      </c>
      <c r="M47" s="124" t="str">
        <f t="shared" si="57"/>
        <v>4</v>
      </c>
      <c r="N47" s="126">
        <f t="shared" si="58"/>
        <v>20</v>
      </c>
      <c r="O47" s="133" t="str">
        <f t="shared" si="59"/>
        <v>RIESGO EXTREMO</v>
      </c>
      <c r="P47" s="356" t="s">
        <v>480</v>
      </c>
      <c r="Q47" s="357"/>
      <c r="R47" s="128" t="s">
        <v>59</v>
      </c>
      <c r="S47" s="129">
        <f t="shared" si="60"/>
        <v>0</v>
      </c>
      <c r="T47" s="128" t="s">
        <v>58</v>
      </c>
      <c r="U47" s="129">
        <f t="shared" si="61"/>
        <v>0.25</v>
      </c>
      <c r="V47" s="128" t="s">
        <v>59</v>
      </c>
      <c r="W47" s="130">
        <f t="shared" si="62"/>
        <v>0</v>
      </c>
      <c r="X47" s="131">
        <f>IF(R47="","",SUM(S47,U47,W47))</f>
        <v>0.25</v>
      </c>
      <c r="Y47" s="181" t="str">
        <f>IF(X47="","",IF(X47="","",IF(X47&gt;=0.76,"2",IF(X47&gt;=0.51,"1",IF(X47&gt;=0,"0","")))))</f>
        <v>0</v>
      </c>
      <c r="Z47" s="123" t="s">
        <v>55</v>
      </c>
      <c r="AA47" s="124" t="str">
        <f t="shared" si="1"/>
        <v>5</v>
      </c>
      <c r="AB47" s="125" t="s">
        <v>76</v>
      </c>
      <c r="AC47" s="124" t="str">
        <f t="shared" si="63"/>
        <v>4</v>
      </c>
      <c r="AD47" s="126">
        <f t="shared" si="64"/>
        <v>20</v>
      </c>
      <c r="AE47" s="133" t="str">
        <f t="shared" si="65"/>
        <v>RIESGO EXTREMO</v>
      </c>
      <c r="AF47" s="133" t="str">
        <f t="shared" si="66"/>
        <v>COMPARTIR O TRANSFERIR EL RIESGO</v>
      </c>
      <c r="AG47" s="134" t="s">
        <v>481</v>
      </c>
      <c r="AH47" s="149" t="s">
        <v>482</v>
      </c>
    </row>
    <row r="48" spans="2:34" s="115" customFormat="1" ht="75" customHeight="1">
      <c r="B48" s="327" t="s">
        <v>456</v>
      </c>
      <c r="C48" s="116">
        <v>5</v>
      </c>
      <c r="D48" s="139" t="s">
        <v>49</v>
      </c>
      <c r="E48" s="115" t="s">
        <v>458</v>
      </c>
      <c r="F48" s="203" t="s">
        <v>483</v>
      </c>
      <c r="G48" s="204" t="s">
        <v>484</v>
      </c>
      <c r="H48" s="143" t="s">
        <v>950</v>
      </c>
      <c r="I48" s="336" t="s">
        <v>108</v>
      </c>
      <c r="J48" s="145" t="s">
        <v>121</v>
      </c>
      <c r="K48" s="146" t="str">
        <f t="shared" si="0"/>
        <v>3</v>
      </c>
      <c r="L48" s="147" t="s">
        <v>66</v>
      </c>
      <c r="M48" s="146" t="str">
        <f t="shared" si="57"/>
        <v>3</v>
      </c>
      <c r="N48" s="126">
        <f t="shared" si="58"/>
        <v>9</v>
      </c>
      <c r="O48" s="133" t="str">
        <f t="shared" si="59"/>
        <v>RIESGO ALTO</v>
      </c>
      <c r="P48" s="356" t="s">
        <v>486</v>
      </c>
      <c r="Q48" s="357"/>
      <c r="R48" s="128" t="s">
        <v>59</v>
      </c>
      <c r="S48" s="129">
        <f t="shared" si="60"/>
        <v>0</v>
      </c>
      <c r="T48" s="128" t="s">
        <v>58</v>
      </c>
      <c r="U48" s="129">
        <f t="shared" si="61"/>
        <v>0.25</v>
      </c>
      <c r="V48" s="128" t="s">
        <v>59</v>
      </c>
      <c r="W48" s="130">
        <f t="shared" si="62"/>
        <v>0</v>
      </c>
      <c r="X48" s="131">
        <f t="shared" ref="X48:X50" si="67">IF(R48="","",SUM(S48,U48,W48))</f>
        <v>0.25</v>
      </c>
      <c r="Y48" s="181" t="str">
        <f>IF(X48="","",IF(X48="","",IF(X48&gt;=0.76,"2",IF(X48&gt;=0.51,"1",IF(X48&gt;=0,"0","")))))</f>
        <v>0</v>
      </c>
      <c r="Z48" s="145" t="s">
        <v>121</v>
      </c>
      <c r="AA48" s="146" t="str">
        <f t="shared" si="1"/>
        <v>3</v>
      </c>
      <c r="AB48" s="147" t="s">
        <v>66</v>
      </c>
      <c r="AC48" s="124" t="str">
        <f t="shared" si="63"/>
        <v>3</v>
      </c>
      <c r="AD48" s="126">
        <f t="shared" si="64"/>
        <v>9</v>
      </c>
      <c r="AE48" s="133" t="str">
        <f t="shared" si="65"/>
        <v>RIESGO ALTO</v>
      </c>
      <c r="AF48" s="133" t="str">
        <f t="shared" si="66"/>
        <v>EVITAR EL RIESGO</v>
      </c>
      <c r="AG48" s="134" t="s">
        <v>487</v>
      </c>
      <c r="AH48" s="149" t="s">
        <v>1091</v>
      </c>
    </row>
    <row r="49" spans="2:34" s="115" customFormat="1" ht="75" customHeight="1">
      <c r="B49" s="327" t="s">
        <v>456</v>
      </c>
      <c r="C49" s="116">
        <v>6</v>
      </c>
      <c r="D49" s="139" t="s">
        <v>92</v>
      </c>
      <c r="E49" s="140" t="s">
        <v>488</v>
      </c>
      <c r="F49" s="203" t="s">
        <v>489</v>
      </c>
      <c r="G49" s="143" t="s">
        <v>490</v>
      </c>
      <c r="H49" s="143" t="s">
        <v>491</v>
      </c>
      <c r="I49" s="336" t="s">
        <v>320</v>
      </c>
      <c r="J49" s="145" t="s">
        <v>87</v>
      </c>
      <c r="K49" s="146" t="str">
        <f t="shared" si="0"/>
        <v>4</v>
      </c>
      <c r="L49" s="147" t="s">
        <v>56</v>
      </c>
      <c r="M49" s="146" t="str">
        <f t="shared" si="57"/>
        <v>2</v>
      </c>
      <c r="N49" s="126">
        <f t="shared" si="58"/>
        <v>8</v>
      </c>
      <c r="O49" s="133" t="str">
        <f t="shared" si="59"/>
        <v>RIESGO ALTO</v>
      </c>
      <c r="P49" s="356" t="s">
        <v>492</v>
      </c>
      <c r="Q49" s="357"/>
      <c r="R49" s="125" t="s">
        <v>59</v>
      </c>
      <c r="S49" s="224">
        <f t="shared" si="60"/>
        <v>0</v>
      </c>
      <c r="T49" s="125" t="s">
        <v>59</v>
      </c>
      <c r="U49" s="224">
        <f t="shared" si="61"/>
        <v>0</v>
      </c>
      <c r="V49" s="125" t="s">
        <v>59</v>
      </c>
      <c r="W49" s="225">
        <f t="shared" si="62"/>
        <v>0</v>
      </c>
      <c r="X49" s="226">
        <f t="shared" si="67"/>
        <v>0</v>
      </c>
      <c r="Y49" s="227" t="str">
        <f t="shared" ref="Y49:Y50" si="68">IF(X49="","",IF(X49="","",IF(X49&gt;=0.76,"2",IF(X49&gt;=0.51,"1",IF(X49&gt;=0,"0","")))))</f>
        <v>0</v>
      </c>
      <c r="Z49" s="145" t="s">
        <v>87</v>
      </c>
      <c r="AA49" s="146" t="str">
        <f t="shared" si="1"/>
        <v>4</v>
      </c>
      <c r="AB49" s="147" t="s">
        <v>56</v>
      </c>
      <c r="AC49" s="124" t="str">
        <f t="shared" si="63"/>
        <v>2</v>
      </c>
      <c r="AD49" s="126">
        <f t="shared" si="64"/>
        <v>8</v>
      </c>
      <c r="AE49" s="133" t="str">
        <f t="shared" si="65"/>
        <v>RIESGO ALTO</v>
      </c>
      <c r="AF49" s="133" t="str">
        <f t="shared" si="66"/>
        <v>EVITAR EL RIESGO</v>
      </c>
      <c r="AG49" s="134" t="s">
        <v>493</v>
      </c>
      <c r="AH49" s="149" t="s">
        <v>1092</v>
      </c>
    </row>
    <row r="50" spans="2:34" s="115" customFormat="1" ht="75" customHeight="1" thickBot="1">
      <c r="B50" s="325" t="s">
        <v>456</v>
      </c>
      <c r="C50" s="152">
        <v>7</v>
      </c>
      <c r="D50" s="153" t="s">
        <v>92</v>
      </c>
      <c r="E50" s="154" t="s">
        <v>84</v>
      </c>
      <c r="F50" s="155" t="s">
        <v>494</v>
      </c>
      <c r="G50" s="156" t="s">
        <v>495</v>
      </c>
      <c r="H50" s="156" t="s">
        <v>496</v>
      </c>
      <c r="I50" s="337" t="s">
        <v>84</v>
      </c>
      <c r="J50" s="158" t="s">
        <v>55</v>
      </c>
      <c r="K50" s="159" t="str">
        <f t="shared" si="0"/>
        <v>5</v>
      </c>
      <c r="L50" s="160" t="s">
        <v>126</v>
      </c>
      <c r="M50" s="159" t="str">
        <f t="shared" si="57"/>
        <v>5</v>
      </c>
      <c r="N50" s="161">
        <f t="shared" si="58"/>
        <v>25</v>
      </c>
      <c r="O50" s="168" t="str">
        <f t="shared" si="59"/>
        <v>RIESGO EXTREMO</v>
      </c>
      <c r="P50" s="358" t="s">
        <v>951</v>
      </c>
      <c r="Q50" s="359"/>
      <c r="R50" s="300" t="s">
        <v>58</v>
      </c>
      <c r="S50" s="301">
        <f t="shared" si="60"/>
        <v>0.25</v>
      </c>
      <c r="T50" s="300" t="s">
        <v>58</v>
      </c>
      <c r="U50" s="301">
        <f t="shared" si="61"/>
        <v>0.25</v>
      </c>
      <c r="V50" s="300" t="s">
        <v>59</v>
      </c>
      <c r="W50" s="302">
        <f t="shared" si="62"/>
        <v>0</v>
      </c>
      <c r="X50" s="303">
        <f t="shared" si="67"/>
        <v>0.5</v>
      </c>
      <c r="Y50" s="320" t="str">
        <f t="shared" si="68"/>
        <v>0</v>
      </c>
      <c r="Z50" s="158" t="s">
        <v>55</v>
      </c>
      <c r="AA50" s="159" t="str">
        <f t="shared" si="1"/>
        <v>5</v>
      </c>
      <c r="AB50" s="160" t="s">
        <v>126</v>
      </c>
      <c r="AC50" s="159" t="str">
        <f t="shared" si="63"/>
        <v>5</v>
      </c>
      <c r="AD50" s="161">
        <f t="shared" si="64"/>
        <v>25</v>
      </c>
      <c r="AE50" s="168" t="str">
        <f t="shared" si="65"/>
        <v>RIESGO EXTREMO</v>
      </c>
      <c r="AF50" s="168" t="str">
        <f t="shared" si="66"/>
        <v>COMPARTIR O TRANSFERIR EL RIESGO</v>
      </c>
      <c r="AG50" s="298" t="s">
        <v>498</v>
      </c>
      <c r="AH50" s="170" t="s">
        <v>499</v>
      </c>
    </row>
    <row r="51" spans="2:34" s="115" customFormat="1" ht="108.75" customHeight="1">
      <c r="B51" s="332" t="s">
        <v>123</v>
      </c>
      <c r="C51" s="285">
        <v>1</v>
      </c>
      <c r="D51" s="286" t="s">
        <v>49</v>
      </c>
      <c r="E51" s="287" t="s">
        <v>50</v>
      </c>
      <c r="F51" s="288" t="s">
        <v>501</v>
      </c>
      <c r="G51" s="289" t="s">
        <v>502</v>
      </c>
      <c r="H51" s="289" t="s">
        <v>503</v>
      </c>
      <c r="I51" s="338" t="s">
        <v>54</v>
      </c>
      <c r="J51" s="290" t="s">
        <v>121</v>
      </c>
      <c r="K51" s="291" t="str">
        <f t="shared" si="0"/>
        <v>3</v>
      </c>
      <c r="L51" s="128" t="s">
        <v>56</v>
      </c>
      <c r="M51" s="291" t="str">
        <f>IF(L51="INSIGNIFICANTE","1",IF(L51="MENOR","2",IF(L51="MODERADO","3",IF(L51="MAYOR","4",IF(L51="CATASTRÓFICO","5","")))))</f>
        <v>2</v>
      </c>
      <c r="N51" s="292">
        <f>IF(K51="","",K51*M51)</f>
        <v>6</v>
      </c>
      <c r="O51" s="293" t="str">
        <f>IF(N51="","",IF(N51&gt;=15,"RIESGO EXTREMO",IF(N51&gt;=7,"RIESGO ALTO",IF(N51&gt;=4,"RIESGO MODERADO",IF(N51&gt;=1,"RIESGO BAJO","")))))</f>
        <v>RIESGO MODERADO</v>
      </c>
      <c r="P51" s="360" t="s">
        <v>504</v>
      </c>
      <c r="Q51" s="361" t="s">
        <v>504</v>
      </c>
      <c r="R51" s="128" t="s">
        <v>58</v>
      </c>
      <c r="S51" s="129">
        <f>IF(R51="SI",0.25,0)</f>
        <v>0.25</v>
      </c>
      <c r="T51" s="128" t="s">
        <v>58</v>
      </c>
      <c r="U51" s="129">
        <f>IF(T51="SI",0.25,0)</f>
        <v>0.25</v>
      </c>
      <c r="V51" s="128" t="s">
        <v>58</v>
      </c>
      <c r="W51" s="130">
        <f>IF(V51="SI",0.5,0)</f>
        <v>0.5</v>
      </c>
      <c r="X51" s="131">
        <f>IF(R51="","",SUM(S51,U51,W51))</f>
        <v>1</v>
      </c>
      <c r="Y51" s="294" t="str">
        <f>IF(X51="","",IF(X51="","",IF(X51&gt;=0.76,"2",IF(X51&gt;=0.51,"1",IF(X51&gt;=0,"0","")))))</f>
        <v>2</v>
      </c>
      <c r="Z51" s="290" t="s">
        <v>118</v>
      </c>
      <c r="AA51" s="295" t="str">
        <f t="shared" si="1"/>
        <v>1</v>
      </c>
      <c r="AB51" s="128" t="s">
        <v>56</v>
      </c>
      <c r="AC51" s="291" t="str">
        <f>IF(AB51="INSIGNIFICANTE","1",IF(AB51="MENOR","2",IF(AB51="MODERADO","3",IF(AB51="MAYOR","4",IF(AB51="CATASTRÓFICO","5","")))))</f>
        <v>2</v>
      </c>
      <c r="AD51" s="292">
        <f>IF(AA51="","",AA51*AC51)</f>
        <v>2</v>
      </c>
      <c r="AE51" s="293" t="str">
        <f>IF(AD51="","",IF(AD51&gt;=15,"RIESGO EXTREMO",IF(AD51&gt;=7,"RIESGO ALTO",IF(AD51&gt;=4,"RIESGO MODERADO",IF(AD51&gt;=1,"RIESGO BAJO","")))))</f>
        <v>RIESGO BAJO</v>
      </c>
      <c r="AF51" s="293" t="str">
        <f>IF(AE51="","",IF(AE51="RIESGO EXTREMO","COMPARTIR O TRANSFERIR EL RIESGO",IF(AE51="RIESGO ALTO","EVITAR EL RIESGO",IF(AE51="RIESGO MODERADO","REDUCIR EL RIESGO",IF(AE51="RIESGO BAJO","ASUMIR","")))))</f>
        <v>ASUMIR</v>
      </c>
      <c r="AG51" s="205" t="s">
        <v>505</v>
      </c>
      <c r="AH51" s="200" t="s">
        <v>506</v>
      </c>
    </row>
    <row r="52" spans="2:34" s="115" customFormat="1" ht="75" customHeight="1">
      <c r="B52" s="329" t="s">
        <v>123</v>
      </c>
      <c r="C52" s="116">
        <v>2</v>
      </c>
      <c r="D52" s="117" t="s">
        <v>49</v>
      </c>
      <c r="E52" s="118" t="s">
        <v>507</v>
      </c>
      <c r="F52" s="150" t="s">
        <v>508</v>
      </c>
      <c r="G52" s="137" t="s">
        <v>509</v>
      </c>
      <c r="H52" s="137" t="s">
        <v>510</v>
      </c>
      <c r="I52" s="335" t="s">
        <v>54</v>
      </c>
      <c r="J52" s="123" t="s">
        <v>121</v>
      </c>
      <c r="K52" s="124" t="str">
        <f t="shared" si="0"/>
        <v>3</v>
      </c>
      <c r="L52" s="125" t="s">
        <v>56</v>
      </c>
      <c r="M52" s="124" t="str">
        <f t="shared" ref="M52:M60" si="69">IF(L52="INSIGNIFICANTE","1",IF(L52="MENOR","2",IF(L52="MODERADO","3",IF(L52="MAYOR","4",IF(L52="CATASTRÓFICO","5","")))))</f>
        <v>2</v>
      </c>
      <c r="N52" s="126">
        <f t="shared" ref="N52:N60" si="70">IF(K52="","",K52*M52)</f>
        <v>6</v>
      </c>
      <c r="O52" s="133" t="str">
        <f t="shared" ref="O52:O60" si="71">IF(N52="","",IF(N52&gt;=15,"RIESGO EXTREMO",IF(N52&gt;=7,"RIESGO ALTO",IF(N52&gt;=4,"RIESGO MODERADO",IF(N52&gt;=1,"RIESGO BAJO","")))))</f>
        <v>RIESGO MODERADO</v>
      </c>
      <c r="P52" s="356" t="s">
        <v>511</v>
      </c>
      <c r="Q52" s="357" t="s">
        <v>511</v>
      </c>
      <c r="R52" s="128" t="s">
        <v>59</v>
      </c>
      <c r="S52" s="129">
        <f>IF(R52="SI",0.25,0)</f>
        <v>0</v>
      </c>
      <c r="T52" s="128" t="s">
        <v>58</v>
      </c>
      <c r="U52" s="129">
        <f>IF(T52="SI",0.25,0)</f>
        <v>0.25</v>
      </c>
      <c r="V52" s="128" t="s">
        <v>59</v>
      </c>
      <c r="W52" s="130">
        <f>IF(V52="SI",0.5,0)</f>
        <v>0</v>
      </c>
      <c r="X52" s="131">
        <f>IF(R52="","",SUM(S52,U52,W52))</f>
        <v>0.25</v>
      </c>
      <c r="Y52" s="181" t="str">
        <f>IF(X52="","",IF(X52="","",IF(X52&gt;=0.76,"2",IF(X52&gt;=0.51,"1",IF(X52&gt;=0,"0","")))))</f>
        <v>0</v>
      </c>
      <c r="Z52" s="123" t="s">
        <v>121</v>
      </c>
      <c r="AA52" s="112" t="str">
        <f t="shared" si="1"/>
        <v>3</v>
      </c>
      <c r="AB52" s="125" t="s">
        <v>56</v>
      </c>
      <c r="AC52" s="124" t="str">
        <f t="shared" ref="AC52:AC60" si="72">IF(AB52="INSIGNIFICANTE","1",IF(AB52="MENOR","2",IF(AB52="MODERADO","3",IF(AB52="MAYOR","4",IF(AB52="CATASTRÓFICO","5","")))))</f>
        <v>2</v>
      </c>
      <c r="AD52" s="126">
        <f t="shared" ref="AD52:AD60" si="73">IF(AA52="","",AA52*AC52)</f>
        <v>6</v>
      </c>
      <c r="AE52" s="133" t="str">
        <f t="shared" ref="AE52:AE60" si="74">IF(AD52="","",IF(AD52&gt;=15,"RIESGO EXTREMO",IF(AD52&gt;=7,"RIESGO ALTO",IF(AD52&gt;=4,"RIESGO MODERADO",IF(AD52&gt;=1,"RIESGO BAJO","")))))</f>
        <v>RIESGO MODERADO</v>
      </c>
      <c r="AF52" s="133" t="str">
        <f t="shared" ref="AF52:AF60" si="75">IF(AE52="","",IF(AE52="RIESGO EXTREMO","COMPARTIR O TRANSFERIR EL RIESGO",IF(AE52="RIESGO ALTO","EVITAR EL RIESGO",IF(AE52="RIESGO MODERADO","REDUCIR EL RIESGO",IF(AE52="RIESGO BAJO","ASUMIR","")))))</f>
        <v>REDUCIR EL RIESGO</v>
      </c>
      <c r="AG52" s="195" t="s">
        <v>512</v>
      </c>
      <c r="AH52" s="149" t="s">
        <v>513</v>
      </c>
    </row>
    <row r="53" spans="2:34" s="115" customFormat="1" ht="75" customHeight="1">
      <c r="B53" s="329" t="s">
        <v>123</v>
      </c>
      <c r="C53" s="116">
        <v>3</v>
      </c>
      <c r="D53" s="117" t="s">
        <v>49</v>
      </c>
      <c r="E53" s="118" t="s">
        <v>514</v>
      </c>
      <c r="F53" s="182" t="s">
        <v>515</v>
      </c>
      <c r="G53" s="137" t="s">
        <v>516</v>
      </c>
      <c r="H53" s="137" t="s">
        <v>517</v>
      </c>
      <c r="I53" s="335" t="s">
        <v>134</v>
      </c>
      <c r="J53" s="123" t="s">
        <v>121</v>
      </c>
      <c r="K53" s="124" t="str">
        <f t="shared" si="0"/>
        <v>3</v>
      </c>
      <c r="L53" s="125" t="s">
        <v>56</v>
      </c>
      <c r="M53" s="124" t="str">
        <f t="shared" si="69"/>
        <v>2</v>
      </c>
      <c r="N53" s="126">
        <f t="shared" si="70"/>
        <v>6</v>
      </c>
      <c r="O53" s="133" t="str">
        <f t="shared" si="71"/>
        <v>RIESGO MODERADO</v>
      </c>
      <c r="P53" s="356" t="s">
        <v>952</v>
      </c>
      <c r="Q53" s="357" t="s">
        <v>518</v>
      </c>
      <c r="R53" s="128" t="s">
        <v>58</v>
      </c>
      <c r="S53" s="129">
        <f>IF(R53="SI",0.25,0)</f>
        <v>0.25</v>
      </c>
      <c r="T53" s="128" t="s">
        <v>58</v>
      </c>
      <c r="U53" s="129">
        <f>IF(T53="SI",0.25,0)</f>
        <v>0.25</v>
      </c>
      <c r="V53" s="128" t="s">
        <v>59</v>
      </c>
      <c r="W53" s="130">
        <f>IF(V53="SI",0.5,0)</f>
        <v>0</v>
      </c>
      <c r="X53" s="131">
        <f>IF(R53="","",SUM(S53,U53,W53))</f>
        <v>0.5</v>
      </c>
      <c r="Y53" s="181" t="str">
        <f>IF(X53="","",IF(X53="","",IF(X53&gt;=0.76,"2",IF(X53&gt;=0.51,"1",IF(X53&gt;=0,"0","")))))</f>
        <v>0</v>
      </c>
      <c r="Z53" s="123" t="s">
        <v>121</v>
      </c>
      <c r="AA53" s="112" t="str">
        <f t="shared" si="1"/>
        <v>3</v>
      </c>
      <c r="AB53" s="125" t="s">
        <v>56</v>
      </c>
      <c r="AC53" s="124" t="str">
        <f t="shared" si="72"/>
        <v>2</v>
      </c>
      <c r="AD53" s="126">
        <f t="shared" si="73"/>
        <v>6</v>
      </c>
      <c r="AE53" s="133" t="str">
        <f t="shared" si="74"/>
        <v>RIESGO MODERADO</v>
      </c>
      <c r="AF53" s="133" t="str">
        <f t="shared" si="75"/>
        <v>REDUCIR EL RIESGO</v>
      </c>
      <c r="AG53" s="195" t="s">
        <v>953</v>
      </c>
      <c r="AH53" s="149" t="s">
        <v>519</v>
      </c>
    </row>
    <row r="54" spans="2:34" s="115" customFormat="1" ht="75" customHeight="1">
      <c r="B54" s="329" t="s">
        <v>123</v>
      </c>
      <c r="C54" s="116">
        <v>4</v>
      </c>
      <c r="D54" s="117" t="s">
        <v>49</v>
      </c>
      <c r="E54" s="118" t="s">
        <v>520</v>
      </c>
      <c r="F54" s="150" t="s">
        <v>521</v>
      </c>
      <c r="G54" s="137" t="s">
        <v>522</v>
      </c>
      <c r="H54" s="137" t="s">
        <v>523</v>
      </c>
      <c r="I54" s="335" t="s">
        <v>134</v>
      </c>
      <c r="J54" s="123" t="s">
        <v>87</v>
      </c>
      <c r="K54" s="124" t="str">
        <f t="shared" si="0"/>
        <v>4</v>
      </c>
      <c r="L54" s="125" t="s">
        <v>66</v>
      </c>
      <c r="M54" s="124" t="str">
        <f t="shared" si="69"/>
        <v>3</v>
      </c>
      <c r="N54" s="126">
        <f t="shared" si="70"/>
        <v>12</v>
      </c>
      <c r="O54" s="133" t="str">
        <f t="shared" si="71"/>
        <v>RIESGO ALTO</v>
      </c>
      <c r="P54" s="356" t="s">
        <v>954</v>
      </c>
      <c r="Q54" s="357" t="s">
        <v>524</v>
      </c>
      <c r="R54" s="128" t="s">
        <v>58</v>
      </c>
      <c r="S54" s="129">
        <f t="shared" ref="S54:S60" si="76">IF(R54="SI",0.25,0)</f>
        <v>0.25</v>
      </c>
      <c r="T54" s="128" t="s">
        <v>59</v>
      </c>
      <c r="U54" s="129">
        <f>IF(T54="SI",0.25,0)</f>
        <v>0</v>
      </c>
      <c r="V54" s="128" t="s">
        <v>59</v>
      </c>
      <c r="W54" s="130">
        <f>IF(V54="SI",0.5,0)</f>
        <v>0</v>
      </c>
      <c r="X54" s="131">
        <f>IF(R54="","",SUM(S54,U54,W54))</f>
        <v>0.25</v>
      </c>
      <c r="Y54" s="181" t="str">
        <f>IF(X54="","",IF(X54="","",IF(X54&gt;=0.76,"2",IF(X54&gt;=0.51,"1",IF(X54&gt;=0,"0","")))))</f>
        <v>0</v>
      </c>
      <c r="Z54" s="123" t="s">
        <v>87</v>
      </c>
      <c r="AA54" s="112" t="str">
        <f t="shared" si="1"/>
        <v>4</v>
      </c>
      <c r="AB54" s="125" t="s">
        <v>66</v>
      </c>
      <c r="AC54" s="124" t="str">
        <f t="shared" si="72"/>
        <v>3</v>
      </c>
      <c r="AD54" s="126">
        <f t="shared" si="73"/>
        <v>12</v>
      </c>
      <c r="AE54" s="133" t="str">
        <f t="shared" si="74"/>
        <v>RIESGO ALTO</v>
      </c>
      <c r="AF54" s="133" t="str">
        <f t="shared" si="75"/>
        <v>EVITAR EL RIESGO</v>
      </c>
      <c r="AG54" s="195" t="s">
        <v>525</v>
      </c>
      <c r="AH54" s="149" t="s">
        <v>526</v>
      </c>
    </row>
    <row r="55" spans="2:34" s="115" customFormat="1" ht="75" customHeight="1">
      <c r="B55" s="329" t="s">
        <v>123</v>
      </c>
      <c r="C55" s="116">
        <v>5</v>
      </c>
      <c r="D55" s="117" t="s">
        <v>49</v>
      </c>
      <c r="E55" s="118" t="s">
        <v>527</v>
      </c>
      <c r="F55" s="150" t="s">
        <v>528</v>
      </c>
      <c r="G55" s="137" t="s">
        <v>529</v>
      </c>
      <c r="H55" s="137" t="s">
        <v>530</v>
      </c>
      <c r="I55" s="335" t="s">
        <v>54</v>
      </c>
      <c r="J55" s="123" t="s">
        <v>121</v>
      </c>
      <c r="K55" s="124" t="str">
        <f t="shared" si="0"/>
        <v>3</v>
      </c>
      <c r="L55" s="125" t="s">
        <v>56</v>
      </c>
      <c r="M55" s="124" t="str">
        <f t="shared" si="69"/>
        <v>2</v>
      </c>
      <c r="N55" s="126">
        <f t="shared" si="70"/>
        <v>6</v>
      </c>
      <c r="O55" s="133" t="str">
        <f t="shared" si="71"/>
        <v>RIESGO MODERADO</v>
      </c>
      <c r="P55" s="356" t="s">
        <v>955</v>
      </c>
      <c r="Q55" s="357" t="s">
        <v>531</v>
      </c>
      <c r="R55" s="128" t="s">
        <v>59</v>
      </c>
      <c r="S55" s="129">
        <f t="shared" si="76"/>
        <v>0</v>
      </c>
      <c r="T55" s="128" t="s">
        <v>59</v>
      </c>
      <c r="U55" s="129">
        <f t="shared" ref="U55:U60" si="77">IF(T55="SI",0.25,0)</f>
        <v>0</v>
      </c>
      <c r="V55" s="128" t="s">
        <v>59</v>
      </c>
      <c r="W55" s="130">
        <f t="shared" ref="W55:W60" si="78">IF(V55="SI",0.5,0)</f>
        <v>0</v>
      </c>
      <c r="X55" s="131">
        <f t="shared" ref="X55:X60" si="79">IF(R55="","",SUM(S55,U55,W55))</f>
        <v>0</v>
      </c>
      <c r="Y55" s="181" t="str">
        <f>IF(X55="","",IF(X55="","",IF(X55&gt;=0.76,"2",IF(X55&gt;=0.51,"1",IF(X55&gt;=0,"0","")))))</f>
        <v>0</v>
      </c>
      <c r="Z55" s="123" t="s">
        <v>121</v>
      </c>
      <c r="AA55" s="112" t="str">
        <f t="shared" si="1"/>
        <v>3</v>
      </c>
      <c r="AB55" s="125" t="s">
        <v>56</v>
      </c>
      <c r="AC55" s="124" t="str">
        <f t="shared" si="72"/>
        <v>2</v>
      </c>
      <c r="AD55" s="126">
        <f t="shared" si="73"/>
        <v>6</v>
      </c>
      <c r="AE55" s="133" t="str">
        <f t="shared" si="74"/>
        <v>RIESGO MODERADO</v>
      </c>
      <c r="AF55" s="133" t="str">
        <f t="shared" si="75"/>
        <v>REDUCIR EL RIESGO</v>
      </c>
      <c r="AG55" s="195" t="s">
        <v>532</v>
      </c>
      <c r="AH55" s="149" t="s">
        <v>533</v>
      </c>
    </row>
    <row r="56" spans="2:34" s="115" customFormat="1" ht="75" customHeight="1">
      <c r="B56" s="329" t="s">
        <v>123</v>
      </c>
      <c r="C56" s="116">
        <v>6</v>
      </c>
      <c r="D56" s="117" t="s">
        <v>49</v>
      </c>
      <c r="E56" s="118" t="s">
        <v>534</v>
      </c>
      <c r="F56" s="150" t="s">
        <v>535</v>
      </c>
      <c r="G56" s="137" t="s">
        <v>536</v>
      </c>
      <c r="H56" s="137" t="s">
        <v>537</v>
      </c>
      <c r="I56" s="335" t="s">
        <v>54</v>
      </c>
      <c r="J56" s="123" t="s">
        <v>121</v>
      </c>
      <c r="K56" s="124" t="str">
        <f t="shared" si="0"/>
        <v>3</v>
      </c>
      <c r="L56" s="125" t="s">
        <v>66</v>
      </c>
      <c r="M56" s="124" t="str">
        <f t="shared" si="69"/>
        <v>3</v>
      </c>
      <c r="N56" s="126">
        <f t="shared" si="70"/>
        <v>9</v>
      </c>
      <c r="O56" s="133" t="str">
        <f t="shared" si="71"/>
        <v>RIESGO ALTO</v>
      </c>
      <c r="P56" s="356" t="s">
        <v>538</v>
      </c>
      <c r="Q56" s="357" t="s">
        <v>538</v>
      </c>
      <c r="R56" s="128" t="s">
        <v>58</v>
      </c>
      <c r="S56" s="129">
        <f t="shared" si="76"/>
        <v>0.25</v>
      </c>
      <c r="T56" s="128" t="s">
        <v>58</v>
      </c>
      <c r="U56" s="129">
        <f t="shared" si="77"/>
        <v>0.25</v>
      </c>
      <c r="V56" s="128" t="s">
        <v>58</v>
      </c>
      <c r="W56" s="130">
        <f t="shared" si="78"/>
        <v>0.5</v>
      </c>
      <c r="X56" s="131">
        <f t="shared" si="79"/>
        <v>1</v>
      </c>
      <c r="Y56" s="181" t="str">
        <f t="shared" ref="Y56:Y60" si="80">IF(X56="","",IF(X56="","",IF(X56&gt;=0.76,"2",IF(X56&gt;=0.51,"1",IF(X56&gt;=0,"0","")))))</f>
        <v>2</v>
      </c>
      <c r="Z56" s="123" t="s">
        <v>118</v>
      </c>
      <c r="AA56" s="112" t="str">
        <f t="shared" si="1"/>
        <v>1</v>
      </c>
      <c r="AB56" s="125" t="s">
        <v>66</v>
      </c>
      <c r="AC56" s="124" t="str">
        <f t="shared" si="72"/>
        <v>3</v>
      </c>
      <c r="AD56" s="126">
        <f t="shared" si="73"/>
        <v>3</v>
      </c>
      <c r="AE56" s="133" t="str">
        <f t="shared" si="74"/>
        <v>RIESGO BAJO</v>
      </c>
      <c r="AF56" s="133" t="str">
        <f t="shared" si="75"/>
        <v>ASUMIR</v>
      </c>
      <c r="AG56" s="195" t="s">
        <v>539</v>
      </c>
      <c r="AH56" s="149" t="s">
        <v>540</v>
      </c>
    </row>
    <row r="57" spans="2:34" s="115" customFormat="1" ht="75" customHeight="1">
      <c r="B57" s="329" t="s">
        <v>123</v>
      </c>
      <c r="C57" s="116">
        <v>7</v>
      </c>
      <c r="D57" s="117" t="s">
        <v>49</v>
      </c>
      <c r="E57" s="118" t="s">
        <v>541</v>
      </c>
      <c r="F57" s="150" t="s">
        <v>542</v>
      </c>
      <c r="G57" s="137" t="s">
        <v>543</v>
      </c>
      <c r="H57" s="137" t="s">
        <v>544</v>
      </c>
      <c r="I57" s="335" t="s">
        <v>54</v>
      </c>
      <c r="J57" s="123" t="s">
        <v>87</v>
      </c>
      <c r="K57" s="124" t="str">
        <f t="shared" si="0"/>
        <v>4</v>
      </c>
      <c r="L57" s="125" t="s">
        <v>66</v>
      </c>
      <c r="M57" s="124" t="str">
        <f t="shared" si="69"/>
        <v>3</v>
      </c>
      <c r="N57" s="126">
        <f t="shared" si="70"/>
        <v>12</v>
      </c>
      <c r="O57" s="133" t="str">
        <f t="shared" si="71"/>
        <v>RIESGO ALTO</v>
      </c>
      <c r="P57" s="356" t="s">
        <v>545</v>
      </c>
      <c r="Q57" s="357" t="s">
        <v>545</v>
      </c>
      <c r="R57" s="128" t="s">
        <v>59</v>
      </c>
      <c r="S57" s="129">
        <f t="shared" si="76"/>
        <v>0</v>
      </c>
      <c r="T57" s="128" t="s">
        <v>59</v>
      </c>
      <c r="U57" s="129">
        <f t="shared" si="77"/>
        <v>0</v>
      </c>
      <c r="V57" s="128" t="s">
        <v>59</v>
      </c>
      <c r="W57" s="130">
        <f t="shared" si="78"/>
        <v>0</v>
      </c>
      <c r="X57" s="131">
        <f t="shared" si="79"/>
        <v>0</v>
      </c>
      <c r="Y57" s="181" t="str">
        <f t="shared" si="80"/>
        <v>0</v>
      </c>
      <c r="Z57" s="123" t="s">
        <v>121</v>
      </c>
      <c r="AA57" s="112" t="str">
        <f t="shared" si="1"/>
        <v>3</v>
      </c>
      <c r="AB57" s="125" t="s">
        <v>66</v>
      </c>
      <c r="AC57" s="124" t="str">
        <f t="shared" si="72"/>
        <v>3</v>
      </c>
      <c r="AD57" s="126">
        <f t="shared" si="73"/>
        <v>9</v>
      </c>
      <c r="AE57" s="133" t="str">
        <f t="shared" si="74"/>
        <v>RIESGO ALTO</v>
      </c>
      <c r="AF57" s="133" t="str">
        <f t="shared" si="75"/>
        <v>EVITAR EL RIESGO</v>
      </c>
      <c r="AG57" s="195" t="s">
        <v>546</v>
      </c>
      <c r="AH57" s="149" t="s">
        <v>547</v>
      </c>
    </row>
    <row r="58" spans="2:34" s="115" customFormat="1" ht="75" customHeight="1">
      <c r="B58" s="329" t="s">
        <v>123</v>
      </c>
      <c r="C58" s="116">
        <v>8</v>
      </c>
      <c r="D58" s="117" t="s">
        <v>49</v>
      </c>
      <c r="E58" s="118" t="s">
        <v>548</v>
      </c>
      <c r="F58" s="150" t="s">
        <v>549</v>
      </c>
      <c r="G58" s="137" t="s">
        <v>550</v>
      </c>
      <c r="H58" s="137" t="s">
        <v>551</v>
      </c>
      <c r="I58" s="335" t="s">
        <v>84</v>
      </c>
      <c r="J58" s="123" t="s">
        <v>120</v>
      </c>
      <c r="K58" s="124" t="str">
        <f t="shared" si="0"/>
        <v>2</v>
      </c>
      <c r="L58" s="125" t="s">
        <v>76</v>
      </c>
      <c r="M58" s="124" t="str">
        <f t="shared" si="69"/>
        <v>4</v>
      </c>
      <c r="N58" s="126">
        <f t="shared" si="70"/>
        <v>8</v>
      </c>
      <c r="O58" s="133" t="str">
        <f t="shared" si="71"/>
        <v>RIESGO ALTO</v>
      </c>
      <c r="P58" s="356" t="s">
        <v>956</v>
      </c>
      <c r="Q58" s="357" t="s">
        <v>552</v>
      </c>
      <c r="R58" s="128" t="s">
        <v>58</v>
      </c>
      <c r="S58" s="129">
        <f t="shared" si="76"/>
        <v>0.25</v>
      </c>
      <c r="T58" s="128" t="s">
        <v>59</v>
      </c>
      <c r="U58" s="129">
        <f t="shared" si="77"/>
        <v>0</v>
      </c>
      <c r="V58" s="128" t="s">
        <v>59</v>
      </c>
      <c r="W58" s="130">
        <f t="shared" si="78"/>
        <v>0</v>
      </c>
      <c r="X58" s="131">
        <f t="shared" si="79"/>
        <v>0.25</v>
      </c>
      <c r="Y58" s="181" t="str">
        <f t="shared" si="80"/>
        <v>0</v>
      </c>
      <c r="Z58" s="123" t="s">
        <v>120</v>
      </c>
      <c r="AA58" s="112" t="str">
        <f t="shared" si="1"/>
        <v>2</v>
      </c>
      <c r="AB58" s="125" t="s">
        <v>76</v>
      </c>
      <c r="AC58" s="124" t="str">
        <f t="shared" si="72"/>
        <v>4</v>
      </c>
      <c r="AD58" s="126">
        <f t="shared" si="73"/>
        <v>8</v>
      </c>
      <c r="AE58" s="133" t="str">
        <f t="shared" si="74"/>
        <v>RIESGO ALTO</v>
      </c>
      <c r="AF58" s="133" t="str">
        <f t="shared" si="75"/>
        <v>EVITAR EL RIESGO</v>
      </c>
      <c r="AG58" s="195" t="s">
        <v>957</v>
      </c>
      <c r="AH58" s="149" t="s">
        <v>553</v>
      </c>
    </row>
    <row r="59" spans="2:34" s="115" customFormat="1" ht="75" customHeight="1">
      <c r="B59" s="329" t="s">
        <v>123</v>
      </c>
      <c r="C59" s="116">
        <v>9</v>
      </c>
      <c r="D59" s="117" t="s">
        <v>49</v>
      </c>
      <c r="E59" s="118" t="s">
        <v>554</v>
      </c>
      <c r="F59" s="150" t="s">
        <v>555</v>
      </c>
      <c r="G59" s="137" t="s">
        <v>556</v>
      </c>
      <c r="H59" s="137" t="s">
        <v>557</v>
      </c>
      <c r="I59" s="335" t="s">
        <v>84</v>
      </c>
      <c r="J59" s="123" t="s">
        <v>121</v>
      </c>
      <c r="K59" s="124" t="str">
        <f t="shared" si="0"/>
        <v>3</v>
      </c>
      <c r="L59" s="125" t="s">
        <v>76</v>
      </c>
      <c r="M59" s="124" t="str">
        <f t="shared" si="69"/>
        <v>4</v>
      </c>
      <c r="N59" s="126">
        <f t="shared" si="70"/>
        <v>12</v>
      </c>
      <c r="O59" s="133" t="str">
        <f t="shared" si="71"/>
        <v>RIESGO ALTO</v>
      </c>
      <c r="P59" s="356" t="s">
        <v>958</v>
      </c>
      <c r="Q59" s="357" t="s">
        <v>558</v>
      </c>
      <c r="R59" s="128" t="s">
        <v>58</v>
      </c>
      <c r="S59" s="129">
        <f t="shared" si="76"/>
        <v>0.25</v>
      </c>
      <c r="T59" s="128" t="s">
        <v>58</v>
      </c>
      <c r="U59" s="129">
        <f t="shared" si="77"/>
        <v>0.25</v>
      </c>
      <c r="V59" s="128" t="s">
        <v>58</v>
      </c>
      <c r="W59" s="130">
        <f t="shared" si="78"/>
        <v>0.5</v>
      </c>
      <c r="X59" s="131">
        <f t="shared" si="79"/>
        <v>1</v>
      </c>
      <c r="Y59" s="181" t="str">
        <f t="shared" si="80"/>
        <v>2</v>
      </c>
      <c r="Z59" s="123" t="s">
        <v>118</v>
      </c>
      <c r="AA59" s="112" t="str">
        <f t="shared" si="1"/>
        <v>1</v>
      </c>
      <c r="AB59" s="125" t="s">
        <v>76</v>
      </c>
      <c r="AC59" s="124" t="str">
        <f t="shared" si="72"/>
        <v>4</v>
      </c>
      <c r="AD59" s="126">
        <f t="shared" si="73"/>
        <v>4</v>
      </c>
      <c r="AE59" s="133" t="str">
        <f t="shared" si="74"/>
        <v>RIESGO MODERADO</v>
      </c>
      <c r="AF59" s="133" t="str">
        <f t="shared" si="75"/>
        <v>REDUCIR EL RIESGO</v>
      </c>
      <c r="AG59" s="195" t="s">
        <v>959</v>
      </c>
      <c r="AH59" s="149" t="s">
        <v>559</v>
      </c>
    </row>
    <row r="60" spans="2:34" s="115" customFormat="1" ht="75" customHeight="1" thickBot="1">
      <c r="B60" s="331" t="s">
        <v>123</v>
      </c>
      <c r="C60" s="152">
        <v>10</v>
      </c>
      <c r="D60" s="153" t="s">
        <v>92</v>
      </c>
      <c r="E60" s="154" t="s">
        <v>560</v>
      </c>
      <c r="F60" s="155" t="s">
        <v>561</v>
      </c>
      <c r="G60" s="156" t="s">
        <v>562</v>
      </c>
      <c r="H60" s="156" t="s">
        <v>563</v>
      </c>
      <c r="I60" s="337" t="s">
        <v>84</v>
      </c>
      <c r="J60" s="158" t="s">
        <v>120</v>
      </c>
      <c r="K60" s="159" t="str">
        <f t="shared" si="0"/>
        <v>2</v>
      </c>
      <c r="L60" s="160" t="s">
        <v>66</v>
      </c>
      <c r="M60" s="159" t="str">
        <f t="shared" si="69"/>
        <v>3</v>
      </c>
      <c r="N60" s="161">
        <f t="shared" si="70"/>
        <v>6</v>
      </c>
      <c r="O60" s="168" t="str">
        <f t="shared" si="71"/>
        <v>RIESGO MODERADO</v>
      </c>
      <c r="P60" s="358" t="s">
        <v>960</v>
      </c>
      <c r="Q60" s="359" t="s">
        <v>564</v>
      </c>
      <c r="R60" s="160" t="s">
        <v>58</v>
      </c>
      <c r="S60" s="163">
        <f t="shared" si="76"/>
        <v>0.25</v>
      </c>
      <c r="T60" s="160" t="s">
        <v>58</v>
      </c>
      <c r="U60" s="163">
        <f t="shared" si="77"/>
        <v>0.25</v>
      </c>
      <c r="V60" s="160" t="s">
        <v>58</v>
      </c>
      <c r="W60" s="164">
        <f t="shared" si="78"/>
        <v>0.5</v>
      </c>
      <c r="X60" s="165">
        <f t="shared" si="79"/>
        <v>1</v>
      </c>
      <c r="Y60" s="187" t="str">
        <f t="shared" si="80"/>
        <v>2</v>
      </c>
      <c r="Z60" s="158" t="s">
        <v>118</v>
      </c>
      <c r="AA60" s="167" t="str">
        <f t="shared" si="1"/>
        <v>1</v>
      </c>
      <c r="AB60" s="160" t="s">
        <v>66</v>
      </c>
      <c r="AC60" s="159" t="str">
        <f t="shared" si="72"/>
        <v>3</v>
      </c>
      <c r="AD60" s="161">
        <f t="shared" si="73"/>
        <v>3</v>
      </c>
      <c r="AE60" s="168" t="str">
        <f t="shared" si="74"/>
        <v>RIESGO BAJO</v>
      </c>
      <c r="AF60" s="168" t="str">
        <f t="shared" si="75"/>
        <v>ASUMIR</v>
      </c>
      <c r="AG60" s="206" t="s">
        <v>961</v>
      </c>
      <c r="AH60" s="170" t="s">
        <v>565</v>
      </c>
    </row>
    <row r="61" spans="2:34" s="115" customFormat="1" ht="120.75" customHeight="1">
      <c r="B61" s="326" t="s">
        <v>98</v>
      </c>
      <c r="C61" s="97">
        <v>1</v>
      </c>
      <c r="D61" s="98" t="s">
        <v>49</v>
      </c>
      <c r="E61" s="177" t="s">
        <v>403</v>
      </c>
      <c r="F61" s="178" t="s">
        <v>404</v>
      </c>
      <c r="G61" s="179" t="s">
        <v>405</v>
      </c>
      <c r="H61" s="179" t="s">
        <v>406</v>
      </c>
      <c r="I61" s="102" t="s">
        <v>54</v>
      </c>
      <c r="J61" s="103" t="s">
        <v>118</v>
      </c>
      <c r="K61" s="104" t="str">
        <f t="shared" si="0"/>
        <v>1</v>
      </c>
      <c r="L61" s="105" t="s">
        <v>66</v>
      </c>
      <c r="M61" s="104" t="str">
        <f>IF(L61="INSIGNIFICANTE","1",IF(L61="MENOR","2",IF(L61="MODERADO","3",IF(L61="MAYOR","4",IF(L61="CATASTRÓFICO","5","")))))</f>
        <v>3</v>
      </c>
      <c r="N61" s="106">
        <f>IF(K61="","",K61*M61)</f>
        <v>3</v>
      </c>
      <c r="O61" s="111" t="str">
        <f>IF(N61="","",IF(N61&gt;=15,"RIESGO EXTREMO",IF(N61&gt;=7,"RIESGO ALTO",IF(N61&gt;=4,"RIESGO MODERADO",IF(N61&gt;=1,"RIESGO BAJO","")))))</f>
        <v>RIESGO BAJO</v>
      </c>
      <c r="P61" s="441" t="s">
        <v>407</v>
      </c>
      <c r="Q61" s="367" t="s">
        <v>408</v>
      </c>
      <c r="R61" s="105" t="s">
        <v>58</v>
      </c>
      <c r="S61" s="108">
        <f>IF(R61="SI",0.25,0)</f>
        <v>0.25</v>
      </c>
      <c r="T61" s="105" t="s">
        <v>58</v>
      </c>
      <c r="U61" s="108">
        <f>IF(T61="SI",0.25,0)</f>
        <v>0.25</v>
      </c>
      <c r="V61" s="105" t="s">
        <v>58</v>
      </c>
      <c r="W61" s="109">
        <f>IF(V61="SI",0.5,0)</f>
        <v>0.5</v>
      </c>
      <c r="X61" s="110">
        <f>IF(R61="","",SUM(S61,U61,W61))</f>
        <v>1</v>
      </c>
      <c r="Y61" s="107" t="str">
        <f>IF(X61="","",IF(X61="","",IF(X61&gt;=0.76,"2",IF(X61&gt;=0.51,"1",IF(X61&gt;=0,"0","")))))</f>
        <v>2</v>
      </c>
      <c r="Z61" s="103" t="s">
        <v>118</v>
      </c>
      <c r="AA61" s="112" t="str">
        <f t="shared" si="1"/>
        <v>1</v>
      </c>
      <c r="AB61" s="105" t="s">
        <v>66</v>
      </c>
      <c r="AC61" s="104" t="str">
        <f>IF(AB61="INSIGNIFICANTE","1",IF(AB61="MENOR","2",IF(AB61="MODERADO","3",IF(AB61="MAYOR","4",IF(AB61="CATASTRÓFICO","5","")))))</f>
        <v>3</v>
      </c>
      <c r="AD61" s="106">
        <f>IF(AA61="","",AA61*AC61)</f>
        <v>3</v>
      </c>
      <c r="AE61" s="111" t="str">
        <f>IF(AD61="","",IF(AD61&gt;=15,"RIESGO EXTREMO",IF(AD61&gt;=7,"RIESGO ALTO",IF(AD61&gt;=4,"RIESGO MODERADO",IF(AD61&gt;=1,"RIESGO BAJO","")))))</f>
        <v>RIESGO BAJO</v>
      </c>
      <c r="AF61" s="111" t="str">
        <f>IF(AE61="","",IF(AE61="RIESGO EXTREMO","COMPARTIR O TRANSFERIR EL RIESGO",IF(AE61="RIESGO ALTO","EVITAR EL RIESGO",IF(AE61="RIESGO MODERADO","REDUCIR EL RIESGO",IF(AE61="RIESGO BAJO","ASUMIR","")))))</f>
        <v>ASUMIR</v>
      </c>
      <c r="AG61" s="346" t="s">
        <v>409</v>
      </c>
      <c r="AH61" s="198" t="s">
        <v>410</v>
      </c>
    </row>
    <row r="62" spans="2:34" s="115" customFormat="1" ht="120.75" customHeight="1">
      <c r="B62" s="324" t="s">
        <v>98</v>
      </c>
      <c r="C62" s="116">
        <v>2</v>
      </c>
      <c r="D62" s="117" t="s">
        <v>49</v>
      </c>
      <c r="E62" s="118" t="s">
        <v>411</v>
      </c>
      <c r="F62" s="150" t="s">
        <v>412</v>
      </c>
      <c r="G62" s="137" t="s">
        <v>413</v>
      </c>
      <c r="H62" s="137" t="s">
        <v>414</v>
      </c>
      <c r="I62" s="122" t="s">
        <v>54</v>
      </c>
      <c r="J62" s="123" t="s">
        <v>118</v>
      </c>
      <c r="K62" s="124" t="str">
        <f t="shared" si="0"/>
        <v>1</v>
      </c>
      <c r="L62" s="125" t="s">
        <v>66</v>
      </c>
      <c r="M62" s="124" t="str">
        <f t="shared" ref="M62:M63" si="81">IF(L62="INSIGNIFICANTE","1",IF(L62="MENOR","2",IF(L62="MODERADO","3",IF(L62="MAYOR","4",IF(L62="CATASTRÓFICO","5","")))))</f>
        <v>3</v>
      </c>
      <c r="N62" s="126">
        <f t="shared" ref="N62:N63" si="82">IF(K62="","",K62*M62)</f>
        <v>3</v>
      </c>
      <c r="O62" s="133" t="str">
        <f t="shared" ref="O62:O63" si="83">IF(N62="","",IF(N62&gt;=15,"RIESGO EXTREMO",IF(N62&gt;=7,"RIESGO ALTO",IF(N62&gt;=4,"RIESGO MODERADO",IF(N62&gt;=1,"RIESGO BAJO","")))))</f>
        <v>RIESGO BAJO</v>
      </c>
      <c r="P62" s="442" t="s">
        <v>415</v>
      </c>
      <c r="Q62" s="357" t="s">
        <v>415</v>
      </c>
      <c r="R62" s="128" t="s">
        <v>59</v>
      </c>
      <c r="S62" s="129">
        <f>IF(R62="SI",0.25,0)</f>
        <v>0</v>
      </c>
      <c r="T62" s="128" t="s">
        <v>59</v>
      </c>
      <c r="U62" s="129">
        <f>IF(T62="SI",0.25,0)</f>
        <v>0</v>
      </c>
      <c r="V62" s="128" t="s">
        <v>59</v>
      </c>
      <c r="W62" s="130">
        <f>IF(V62="SI",0.5,0)</f>
        <v>0</v>
      </c>
      <c r="X62" s="131">
        <f>IF(R62="","",SUM(S62,U62,W62))</f>
        <v>0</v>
      </c>
      <c r="Y62" s="181" t="str">
        <f>IF(X62="","",IF(X62="","",IF(X62&gt;=0.76,"2",IF(X62&gt;=0.51,"1",IF(X62&gt;=0,"0","")))))</f>
        <v>0</v>
      </c>
      <c r="Z62" s="123" t="s">
        <v>118</v>
      </c>
      <c r="AA62" s="112" t="str">
        <f t="shared" si="1"/>
        <v>1</v>
      </c>
      <c r="AB62" s="125" t="s">
        <v>66</v>
      </c>
      <c r="AC62" s="124" t="str">
        <f t="shared" ref="AC62:AC63" si="84">IF(AB62="INSIGNIFICANTE","1",IF(AB62="MENOR","2",IF(AB62="MODERADO","3",IF(AB62="MAYOR","4",IF(AB62="CATASTRÓFICO","5","")))))</f>
        <v>3</v>
      </c>
      <c r="AD62" s="126">
        <f t="shared" ref="AD62:AD63" si="85">IF(AA62="","",AA62*AC62)</f>
        <v>3</v>
      </c>
      <c r="AE62" s="133" t="str">
        <f t="shared" ref="AE62:AE63" si="86">IF(AD62="","",IF(AD62&gt;=15,"RIESGO EXTREMO",IF(AD62&gt;=7,"RIESGO ALTO",IF(AD62&gt;=4,"RIESGO MODERADO",IF(AD62&gt;=1,"RIESGO BAJO","")))))</f>
        <v>RIESGO BAJO</v>
      </c>
      <c r="AF62" s="133" t="str">
        <f t="shared" ref="AF62:AF63" si="87">IF(AE62="","",IF(AE62="RIESGO EXTREMO","COMPARTIR O TRANSFERIR EL RIESGO",IF(AE62="RIESGO ALTO","EVITAR EL RIESGO",IF(AE62="RIESGO MODERADO","REDUCIR EL RIESGO",IF(AE62="RIESGO BAJO","ASUMIR","")))))</f>
        <v>ASUMIR</v>
      </c>
      <c r="AG62" s="195" t="s">
        <v>416</v>
      </c>
      <c r="AH62" s="149" t="s">
        <v>1105</v>
      </c>
    </row>
    <row r="63" spans="2:34" s="115" customFormat="1" ht="120.75" customHeight="1" thickBot="1">
      <c r="B63" s="325" t="s">
        <v>98</v>
      </c>
      <c r="C63" s="152">
        <v>3</v>
      </c>
      <c r="D63" s="153" t="s">
        <v>49</v>
      </c>
      <c r="E63" s="118" t="s">
        <v>417</v>
      </c>
      <c r="F63" s="182" t="s">
        <v>418</v>
      </c>
      <c r="G63" s="137" t="s">
        <v>419</v>
      </c>
      <c r="H63" s="137" t="s">
        <v>420</v>
      </c>
      <c r="I63" s="122" t="s">
        <v>54</v>
      </c>
      <c r="J63" s="123" t="s">
        <v>118</v>
      </c>
      <c r="K63" s="124" t="str">
        <f t="shared" si="0"/>
        <v>1</v>
      </c>
      <c r="L63" s="125" t="s">
        <v>66</v>
      </c>
      <c r="M63" s="124" t="str">
        <f t="shared" si="81"/>
        <v>3</v>
      </c>
      <c r="N63" s="126">
        <f t="shared" si="82"/>
        <v>3</v>
      </c>
      <c r="O63" s="133" t="str">
        <f t="shared" si="83"/>
        <v>RIESGO BAJO</v>
      </c>
      <c r="P63" s="442" t="s">
        <v>415</v>
      </c>
      <c r="Q63" s="357" t="s">
        <v>415</v>
      </c>
      <c r="R63" s="128" t="s">
        <v>59</v>
      </c>
      <c r="S63" s="129">
        <f>IF(R63="SI",0.25,0)</f>
        <v>0</v>
      </c>
      <c r="T63" s="128" t="s">
        <v>59</v>
      </c>
      <c r="U63" s="129">
        <f>IF(T63="SI",0.25,0)</f>
        <v>0</v>
      </c>
      <c r="V63" s="128" t="s">
        <v>59</v>
      </c>
      <c r="W63" s="130">
        <f>IF(V63="SI",0.5,0)</f>
        <v>0</v>
      </c>
      <c r="X63" s="131">
        <f>IF(R63="","",SUM(S63,U63,W63))</f>
        <v>0</v>
      </c>
      <c r="Y63" s="181" t="str">
        <f>IF(X63="","",IF(X63="","",IF(X63&gt;=0.76,"2",IF(X63&gt;=0.51,"1",IF(X63&gt;=0,"0","")))))</f>
        <v>0</v>
      </c>
      <c r="Z63" s="123" t="s">
        <v>118</v>
      </c>
      <c r="AA63" s="112" t="str">
        <f t="shared" si="1"/>
        <v>1</v>
      </c>
      <c r="AB63" s="125" t="s">
        <v>66</v>
      </c>
      <c r="AC63" s="124" t="str">
        <f t="shared" si="84"/>
        <v>3</v>
      </c>
      <c r="AD63" s="126">
        <f t="shared" si="85"/>
        <v>3</v>
      </c>
      <c r="AE63" s="133" t="str">
        <f t="shared" si="86"/>
        <v>RIESGO BAJO</v>
      </c>
      <c r="AF63" s="133" t="str">
        <f t="shared" si="87"/>
        <v>ASUMIR</v>
      </c>
      <c r="AG63" s="195" t="s">
        <v>421</v>
      </c>
      <c r="AH63" s="149" t="s">
        <v>1105</v>
      </c>
    </row>
    <row r="64" spans="2:34" s="115" customFormat="1" ht="116.25" customHeight="1">
      <c r="B64" s="333" t="s">
        <v>119</v>
      </c>
      <c r="C64" s="285">
        <v>1</v>
      </c>
      <c r="D64" s="313" t="s">
        <v>92</v>
      </c>
      <c r="E64" s="314" t="s">
        <v>633</v>
      </c>
      <c r="F64" s="315" t="s">
        <v>918</v>
      </c>
      <c r="G64" s="316" t="s">
        <v>919</v>
      </c>
      <c r="H64" s="316" t="s">
        <v>636</v>
      </c>
      <c r="I64" s="339" t="s">
        <v>54</v>
      </c>
      <c r="J64" s="317" t="s">
        <v>121</v>
      </c>
      <c r="K64" s="318" t="str">
        <f t="shared" si="0"/>
        <v>3</v>
      </c>
      <c r="L64" s="319" t="s">
        <v>66</v>
      </c>
      <c r="M64" s="291" t="str">
        <f>IF(L64="INSIGNIFICANTE","1",IF(L64="MENOR","2",IF(L64="MODERADO","3",IF(L64="MAYOR","4",IF(L64="CATASTRÓFICO","5","")))))</f>
        <v>3</v>
      </c>
      <c r="N64" s="292">
        <f>IF(K64="","",K64*M64)</f>
        <v>9</v>
      </c>
      <c r="O64" s="293" t="str">
        <f>IF(N64="","",IF(N64&gt;=15,"RIESGO EXTREMO",IF(N64&gt;=7,"RIESGO ALTO",IF(N64&gt;=4,"RIESGO MODERADO",IF(N64&gt;=1,"RIESGO BAJO","")))))</f>
        <v>RIESGO ALTO</v>
      </c>
      <c r="P64" s="432" t="s">
        <v>962</v>
      </c>
      <c r="Q64" s="433"/>
      <c r="R64" s="128" t="s">
        <v>59</v>
      </c>
      <c r="S64" s="129">
        <f t="shared" ref="S64:S71" si="88">IF(R64="SI",0.25,0)</f>
        <v>0</v>
      </c>
      <c r="T64" s="128" t="s">
        <v>58</v>
      </c>
      <c r="U64" s="129">
        <f t="shared" ref="U64:U71" si="89">IF(T64="SI",0.25,0)</f>
        <v>0.25</v>
      </c>
      <c r="V64" s="128" t="s">
        <v>58</v>
      </c>
      <c r="W64" s="130">
        <f t="shared" ref="W64:W67" si="90">IF(V64="SI",0.5,0)</f>
        <v>0.5</v>
      </c>
      <c r="X64" s="131">
        <f t="shared" ref="X64:X67" si="91">IF(R64="","",SUM(S64,U64,W64))</f>
        <v>0.75</v>
      </c>
      <c r="Y64" s="294" t="str">
        <f t="shared" ref="Y64:Y68" si="92">IF(X64="","",IF(X64="","",IF(X64&gt;=0.76,"2",IF(X64&gt;=0.51,"1",IF(X64&gt;=0,"0","")))))</f>
        <v>1</v>
      </c>
      <c r="Z64" s="317" t="s">
        <v>120</v>
      </c>
      <c r="AA64" s="295" t="str">
        <f t="shared" si="1"/>
        <v>2</v>
      </c>
      <c r="AB64" s="319" t="s">
        <v>66</v>
      </c>
      <c r="AC64" s="291" t="str">
        <f>IF(AB64="INSIGNIFICANTE","1",IF(AB64="MENOR","2",IF(AB64="MODERADO","3",IF(AB64="MAYOR","4",IF(AB64="CATASTRÓFICO","5","")))))</f>
        <v>3</v>
      </c>
      <c r="AD64" s="292">
        <f>IF(AA64="","",AA64*AC64)</f>
        <v>6</v>
      </c>
      <c r="AE64" s="293" t="str">
        <f>IF(AD64="","",IF(AD64&gt;=15,"RIESGO EXTREMO",IF(AD64&gt;=7,"RIESGO ALTO",IF(AD64&gt;=4,"RIESGO MODERADO",IF(AD64&gt;=1,"RIESGO BAJO","")))))</f>
        <v>RIESGO MODERADO</v>
      </c>
      <c r="AF64" s="293" t="str">
        <f>IF(AE64="","",IF(AE64="RIESGO EXTREMO","COMPARTIR O TRANSFERIR EL RIESGO",IF(AE64="RIESGO ALTO","EVITAR EL RIESGO",IF(AE64="RIESGO MODERADO","REDUCIR EL RIESGO",IF(AE64="RIESGO BAJO","ASUMIR","")))))</f>
        <v>REDUCIR EL RIESGO</v>
      </c>
      <c r="AG64" s="344" t="s">
        <v>963</v>
      </c>
      <c r="AH64" s="200" t="s">
        <v>964</v>
      </c>
    </row>
    <row r="65" spans="2:34" s="115" customFormat="1" ht="75" customHeight="1">
      <c r="B65" s="330" t="s">
        <v>119</v>
      </c>
      <c r="C65" s="116">
        <v>2</v>
      </c>
      <c r="D65" s="139" t="s">
        <v>49</v>
      </c>
      <c r="E65" s="140" t="s">
        <v>920</v>
      </c>
      <c r="F65" s="211" t="s">
        <v>639</v>
      </c>
      <c r="G65" s="137" t="s">
        <v>640</v>
      </c>
      <c r="H65" s="137" t="s">
        <v>641</v>
      </c>
      <c r="I65" s="336" t="s">
        <v>108</v>
      </c>
      <c r="J65" s="145" t="s">
        <v>121</v>
      </c>
      <c r="K65" s="146" t="str">
        <f t="shared" si="0"/>
        <v>3</v>
      </c>
      <c r="L65" s="147" t="s">
        <v>76</v>
      </c>
      <c r="M65" s="124" t="str">
        <f t="shared" ref="M65:M71" si="93">IF(L65="INSIGNIFICANTE","1",IF(L65="MENOR","2",IF(L65="MODERADO","3",IF(L65="MAYOR","4",IF(L65="CATASTRÓFICO","5","")))))</f>
        <v>4</v>
      </c>
      <c r="N65" s="126">
        <f t="shared" ref="N65:N71" si="94">IF(K65="","",K65*M65)</f>
        <v>12</v>
      </c>
      <c r="O65" s="133" t="str">
        <f t="shared" ref="O65:O71" si="95">IF(N65="","",IF(N65&gt;=15,"RIESGO EXTREMO",IF(N65&gt;=7,"RIESGO ALTO",IF(N65&gt;=4,"RIESGO MODERADO",IF(N65&gt;=1,"RIESGO BAJO","")))))</f>
        <v>RIESGO ALTO</v>
      </c>
      <c r="P65" s="434" t="s">
        <v>965</v>
      </c>
      <c r="Q65" s="435" t="s">
        <v>642</v>
      </c>
      <c r="R65" s="128" t="s">
        <v>58</v>
      </c>
      <c r="S65" s="129">
        <f t="shared" si="88"/>
        <v>0.25</v>
      </c>
      <c r="T65" s="128" t="s">
        <v>58</v>
      </c>
      <c r="U65" s="129">
        <f t="shared" si="89"/>
        <v>0.25</v>
      </c>
      <c r="V65" s="128" t="s">
        <v>58</v>
      </c>
      <c r="W65" s="130">
        <f t="shared" si="90"/>
        <v>0.5</v>
      </c>
      <c r="X65" s="131">
        <f t="shared" si="91"/>
        <v>1</v>
      </c>
      <c r="Y65" s="181" t="str">
        <f t="shared" si="92"/>
        <v>2</v>
      </c>
      <c r="Z65" s="145" t="s">
        <v>118</v>
      </c>
      <c r="AA65" s="112" t="str">
        <f t="shared" si="1"/>
        <v>1</v>
      </c>
      <c r="AB65" s="147" t="s">
        <v>66</v>
      </c>
      <c r="AC65" s="124" t="str">
        <f t="shared" ref="AC65:AC71" si="96">IF(AB65="INSIGNIFICANTE","1",IF(AB65="MENOR","2",IF(AB65="MODERADO","3",IF(AB65="MAYOR","4",IF(AB65="CATASTRÓFICO","5","")))))</f>
        <v>3</v>
      </c>
      <c r="AD65" s="126">
        <f t="shared" ref="AD65:AD71" si="97">IF(AA65="","",AA65*AC65)</f>
        <v>3</v>
      </c>
      <c r="AE65" s="133" t="str">
        <f t="shared" ref="AE65:AE71" si="98">IF(AD65="","",IF(AD65&gt;=15,"RIESGO EXTREMO",IF(AD65&gt;=7,"RIESGO ALTO",IF(AD65&gt;=4,"RIESGO MODERADO",IF(AD65&gt;=1,"RIESGO BAJO","")))))</f>
        <v>RIESGO BAJO</v>
      </c>
      <c r="AF65" s="133" t="str">
        <f t="shared" ref="AF65:AF71" si="99">IF(AE65="","",IF(AE65="RIESGO EXTREMO","COMPARTIR O TRANSFERIR EL RIESGO",IF(AE65="RIESGO ALTO","EVITAR EL RIESGO",IF(AE65="RIESGO MODERADO","REDUCIR EL RIESGO",IF(AE65="RIESGO BAJO","ASUMIR","")))))</f>
        <v>ASUMIR</v>
      </c>
      <c r="AG65" s="345" t="s">
        <v>643</v>
      </c>
      <c r="AH65" s="149" t="s">
        <v>644</v>
      </c>
    </row>
    <row r="66" spans="2:34" s="115" customFormat="1" ht="75" customHeight="1">
      <c r="B66" s="330" t="s">
        <v>119</v>
      </c>
      <c r="C66" s="116">
        <v>3</v>
      </c>
      <c r="D66" s="139" t="s">
        <v>49</v>
      </c>
      <c r="E66" s="140" t="s">
        <v>920</v>
      </c>
      <c r="F66" s="211" t="s">
        <v>639</v>
      </c>
      <c r="G66" s="137" t="s">
        <v>645</v>
      </c>
      <c r="H66" s="137" t="s">
        <v>646</v>
      </c>
      <c r="I66" s="336" t="s">
        <v>149</v>
      </c>
      <c r="J66" s="145" t="s">
        <v>118</v>
      </c>
      <c r="K66" s="146" t="str">
        <f t="shared" si="0"/>
        <v>1</v>
      </c>
      <c r="L66" s="147" t="s">
        <v>126</v>
      </c>
      <c r="M66" s="124" t="str">
        <f t="shared" si="93"/>
        <v>5</v>
      </c>
      <c r="N66" s="126">
        <f t="shared" si="94"/>
        <v>5</v>
      </c>
      <c r="O66" s="133" t="str">
        <f t="shared" si="95"/>
        <v>RIESGO MODERADO</v>
      </c>
      <c r="P66" s="434" t="s">
        <v>965</v>
      </c>
      <c r="Q66" s="435" t="s">
        <v>642</v>
      </c>
      <c r="R66" s="128" t="s">
        <v>58</v>
      </c>
      <c r="S66" s="129">
        <f t="shared" si="88"/>
        <v>0.25</v>
      </c>
      <c r="T66" s="128" t="s">
        <v>58</v>
      </c>
      <c r="U66" s="129">
        <f t="shared" si="89"/>
        <v>0.25</v>
      </c>
      <c r="V66" s="128" t="s">
        <v>58</v>
      </c>
      <c r="W66" s="130">
        <f t="shared" si="90"/>
        <v>0.5</v>
      </c>
      <c r="X66" s="131">
        <f t="shared" si="91"/>
        <v>1</v>
      </c>
      <c r="Y66" s="181" t="str">
        <f t="shared" si="92"/>
        <v>2</v>
      </c>
      <c r="Z66" s="145" t="s">
        <v>118</v>
      </c>
      <c r="AA66" s="112" t="str">
        <f t="shared" si="1"/>
        <v>1</v>
      </c>
      <c r="AB66" s="147" t="s">
        <v>126</v>
      </c>
      <c r="AC66" s="124" t="str">
        <f t="shared" si="96"/>
        <v>5</v>
      </c>
      <c r="AD66" s="126">
        <f t="shared" si="97"/>
        <v>5</v>
      </c>
      <c r="AE66" s="133" t="str">
        <f t="shared" si="98"/>
        <v>RIESGO MODERADO</v>
      </c>
      <c r="AF66" s="133" t="str">
        <f t="shared" si="99"/>
        <v>REDUCIR EL RIESGO</v>
      </c>
      <c r="AG66" s="345" t="s">
        <v>643</v>
      </c>
      <c r="AH66" s="149" t="s">
        <v>966</v>
      </c>
    </row>
    <row r="67" spans="2:34" s="115" customFormat="1" ht="75" customHeight="1">
      <c r="B67" s="330" t="s">
        <v>119</v>
      </c>
      <c r="C67" s="116">
        <v>4</v>
      </c>
      <c r="D67" s="139" t="s">
        <v>49</v>
      </c>
      <c r="E67" s="140" t="s">
        <v>967</v>
      </c>
      <c r="F67" s="211" t="s">
        <v>648</v>
      </c>
      <c r="G67" s="137" t="s">
        <v>649</v>
      </c>
      <c r="H67" s="137" t="s">
        <v>650</v>
      </c>
      <c r="I67" s="336" t="s">
        <v>108</v>
      </c>
      <c r="J67" s="145" t="s">
        <v>121</v>
      </c>
      <c r="K67" s="146" t="str">
        <f t="shared" si="0"/>
        <v>3</v>
      </c>
      <c r="L67" s="147" t="s">
        <v>66</v>
      </c>
      <c r="M67" s="124" t="str">
        <f t="shared" si="93"/>
        <v>3</v>
      </c>
      <c r="N67" s="126">
        <f t="shared" si="94"/>
        <v>9</v>
      </c>
      <c r="O67" s="133" t="str">
        <f t="shared" si="95"/>
        <v>RIESGO ALTO</v>
      </c>
      <c r="P67" s="434" t="s">
        <v>651</v>
      </c>
      <c r="Q67" s="435" t="s">
        <v>651</v>
      </c>
      <c r="R67" s="128" t="s">
        <v>59</v>
      </c>
      <c r="S67" s="129">
        <f t="shared" si="88"/>
        <v>0</v>
      </c>
      <c r="T67" s="128" t="s">
        <v>58</v>
      </c>
      <c r="U67" s="129">
        <f t="shared" si="89"/>
        <v>0.25</v>
      </c>
      <c r="V67" s="128" t="s">
        <v>58</v>
      </c>
      <c r="W67" s="130">
        <f t="shared" si="90"/>
        <v>0.5</v>
      </c>
      <c r="X67" s="131">
        <f t="shared" si="91"/>
        <v>0.75</v>
      </c>
      <c r="Y67" s="181" t="str">
        <f t="shared" si="92"/>
        <v>1</v>
      </c>
      <c r="Z67" s="145" t="s">
        <v>120</v>
      </c>
      <c r="AA67" s="112" t="str">
        <f t="shared" si="1"/>
        <v>2</v>
      </c>
      <c r="AB67" s="147" t="s">
        <v>66</v>
      </c>
      <c r="AC67" s="124" t="str">
        <f t="shared" si="96"/>
        <v>3</v>
      </c>
      <c r="AD67" s="126">
        <f t="shared" si="97"/>
        <v>6</v>
      </c>
      <c r="AE67" s="133" t="str">
        <f t="shared" si="98"/>
        <v>RIESGO MODERADO</v>
      </c>
      <c r="AF67" s="133" t="str">
        <f t="shared" si="99"/>
        <v>REDUCIR EL RIESGO</v>
      </c>
      <c r="AG67" s="345" t="s">
        <v>652</v>
      </c>
      <c r="AH67" s="149" t="s">
        <v>968</v>
      </c>
    </row>
    <row r="68" spans="2:34" s="115" customFormat="1" ht="75" customHeight="1">
      <c r="B68" s="330" t="s">
        <v>119</v>
      </c>
      <c r="C68" s="116">
        <v>5</v>
      </c>
      <c r="D68" s="139" t="s">
        <v>92</v>
      </c>
      <c r="E68" s="140" t="s">
        <v>653</v>
      </c>
      <c r="F68" s="211" t="s">
        <v>921</v>
      </c>
      <c r="G68" s="137" t="s">
        <v>655</v>
      </c>
      <c r="H68" s="137" t="s">
        <v>656</v>
      </c>
      <c r="I68" s="336" t="s">
        <v>149</v>
      </c>
      <c r="J68" s="145" t="s">
        <v>118</v>
      </c>
      <c r="K68" s="146" t="str">
        <f t="shared" si="0"/>
        <v>1</v>
      </c>
      <c r="L68" s="147" t="s">
        <v>66</v>
      </c>
      <c r="M68" s="124" t="str">
        <f t="shared" si="93"/>
        <v>3</v>
      </c>
      <c r="N68" s="126">
        <f t="shared" si="94"/>
        <v>3</v>
      </c>
      <c r="O68" s="133" t="str">
        <f t="shared" si="95"/>
        <v>RIESGO BAJO</v>
      </c>
      <c r="P68" s="434" t="s">
        <v>969</v>
      </c>
      <c r="Q68" s="435" t="s">
        <v>657</v>
      </c>
      <c r="R68" s="128" t="s">
        <v>58</v>
      </c>
      <c r="S68" s="129">
        <f t="shared" si="88"/>
        <v>0.25</v>
      </c>
      <c r="T68" s="128" t="s">
        <v>58</v>
      </c>
      <c r="U68" s="129">
        <f t="shared" si="89"/>
        <v>0.25</v>
      </c>
      <c r="V68" s="128" t="s">
        <v>58</v>
      </c>
      <c r="W68" s="130">
        <f t="shared" ref="W68:W71" si="100">IF(V68="SI",0.5,0)</f>
        <v>0.5</v>
      </c>
      <c r="X68" s="131">
        <f t="shared" ref="X68:X71" si="101">IF(R68="","",SUM(S68,U68,W68))</f>
        <v>1</v>
      </c>
      <c r="Y68" s="181" t="str">
        <f t="shared" si="92"/>
        <v>2</v>
      </c>
      <c r="Z68" s="145" t="s">
        <v>118</v>
      </c>
      <c r="AA68" s="112" t="str">
        <f t="shared" si="1"/>
        <v>1</v>
      </c>
      <c r="AB68" s="147" t="s">
        <v>125</v>
      </c>
      <c r="AC68" s="124" t="str">
        <f t="shared" si="96"/>
        <v>1</v>
      </c>
      <c r="AD68" s="126">
        <f t="shared" si="97"/>
        <v>1</v>
      </c>
      <c r="AE68" s="133" t="str">
        <f t="shared" si="98"/>
        <v>RIESGO BAJO</v>
      </c>
      <c r="AF68" s="133" t="str">
        <f t="shared" si="99"/>
        <v>ASUMIR</v>
      </c>
      <c r="AG68" s="345" t="s">
        <v>1093</v>
      </c>
      <c r="AH68" s="149" t="s">
        <v>970</v>
      </c>
    </row>
    <row r="69" spans="2:34" s="115" customFormat="1" ht="75" customHeight="1">
      <c r="B69" s="330" t="s">
        <v>119</v>
      </c>
      <c r="C69" s="116">
        <v>6</v>
      </c>
      <c r="D69" s="139" t="s">
        <v>49</v>
      </c>
      <c r="E69" s="140" t="s">
        <v>573</v>
      </c>
      <c r="F69" s="211" t="s">
        <v>658</v>
      </c>
      <c r="G69" s="137" t="s">
        <v>659</v>
      </c>
      <c r="H69" s="137" t="s">
        <v>646</v>
      </c>
      <c r="I69" s="336" t="s">
        <v>149</v>
      </c>
      <c r="J69" s="145" t="s">
        <v>118</v>
      </c>
      <c r="K69" s="146" t="str">
        <f t="shared" si="0"/>
        <v>1</v>
      </c>
      <c r="L69" s="147" t="s">
        <v>76</v>
      </c>
      <c r="M69" s="124" t="str">
        <f t="shared" si="93"/>
        <v>4</v>
      </c>
      <c r="N69" s="126">
        <f t="shared" si="94"/>
        <v>4</v>
      </c>
      <c r="O69" s="133" t="str">
        <f t="shared" si="95"/>
        <v>RIESGO MODERADO</v>
      </c>
      <c r="P69" s="434" t="s">
        <v>971</v>
      </c>
      <c r="Q69" s="435" t="s">
        <v>660</v>
      </c>
      <c r="R69" s="128" t="s">
        <v>58</v>
      </c>
      <c r="S69" s="129">
        <f t="shared" si="88"/>
        <v>0.25</v>
      </c>
      <c r="T69" s="128" t="s">
        <v>58</v>
      </c>
      <c r="U69" s="129">
        <f t="shared" si="89"/>
        <v>0.25</v>
      </c>
      <c r="V69" s="128" t="s">
        <v>58</v>
      </c>
      <c r="W69" s="130">
        <f t="shared" si="100"/>
        <v>0.5</v>
      </c>
      <c r="X69" s="131">
        <f t="shared" si="101"/>
        <v>1</v>
      </c>
      <c r="Y69" s="181" t="str">
        <f t="shared" ref="Y69:Y71" si="102">IF(X69="","",IF(X69="","",IF(X69&gt;=0.76,"2",IF(X69&gt;=0.51,"1",IF(X69&gt;=0,"0","")))))</f>
        <v>2</v>
      </c>
      <c r="Z69" s="145" t="s">
        <v>118</v>
      </c>
      <c r="AA69" s="112" t="str">
        <f t="shared" si="1"/>
        <v>1</v>
      </c>
      <c r="AB69" s="147" t="s">
        <v>56</v>
      </c>
      <c r="AC69" s="124" t="str">
        <f t="shared" si="96"/>
        <v>2</v>
      </c>
      <c r="AD69" s="126">
        <f t="shared" si="97"/>
        <v>2</v>
      </c>
      <c r="AE69" s="133" t="str">
        <f t="shared" si="98"/>
        <v>RIESGO BAJO</v>
      </c>
      <c r="AF69" s="133" t="str">
        <f t="shared" si="99"/>
        <v>ASUMIR</v>
      </c>
      <c r="AG69" s="345" t="s">
        <v>1093</v>
      </c>
      <c r="AH69" s="149" t="s">
        <v>970</v>
      </c>
    </row>
    <row r="70" spans="2:34" s="115" customFormat="1" ht="75" customHeight="1">
      <c r="B70" s="330" t="s">
        <v>119</v>
      </c>
      <c r="C70" s="116">
        <v>7</v>
      </c>
      <c r="D70" s="139" t="s">
        <v>49</v>
      </c>
      <c r="E70" s="140" t="s">
        <v>922</v>
      </c>
      <c r="F70" s="220" t="s">
        <v>923</v>
      </c>
      <c r="G70" s="143" t="s">
        <v>663</v>
      </c>
      <c r="H70" s="143" t="s">
        <v>972</v>
      </c>
      <c r="I70" s="336" t="s">
        <v>134</v>
      </c>
      <c r="J70" s="145" t="s">
        <v>55</v>
      </c>
      <c r="K70" s="146" t="str">
        <f t="shared" si="0"/>
        <v>5</v>
      </c>
      <c r="L70" s="147" t="s">
        <v>76</v>
      </c>
      <c r="M70" s="124" t="str">
        <f t="shared" si="93"/>
        <v>4</v>
      </c>
      <c r="N70" s="126">
        <f t="shared" si="94"/>
        <v>20</v>
      </c>
      <c r="O70" s="133" t="str">
        <f t="shared" si="95"/>
        <v>RIESGO EXTREMO</v>
      </c>
      <c r="P70" s="434" t="s">
        <v>973</v>
      </c>
      <c r="Q70" s="435" t="s">
        <v>665</v>
      </c>
      <c r="R70" s="125" t="s">
        <v>58</v>
      </c>
      <c r="S70" s="224">
        <f t="shared" si="88"/>
        <v>0.25</v>
      </c>
      <c r="T70" s="125" t="s">
        <v>58</v>
      </c>
      <c r="U70" s="224">
        <f t="shared" si="89"/>
        <v>0.25</v>
      </c>
      <c r="V70" s="125" t="s">
        <v>58</v>
      </c>
      <c r="W70" s="225">
        <f t="shared" si="100"/>
        <v>0.5</v>
      </c>
      <c r="X70" s="226">
        <f t="shared" si="101"/>
        <v>1</v>
      </c>
      <c r="Y70" s="227" t="str">
        <f t="shared" si="102"/>
        <v>2</v>
      </c>
      <c r="Z70" s="145" t="s">
        <v>121</v>
      </c>
      <c r="AA70" s="112" t="str">
        <f t="shared" si="1"/>
        <v>3</v>
      </c>
      <c r="AB70" s="147" t="s">
        <v>76</v>
      </c>
      <c r="AC70" s="124" t="str">
        <f t="shared" si="96"/>
        <v>4</v>
      </c>
      <c r="AD70" s="126">
        <f t="shared" si="97"/>
        <v>12</v>
      </c>
      <c r="AE70" s="133" t="str">
        <f t="shared" si="98"/>
        <v>RIESGO ALTO</v>
      </c>
      <c r="AF70" s="133" t="str">
        <f t="shared" si="99"/>
        <v>EVITAR EL RIESGO</v>
      </c>
      <c r="AG70" s="345" t="s">
        <v>666</v>
      </c>
      <c r="AH70" s="149" t="s">
        <v>644</v>
      </c>
    </row>
    <row r="71" spans="2:34" s="115" customFormat="1" ht="75" customHeight="1" thickBot="1">
      <c r="B71" s="331" t="s">
        <v>119</v>
      </c>
      <c r="C71" s="152">
        <v>8</v>
      </c>
      <c r="D71" s="153" t="s">
        <v>49</v>
      </c>
      <c r="E71" s="154" t="s">
        <v>573</v>
      </c>
      <c r="F71" s="216" t="s">
        <v>667</v>
      </c>
      <c r="G71" s="156" t="s">
        <v>668</v>
      </c>
      <c r="H71" s="156" t="s">
        <v>669</v>
      </c>
      <c r="I71" s="337" t="s">
        <v>134</v>
      </c>
      <c r="J71" s="158" t="s">
        <v>118</v>
      </c>
      <c r="K71" s="159" t="str">
        <f t="shared" si="0"/>
        <v>1</v>
      </c>
      <c r="L71" s="160" t="s">
        <v>56</v>
      </c>
      <c r="M71" s="159" t="str">
        <f t="shared" si="93"/>
        <v>2</v>
      </c>
      <c r="N71" s="161">
        <f t="shared" si="94"/>
        <v>2</v>
      </c>
      <c r="O71" s="168" t="str">
        <f t="shared" si="95"/>
        <v>RIESGO BAJO</v>
      </c>
      <c r="P71" s="439" t="s">
        <v>974</v>
      </c>
      <c r="Q71" s="440" t="s">
        <v>670</v>
      </c>
      <c r="R71" s="160" t="s">
        <v>58</v>
      </c>
      <c r="S71" s="163">
        <f t="shared" si="88"/>
        <v>0.25</v>
      </c>
      <c r="T71" s="160" t="s">
        <v>58</v>
      </c>
      <c r="U71" s="163">
        <f t="shared" si="89"/>
        <v>0.25</v>
      </c>
      <c r="V71" s="160" t="s">
        <v>58</v>
      </c>
      <c r="W71" s="164">
        <f t="shared" si="100"/>
        <v>0.5</v>
      </c>
      <c r="X71" s="165">
        <f t="shared" si="101"/>
        <v>1</v>
      </c>
      <c r="Y71" s="187" t="str">
        <f t="shared" si="102"/>
        <v>2</v>
      </c>
      <c r="Z71" s="158" t="s">
        <v>118</v>
      </c>
      <c r="AA71" s="167" t="str">
        <f t="shared" si="1"/>
        <v>1</v>
      </c>
      <c r="AB71" s="160" t="s">
        <v>56</v>
      </c>
      <c r="AC71" s="159" t="str">
        <f t="shared" si="96"/>
        <v>2</v>
      </c>
      <c r="AD71" s="161">
        <f t="shared" si="97"/>
        <v>2</v>
      </c>
      <c r="AE71" s="168" t="str">
        <f t="shared" si="98"/>
        <v>RIESGO BAJO</v>
      </c>
      <c r="AF71" s="168" t="str">
        <f t="shared" si="99"/>
        <v>ASUMIR</v>
      </c>
      <c r="AG71" s="347" t="s">
        <v>1076</v>
      </c>
      <c r="AH71" s="170" t="s">
        <v>671</v>
      </c>
    </row>
    <row r="72" spans="2:34" s="115" customFormat="1" ht="225" customHeight="1">
      <c r="B72" s="323" t="s">
        <v>7</v>
      </c>
      <c r="C72" s="285">
        <v>1</v>
      </c>
      <c r="D72" s="286" t="s">
        <v>49</v>
      </c>
      <c r="E72" s="287" t="s">
        <v>50</v>
      </c>
      <c r="F72" s="288" t="s">
        <v>51</v>
      </c>
      <c r="G72" s="289" t="s">
        <v>52</v>
      </c>
      <c r="H72" s="289" t="s">
        <v>53</v>
      </c>
      <c r="I72" s="338" t="s">
        <v>54</v>
      </c>
      <c r="J72" s="290" t="s">
        <v>55</v>
      </c>
      <c r="K72" s="291" t="str">
        <f t="shared" si="0"/>
        <v>5</v>
      </c>
      <c r="L72" s="128" t="s">
        <v>56</v>
      </c>
      <c r="M72" s="291" t="str">
        <f>IF(L72="INSIGNIFICANTE","1",IF(L72="MENOR","2",IF(L72="MODERADO","3",IF(L72="MAYOR","4",IF(L72="CATASTRÓFICO","5","")))))</f>
        <v>2</v>
      </c>
      <c r="N72" s="292">
        <f>IF(K72="","",K72*M72)</f>
        <v>10</v>
      </c>
      <c r="O72" s="293" t="str">
        <f>IF(N72="","",IF(N72&gt;=15,"RIESGO EXTREMO",IF(N72&gt;=7,"RIESGO ALTO",IF(N72&gt;=4,"RIESGO MODERADO",IF(N72&gt;=1,"RIESGO BAJO","")))))</f>
        <v>RIESGO ALTO</v>
      </c>
      <c r="P72" s="360" t="s">
        <v>57</v>
      </c>
      <c r="Q72" s="361" t="s">
        <v>57</v>
      </c>
      <c r="R72" s="128" t="s">
        <v>58</v>
      </c>
      <c r="S72" s="129">
        <f>IF(R72="SI",0.25,0)</f>
        <v>0.25</v>
      </c>
      <c r="T72" s="128" t="s">
        <v>59</v>
      </c>
      <c r="U72" s="129">
        <f>IF(T72="SI",0.25,0)</f>
        <v>0</v>
      </c>
      <c r="V72" s="128" t="s">
        <v>59</v>
      </c>
      <c r="W72" s="130">
        <f t="shared" ref="W72:W79" si="103">IF(V72="SI",0.5,0)</f>
        <v>0</v>
      </c>
      <c r="X72" s="131">
        <f t="shared" ref="X72:X79" si="104">IF(R72="","",SUM(S72,U72,W72))</f>
        <v>0.25</v>
      </c>
      <c r="Y72" s="294" t="str">
        <f t="shared" ref="Y72:Y85" si="105">IF(X72="","",IF(X72="","",IF(X72&gt;=0.76,"2",IF(X72&gt;=0.51,"1",IF(X72&gt;=0,"0","")))))</f>
        <v>0</v>
      </c>
      <c r="Z72" s="290" t="s">
        <v>55</v>
      </c>
      <c r="AA72" s="295" t="str">
        <f t="shared" si="1"/>
        <v>5</v>
      </c>
      <c r="AB72" s="128" t="s">
        <v>56</v>
      </c>
      <c r="AC72" s="291" t="str">
        <f>IF(AB72="INSIGNIFICANTE","1",IF(AB72="MENOR","2",IF(AB72="MODERADO","3",IF(AB72="MAYOR","4",IF(AB72="CATASTRÓFICO","5","")))))</f>
        <v>2</v>
      </c>
      <c r="AD72" s="292">
        <f>IF(AA72="","",AA72*AC72)</f>
        <v>10</v>
      </c>
      <c r="AE72" s="293" t="str">
        <f>IF(AD72="","",IF(AD72&gt;=15,"RIESGO EXTREMO",IF(AD72&gt;=7,"RIESGO ALTO",IF(AD72&gt;=4,"RIESGO MODERADO",IF(AD72&gt;=1,"RIESGO BAJO","")))))</f>
        <v>RIESGO ALTO</v>
      </c>
      <c r="AF72" s="293" t="str">
        <f>IF(AE72="","",IF(AE72="RIESGO EXTREMO","COMPARTIR O TRANSFERIR EL RIESGO",IF(AE72="RIESGO ALTO","EVITAR EL RIESGO",IF(AE72="RIESGO MODERADO","REDUCIR EL RIESGO",IF(AE72="RIESGO BAJO","ASUMIR","")))))</f>
        <v>EVITAR EL RIESGO</v>
      </c>
      <c r="AG72" s="205" t="s">
        <v>60</v>
      </c>
      <c r="AH72" s="200" t="s">
        <v>61</v>
      </c>
    </row>
    <row r="73" spans="2:34" s="115" customFormat="1" ht="225" customHeight="1">
      <c r="B73" s="324" t="s">
        <v>7</v>
      </c>
      <c r="C73" s="116">
        <v>2</v>
      </c>
      <c r="D73" s="117" t="s">
        <v>49</v>
      </c>
      <c r="E73" s="118" t="s">
        <v>62</v>
      </c>
      <c r="F73" s="150" t="s">
        <v>63</v>
      </c>
      <c r="G73" s="137" t="s">
        <v>64</v>
      </c>
      <c r="H73" s="137" t="s">
        <v>65</v>
      </c>
      <c r="I73" s="335" t="s">
        <v>54</v>
      </c>
      <c r="J73" s="123" t="s">
        <v>55</v>
      </c>
      <c r="K73" s="124" t="str">
        <f t="shared" si="0"/>
        <v>5</v>
      </c>
      <c r="L73" s="125" t="s">
        <v>66</v>
      </c>
      <c r="M73" s="124" t="str">
        <f t="shared" ref="M73:M75" si="106">IF(L73="INSIGNIFICANTE","1",IF(L73="MENOR","2",IF(L73="MODERADO","3",IF(L73="MAYOR","4",IF(L73="CATASTRÓFICO","5","")))))</f>
        <v>3</v>
      </c>
      <c r="N73" s="126">
        <f t="shared" ref="N73:N75" si="107">IF(K73="","",K73*M73)</f>
        <v>15</v>
      </c>
      <c r="O73" s="133" t="str">
        <f t="shared" ref="O73:O75" si="108">IF(N73="","",IF(N73&gt;=15,"RIESGO EXTREMO",IF(N73&gt;=7,"RIESGO ALTO",IF(N73&gt;=4,"RIESGO MODERADO",IF(N73&gt;=1,"RIESGO BAJO","")))))</f>
        <v>RIESGO EXTREMO</v>
      </c>
      <c r="P73" s="356" t="s">
        <v>67</v>
      </c>
      <c r="Q73" s="357" t="s">
        <v>68</v>
      </c>
      <c r="R73" s="128" t="s">
        <v>58</v>
      </c>
      <c r="S73" s="129">
        <f>IF(R73="SI",0.25,0)</f>
        <v>0.25</v>
      </c>
      <c r="T73" s="128" t="s">
        <v>58</v>
      </c>
      <c r="U73" s="129">
        <f>IF(T73="SI",0.25,0)</f>
        <v>0.25</v>
      </c>
      <c r="V73" s="128" t="s">
        <v>59</v>
      </c>
      <c r="W73" s="130">
        <f t="shared" si="103"/>
        <v>0</v>
      </c>
      <c r="X73" s="131">
        <f t="shared" si="104"/>
        <v>0.5</v>
      </c>
      <c r="Y73" s="181" t="str">
        <f t="shared" si="105"/>
        <v>0</v>
      </c>
      <c r="Z73" s="123" t="s">
        <v>55</v>
      </c>
      <c r="AA73" s="112" t="str">
        <f t="shared" si="1"/>
        <v>5</v>
      </c>
      <c r="AB73" s="125" t="s">
        <v>66</v>
      </c>
      <c r="AC73" s="124" t="str">
        <f t="shared" ref="AC73:AC75" si="109">IF(AB73="INSIGNIFICANTE","1",IF(AB73="MENOR","2",IF(AB73="MODERADO","3",IF(AB73="MAYOR","4",IF(AB73="CATASTRÓFICO","5","")))))</f>
        <v>3</v>
      </c>
      <c r="AD73" s="126">
        <f t="shared" ref="AD73:AD75" si="110">IF(AA73="","",AA73*AC73)</f>
        <v>15</v>
      </c>
      <c r="AE73" s="133" t="str">
        <f t="shared" ref="AE73:AE75" si="111">IF(AD73="","",IF(AD73&gt;=15,"RIESGO EXTREMO",IF(AD73&gt;=7,"RIESGO ALTO",IF(AD73&gt;=4,"RIESGO MODERADO",IF(AD73&gt;=1,"RIESGO BAJO","")))))</f>
        <v>RIESGO EXTREMO</v>
      </c>
      <c r="AF73" s="133" t="str">
        <f t="shared" ref="AF73:AF75" si="112">IF(AE73="","",IF(AE73="RIESGO EXTREMO","COMPARTIR O TRANSFERIR EL RIESGO",IF(AE73="RIESGO ALTO","EVITAR EL RIESGO",IF(AE73="RIESGO MODERADO","REDUCIR EL RIESGO",IF(AE73="RIESGO BAJO","ASUMIR","")))))</f>
        <v>COMPARTIR O TRANSFERIR EL RIESGO</v>
      </c>
      <c r="AG73" s="343" t="s">
        <v>69</v>
      </c>
      <c r="AH73" s="149" t="s">
        <v>70</v>
      </c>
    </row>
    <row r="74" spans="2:34" s="115" customFormat="1" ht="179.25" customHeight="1">
      <c r="B74" s="324" t="s">
        <v>7</v>
      </c>
      <c r="C74" s="116">
        <v>3</v>
      </c>
      <c r="D74" s="117" t="s">
        <v>49</v>
      </c>
      <c r="E74" s="118" t="s">
        <v>71</v>
      </c>
      <c r="F74" s="182" t="s">
        <v>72</v>
      </c>
      <c r="G74" s="137" t="s">
        <v>73</v>
      </c>
      <c r="H74" s="137" t="s">
        <v>74</v>
      </c>
      <c r="I74" s="335" t="s">
        <v>108</v>
      </c>
      <c r="J74" s="123" t="s">
        <v>55</v>
      </c>
      <c r="K74" s="124" t="str">
        <f t="shared" si="0"/>
        <v>5</v>
      </c>
      <c r="L74" s="125" t="s">
        <v>76</v>
      </c>
      <c r="M74" s="124" t="str">
        <f t="shared" si="106"/>
        <v>4</v>
      </c>
      <c r="N74" s="126">
        <f t="shared" si="107"/>
        <v>20</v>
      </c>
      <c r="O74" s="133" t="str">
        <f t="shared" si="108"/>
        <v>RIESGO EXTREMO</v>
      </c>
      <c r="P74" s="356" t="s">
        <v>77</v>
      </c>
      <c r="Q74" s="357" t="s">
        <v>78</v>
      </c>
      <c r="R74" s="128" t="s">
        <v>58</v>
      </c>
      <c r="S74" s="129">
        <f>IF(R74="SI",0.25,0)</f>
        <v>0.25</v>
      </c>
      <c r="T74" s="128" t="s">
        <v>59</v>
      </c>
      <c r="U74" s="129">
        <f>IF(T74="SI",0.25,0)</f>
        <v>0</v>
      </c>
      <c r="V74" s="128" t="s">
        <v>59</v>
      </c>
      <c r="W74" s="130">
        <f t="shared" si="103"/>
        <v>0</v>
      </c>
      <c r="X74" s="131">
        <f t="shared" si="104"/>
        <v>0.25</v>
      </c>
      <c r="Y74" s="181" t="str">
        <f t="shared" si="105"/>
        <v>0</v>
      </c>
      <c r="Z74" s="123" t="s">
        <v>55</v>
      </c>
      <c r="AA74" s="112" t="str">
        <f t="shared" si="1"/>
        <v>5</v>
      </c>
      <c r="AB74" s="125" t="s">
        <v>66</v>
      </c>
      <c r="AC74" s="124" t="str">
        <f t="shared" si="109"/>
        <v>3</v>
      </c>
      <c r="AD74" s="126">
        <f t="shared" si="110"/>
        <v>15</v>
      </c>
      <c r="AE74" s="133" t="str">
        <f t="shared" si="111"/>
        <v>RIESGO EXTREMO</v>
      </c>
      <c r="AF74" s="133" t="str">
        <f t="shared" si="112"/>
        <v>COMPARTIR O TRANSFERIR EL RIESGO</v>
      </c>
      <c r="AG74" s="343" t="s">
        <v>69</v>
      </c>
      <c r="AH74" s="149" t="s">
        <v>79</v>
      </c>
    </row>
    <row r="75" spans="2:34" s="115" customFormat="1" ht="62.25" customHeight="1" thickBot="1">
      <c r="B75" s="325" t="s">
        <v>7</v>
      </c>
      <c r="C75" s="152">
        <v>4</v>
      </c>
      <c r="D75" s="153" t="s">
        <v>49</v>
      </c>
      <c r="E75" s="154" t="s">
        <v>80</v>
      </c>
      <c r="F75" s="155" t="s">
        <v>81</v>
      </c>
      <c r="G75" s="156" t="s">
        <v>924</v>
      </c>
      <c r="H75" s="156" t="s">
        <v>83</v>
      </c>
      <c r="I75" s="337" t="s">
        <v>84</v>
      </c>
      <c r="J75" s="158" t="s">
        <v>55</v>
      </c>
      <c r="K75" s="159" t="str">
        <f t="shared" si="0"/>
        <v>5</v>
      </c>
      <c r="L75" s="160" t="s">
        <v>76</v>
      </c>
      <c r="M75" s="159" t="str">
        <f t="shared" si="106"/>
        <v>4</v>
      </c>
      <c r="N75" s="161">
        <f t="shared" si="107"/>
        <v>20</v>
      </c>
      <c r="O75" s="168" t="str">
        <f t="shared" si="108"/>
        <v>RIESGO EXTREMO</v>
      </c>
      <c r="P75" s="358" t="s">
        <v>85</v>
      </c>
      <c r="Q75" s="359" t="s">
        <v>86</v>
      </c>
      <c r="R75" s="160" t="s">
        <v>58</v>
      </c>
      <c r="S75" s="163">
        <f t="shared" ref="S75:S80" si="113">IF(R75="SI",0.25,0)</f>
        <v>0.25</v>
      </c>
      <c r="T75" s="160" t="s">
        <v>59</v>
      </c>
      <c r="U75" s="163">
        <f>IF(T75="SI",0.25,0)</f>
        <v>0</v>
      </c>
      <c r="V75" s="160" t="s">
        <v>58</v>
      </c>
      <c r="W75" s="164">
        <f t="shared" si="103"/>
        <v>0.5</v>
      </c>
      <c r="X75" s="165">
        <f t="shared" si="104"/>
        <v>0.75</v>
      </c>
      <c r="Y75" s="187" t="str">
        <f t="shared" si="105"/>
        <v>1</v>
      </c>
      <c r="Z75" s="158" t="s">
        <v>87</v>
      </c>
      <c r="AA75" s="167" t="str">
        <f t="shared" si="1"/>
        <v>4</v>
      </c>
      <c r="AB75" s="160" t="s">
        <v>76</v>
      </c>
      <c r="AC75" s="159" t="str">
        <f t="shared" si="109"/>
        <v>4</v>
      </c>
      <c r="AD75" s="161">
        <f t="shared" si="110"/>
        <v>16</v>
      </c>
      <c r="AE75" s="168" t="str">
        <f t="shared" si="111"/>
        <v>RIESGO EXTREMO</v>
      </c>
      <c r="AF75" s="168" t="str">
        <f t="shared" si="112"/>
        <v>COMPARTIR O TRANSFERIR EL RIESGO</v>
      </c>
      <c r="AG75" s="206" t="s">
        <v>88</v>
      </c>
      <c r="AH75" s="170" t="s">
        <v>89</v>
      </c>
    </row>
    <row r="76" spans="2:34" s="115" customFormat="1" ht="75" customHeight="1">
      <c r="B76" s="332" t="s">
        <v>902</v>
      </c>
      <c r="C76" s="285">
        <v>1</v>
      </c>
      <c r="D76" s="286" t="s">
        <v>49</v>
      </c>
      <c r="E76" s="311" t="s">
        <v>80</v>
      </c>
      <c r="F76" s="312" t="s">
        <v>674</v>
      </c>
      <c r="G76" s="312" t="s">
        <v>675</v>
      </c>
      <c r="H76" s="312" t="s">
        <v>676</v>
      </c>
      <c r="I76" s="338" t="s">
        <v>149</v>
      </c>
      <c r="J76" s="290" t="s">
        <v>121</v>
      </c>
      <c r="K76" s="291" t="str">
        <f t="shared" si="0"/>
        <v>3</v>
      </c>
      <c r="L76" s="128" t="s">
        <v>66</v>
      </c>
      <c r="M76" s="291" t="str">
        <f>IF(L76="INSIGNIFICANTE","1",IF(L76="MENOR","2",IF(L76="MODERADO","3",IF(L76="MAYOR","4",IF(L76="CATASTRÓFICO","5","")))))</f>
        <v>3</v>
      </c>
      <c r="N76" s="292">
        <f>IF(K76="","",K76*M76)</f>
        <v>9</v>
      </c>
      <c r="O76" s="293" t="str">
        <f>IF(N76="","",IF(N76&gt;=15,"RIESGO EXTREMO",IF(N76&gt;=7,"RIESGO ALTO",IF(N76&gt;=4,"RIESGO MODERADO",IF(N76&gt;=1,"RIESGO BAJO","")))))</f>
        <v>RIESGO ALTO</v>
      </c>
      <c r="P76" s="361" t="s">
        <v>677</v>
      </c>
      <c r="Q76" s="438"/>
      <c r="R76" s="128" t="s">
        <v>59</v>
      </c>
      <c r="S76" s="129">
        <f t="shared" si="113"/>
        <v>0</v>
      </c>
      <c r="T76" s="128" t="s">
        <v>59</v>
      </c>
      <c r="U76" s="129">
        <f t="shared" ref="U76:U80" si="114">IF(T76="SI",0.25,0)</f>
        <v>0</v>
      </c>
      <c r="V76" s="128" t="s">
        <v>59</v>
      </c>
      <c r="W76" s="130">
        <f t="shared" si="103"/>
        <v>0</v>
      </c>
      <c r="X76" s="131">
        <f t="shared" si="104"/>
        <v>0</v>
      </c>
      <c r="Y76" s="293" t="str">
        <f t="shared" si="105"/>
        <v>0</v>
      </c>
      <c r="Z76" s="290" t="s">
        <v>121</v>
      </c>
      <c r="AA76" s="295" t="str">
        <f t="shared" si="1"/>
        <v>3</v>
      </c>
      <c r="AB76" s="128" t="s">
        <v>66</v>
      </c>
      <c r="AC76" s="291" t="str">
        <f>IF(AB76="INSIGNIFICANTE","1",IF(AB76="MENOR","2",IF(AB76="MODERADO","3",IF(AB76="MAYOR","4",IF(AB76="CATASTRÓFICO","5","")))))</f>
        <v>3</v>
      </c>
      <c r="AD76" s="292">
        <f>IF(AA76="","",AA76*AC76)</f>
        <v>9</v>
      </c>
      <c r="AE76" s="293" t="str">
        <f>IF(AD76="","",IF(AD76&gt;=15,"RIESGO EXTREMO",IF(AD76&gt;=7,"RIESGO ALTO",IF(AD76&gt;=4,"RIESGO MODERADO",IF(AD76&gt;=1,"RIESGO BAJO","")))))</f>
        <v>RIESGO ALTO</v>
      </c>
      <c r="AF76" s="293" t="str">
        <f>IF(AE76="","",IF(AE76="RIESGO EXTREMO","COMPARTIR O TRANSFERIR EL RIESGO",IF(AE76="RIESGO ALTO","EVITAR EL RIESGO",IF(AE76="RIESGO MODERADO","REDUCIR EL RIESGO",IF(AE76="RIESGO BAJO","ASUMIR","")))))</f>
        <v>EVITAR EL RIESGO</v>
      </c>
      <c r="AG76" s="205" t="s">
        <v>678</v>
      </c>
      <c r="AH76" s="200" t="s">
        <v>679</v>
      </c>
    </row>
    <row r="77" spans="2:34" s="115" customFormat="1" ht="75" customHeight="1">
      <c r="B77" s="329" t="s">
        <v>902</v>
      </c>
      <c r="C77" s="116">
        <v>2</v>
      </c>
      <c r="D77" s="117" t="s">
        <v>49</v>
      </c>
      <c r="E77" s="201" t="s">
        <v>80</v>
      </c>
      <c r="F77" s="199" t="s">
        <v>680</v>
      </c>
      <c r="G77" s="199" t="s">
        <v>681</v>
      </c>
      <c r="H77" s="199" t="s">
        <v>682</v>
      </c>
      <c r="I77" s="335" t="s">
        <v>84</v>
      </c>
      <c r="J77" s="123" t="s">
        <v>121</v>
      </c>
      <c r="K77" s="124" t="str">
        <f t="shared" si="0"/>
        <v>3</v>
      </c>
      <c r="L77" s="125" t="s">
        <v>66</v>
      </c>
      <c r="M77" s="124" t="str">
        <f t="shared" ref="M77:M80" si="115">IF(L77="INSIGNIFICANTE","1",IF(L77="MENOR","2",IF(L77="MODERADO","3",IF(L77="MAYOR","4",IF(L77="CATASTRÓFICO","5","")))))</f>
        <v>3</v>
      </c>
      <c r="N77" s="126">
        <f t="shared" ref="N77:N80" si="116">IF(K77="","",K77*M77)</f>
        <v>9</v>
      </c>
      <c r="O77" s="133" t="str">
        <f t="shared" ref="O77:O80" si="117">IF(N77="","",IF(N77&gt;=15,"RIESGO EXTREMO",IF(N77&gt;=7,"RIESGO ALTO",IF(N77&gt;=4,"RIESGO MODERADO",IF(N77&gt;=1,"RIESGO BAJO","")))))</f>
        <v>RIESGO ALTO</v>
      </c>
      <c r="P77" s="357" t="s">
        <v>683</v>
      </c>
      <c r="Q77" s="436" t="s">
        <v>683</v>
      </c>
      <c r="R77" s="128" t="s">
        <v>59</v>
      </c>
      <c r="S77" s="129">
        <f t="shared" si="113"/>
        <v>0</v>
      </c>
      <c r="T77" s="128" t="s">
        <v>59</v>
      </c>
      <c r="U77" s="129">
        <f t="shared" si="114"/>
        <v>0</v>
      </c>
      <c r="V77" s="128" t="s">
        <v>59</v>
      </c>
      <c r="W77" s="130">
        <f t="shared" si="103"/>
        <v>0</v>
      </c>
      <c r="X77" s="131">
        <f t="shared" si="104"/>
        <v>0</v>
      </c>
      <c r="Y77" s="132" t="str">
        <f t="shared" si="105"/>
        <v>0</v>
      </c>
      <c r="Z77" s="123" t="s">
        <v>121</v>
      </c>
      <c r="AA77" s="112" t="str">
        <f t="shared" si="1"/>
        <v>3</v>
      </c>
      <c r="AB77" s="125" t="s">
        <v>66</v>
      </c>
      <c r="AC77" s="124" t="str">
        <f t="shared" ref="AC77:AC80" si="118">IF(AB77="INSIGNIFICANTE","1",IF(AB77="MENOR","2",IF(AB77="MODERADO","3",IF(AB77="MAYOR","4",IF(AB77="CATASTRÓFICO","5","")))))</f>
        <v>3</v>
      </c>
      <c r="AD77" s="126">
        <f t="shared" ref="AD77:AD80" si="119">IF(AA77="","",AA77*AC77)</f>
        <v>9</v>
      </c>
      <c r="AE77" s="133" t="str">
        <f t="shared" ref="AE77:AE80" si="120">IF(AD77="","",IF(AD77&gt;=15,"RIESGO EXTREMO",IF(AD77&gt;=7,"RIESGO ALTO",IF(AD77&gt;=4,"RIESGO MODERADO",IF(AD77&gt;=1,"RIESGO BAJO","")))))</f>
        <v>RIESGO ALTO</v>
      </c>
      <c r="AF77" s="133" t="str">
        <f t="shared" ref="AF77:AF80" si="121">IF(AE77="","",IF(AE77="RIESGO EXTREMO","COMPARTIR O TRANSFERIR EL RIESGO",IF(AE77="RIESGO ALTO","EVITAR EL RIESGO",IF(AE77="RIESGO MODERADO","REDUCIR EL RIESGO",IF(AE77="RIESGO BAJO","ASUMIR","")))))</f>
        <v>EVITAR EL RIESGO</v>
      </c>
      <c r="AG77" s="195" t="s">
        <v>684</v>
      </c>
      <c r="AH77" s="149" t="s">
        <v>685</v>
      </c>
    </row>
    <row r="78" spans="2:34" s="115" customFormat="1" ht="75" customHeight="1">
      <c r="B78" s="329" t="s">
        <v>902</v>
      </c>
      <c r="C78" s="116">
        <v>3</v>
      </c>
      <c r="D78" s="117" t="s">
        <v>92</v>
      </c>
      <c r="E78" s="201" t="s">
        <v>686</v>
      </c>
      <c r="F78" s="199" t="s">
        <v>687</v>
      </c>
      <c r="G78" s="199" t="s">
        <v>688</v>
      </c>
      <c r="H78" s="199" t="s">
        <v>689</v>
      </c>
      <c r="I78" s="335" t="s">
        <v>134</v>
      </c>
      <c r="J78" s="123" t="s">
        <v>87</v>
      </c>
      <c r="K78" s="124" t="str">
        <f t="shared" si="0"/>
        <v>4</v>
      </c>
      <c r="L78" s="125" t="s">
        <v>66</v>
      </c>
      <c r="M78" s="124" t="str">
        <f t="shared" si="115"/>
        <v>3</v>
      </c>
      <c r="N78" s="126">
        <f t="shared" si="116"/>
        <v>12</v>
      </c>
      <c r="O78" s="133" t="str">
        <f t="shared" si="117"/>
        <v>RIESGO ALTO</v>
      </c>
      <c r="P78" s="357" t="s">
        <v>975</v>
      </c>
      <c r="Q78" s="436" t="s">
        <v>690</v>
      </c>
      <c r="R78" s="128" t="s">
        <v>58</v>
      </c>
      <c r="S78" s="129">
        <f t="shared" si="113"/>
        <v>0.25</v>
      </c>
      <c r="T78" s="128" t="s">
        <v>58</v>
      </c>
      <c r="U78" s="129">
        <f t="shared" si="114"/>
        <v>0.25</v>
      </c>
      <c r="V78" s="128" t="s">
        <v>58</v>
      </c>
      <c r="W78" s="130">
        <f t="shared" si="103"/>
        <v>0.5</v>
      </c>
      <c r="X78" s="131">
        <f t="shared" si="104"/>
        <v>1</v>
      </c>
      <c r="Y78" s="132" t="str">
        <f t="shared" si="105"/>
        <v>2</v>
      </c>
      <c r="Z78" s="123" t="s">
        <v>121</v>
      </c>
      <c r="AA78" s="112" t="str">
        <f t="shared" si="1"/>
        <v>3</v>
      </c>
      <c r="AB78" s="125" t="s">
        <v>56</v>
      </c>
      <c r="AC78" s="124" t="str">
        <f t="shared" si="118"/>
        <v>2</v>
      </c>
      <c r="AD78" s="126">
        <f t="shared" si="119"/>
        <v>6</v>
      </c>
      <c r="AE78" s="133" t="str">
        <f t="shared" si="120"/>
        <v>RIESGO MODERADO</v>
      </c>
      <c r="AF78" s="133" t="str">
        <f t="shared" si="121"/>
        <v>REDUCIR EL RIESGO</v>
      </c>
      <c r="AG78" s="195" t="s">
        <v>691</v>
      </c>
      <c r="AH78" s="149" t="s">
        <v>692</v>
      </c>
    </row>
    <row r="79" spans="2:34" s="115" customFormat="1" ht="75" customHeight="1">
      <c r="B79" s="329" t="s">
        <v>902</v>
      </c>
      <c r="C79" s="116">
        <v>4</v>
      </c>
      <c r="D79" s="117" t="s">
        <v>92</v>
      </c>
      <c r="E79" s="201" t="s">
        <v>169</v>
      </c>
      <c r="F79" s="137" t="s">
        <v>693</v>
      </c>
      <c r="G79" s="137" t="s">
        <v>694</v>
      </c>
      <c r="H79" s="137" t="s">
        <v>695</v>
      </c>
      <c r="I79" s="335" t="s">
        <v>134</v>
      </c>
      <c r="J79" s="123" t="s">
        <v>55</v>
      </c>
      <c r="K79" s="124" t="str">
        <f t="shared" ref="K79:K141" si="122">IF(J79="RARO","1",IF(J79="IMPROBABLE","2",IF(J79="POSIBLE","3",IF(J79="PROBABLE","4",IF(J79="CASI CIERTA","5","")))))</f>
        <v>5</v>
      </c>
      <c r="L79" s="125" t="s">
        <v>66</v>
      </c>
      <c r="M79" s="124" t="str">
        <f t="shared" si="115"/>
        <v>3</v>
      </c>
      <c r="N79" s="126">
        <f t="shared" si="116"/>
        <v>15</v>
      </c>
      <c r="O79" s="133" t="str">
        <f t="shared" si="117"/>
        <v>RIESGO EXTREMO</v>
      </c>
      <c r="P79" s="357" t="s">
        <v>696</v>
      </c>
      <c r="Q79" s="436" t="s">
        <v>696</v>
      </c>
      <c r="R79" s="128" t="s">
        <v>58</v>
      </c>
      <c r="S79" s="129">
        <f t="shared" si="113"/>
        <v>0.25</v>
      </c>
      <c r="T79" s="128" t="s">
        <v>58</v>
      </c>
      <c r="U79" s="129">
        <f t="shared" si="114"/>
        <v>0.25</v>
      </c>
      <c r="V79" s="128" t="s">
        <v>58</v>
      </c>
      <c r="W79" s="130">
        <f t="shared" si="103"/>
        <v>0.5</v>
      </c>
      <c r="X79" s="131">
        <f t="shared" si="104"/>
        <v>1</v>
      </c>
      <c r="Y79" s="132" t="str">
        <f t="shared" si="105"/>
        <v>2</v>
      </c>
      <c r="Z79" s="123" t="s">
        <v>121</v>
      </c>
      <c r="AA79" s="112" t="str">
        <f t="shared" ref="AA79:AA103" si="123">IF(Z79="RARO","1",IF(Z79="IMPROBABLE","2",IF(Z79="POSIBLE","3",IF(Z79="PROBABLE","4",IF(Z79="CASI CIERTA","5","")))))</f>
        <v>3</v>
      </c>
      <c r="AB79" s="125" t="s">
        <v>56</v>
      </c>
      <c r="AC79" s="124" t="str">
        <f t="shared" si="118"/>
        <v>2</v>
      </c>
      <c r="AD79" s="126">
        <f t="shared" si="119"/>
        <v>6</v>
      </c>
      <c r="AE79" s="133" t="str">
        <f t="shared" si="120"/>
        <v>RIESGO MODERADO</v>
      </c>
      <c r="AF79" s="133" t="str">
        <f t="shared" si="121"/>
        <v>REDUCIR EL RIESGO</v>
      </c>
      <c r="AG79" s="195" t="s">
        <v>976</v>
      </c>
      <c r="AH79" s="149" t="s">
        <v>698</v>
      </c>
    </row>
    <row r="80" spans="2:34" s="115" customFormat="1" ht="75" customHeight="1" thickBot="1">
      <c r="B80" s="331" t="s">
        <v>902</v>
      </c>
      <c r="C80" s="152">
        <v>5</v>
      </c>
      <c r="D80" s="153" t="s">
        <v>92</v>
      </c>
      <c r="E80" s="310" t="s">
        <v>169</v>
      </c>
      <c r="F80" s="155" t="s">
        <v>699</v>
      </c>
      <c r="G80" s="156" t="s">
        <v>700</v>
      </c>
      <c r="H80" s="156" t="s">
        <v>701</v>
      </c>
      <c r="I80" s="337" t="s">
        <v>54</v>
      </c>
      <c r="J80" s="158" t="s">
        <v>55</v>
      </c>
      <c r="K80" s="159" t="str">
        <f t="shared" si="122"/>
        <v>5</v>
      </c>
      <c r="L80" s="160" t="s">
        <v>76</v>
      </c>
      <c r="M80" s="159" t="str">
        <f t="shared" si="115"/>
        <v>4</v>
      </c>
      <c r="N80" s="161">
        <f t="shared" si="116"/>
        <v>20</v>
      </c>
      <c r="O80" s="168" t="str">
        <f t="shared" si="117"/>
        <v>RIESGO EXTREMO</v>
      </c>
      <c r="P80" s="359" t="s">
        <v>389</v>
      </c>
      <c r="Q80" s="437" t="s">
        <v>389</v>
      </c>
      <c r="R80" s="160" t="s">
        <v>59</v>
      </c>
      <c r="S80" s="163">
        <f t="shared" si="113"/>
        <v>0</v>
      </c>
      <c r="T80" s="160" t="s">
        <v>59</v>
      </c>
      <c r="U80" s="163">
        <f t="shared" si="114"/>
        <v>0</v>
      </c>
      <c r="V80" s="160" t="s">
        <v>59</v>
      </c>
      <c r="W80" s="164">
        <f t="shared" ref="W80" si="124">IF(V80="SI",0.5,0)</f>
        <v>0</v>
      </c>
      <c r="X80" s="165">
        <f t="shared" ref="X80" si="125">IF(R80="","",SUM(S80,U80,W80))</f>
        <v>0</v>
      </c>
      <c r="Y80" s="166" t="str">
        <f t="shared" si="105"/>
        <v>0</v>
      </c>
      <c r="Z80" s="158" t="s">
        <v>55</v>
      </c>
      <c r="AA80" s="167" t="str">
        <f t="shared" si="123"/>
        <v>5</v>
      </c>
      <c r="AB80" s="160" t="s">
        <v>76</v>
      </c>
      <c r="AC80" s="159" t="str">
        <f t="shared" si="118"/>
        <v>4</v>
      </c>
      <c r="AD80" s="161">
        <f t="shared" si="119"/>
        <v>20</v>
      </c>
      <c r="AE80" s="168" t="str">
        <f t="shared" si="120"/>
        <v>RIESGO EXTREMO</v>
      </c>
      <c r="AF80" s="168" t="str">
        <f t="shared" si="121"/>
        <v>COMPARTIR O TRANSFERIR EL RIESGO</v>
      </c>
      <c r="AG80" s="206" t="s">
        <v>702</v>
      </c>
      <c r="AH80" s="170" t="s">
        <v>703</v>
      </c>
    </row>
    <row r="81" spans="2:34" s="115" customFormat="1" ht="75" customHeight="1">
      <c r="B81" s="323" t="s">
        <v>127</v>
      </c>
      <c r="C81" s="285">
        <v>1</v>
      </c>
      <c r="D81" s="286" t="s">
        <v>49</v>
      </c>
      <c r="E81" s="287" t="s">
        <v>130</v>
      </c>
      <c r="F81" s="288" t="s">
        <v>131</v>
      </c>
      <c r="G81" s="289" t="s">
        <v>132</v>
      </c>
      <c r="H81" s="289" t="s">
        <v>133</v>
      </c>
      <c r="I81" s="338" t="s">
        <v>134</v>
      </c>
      <c r="J81" s="290" t="s">
        <v>55</v>
      </c>
      <c r="K81" s="291" t="str">
        <f t="shared" si="122"/>
        <v>5</v>
      </c>
      <c r="L81" s="128" t="s">
        <v>56</v>
      </c>
      <c r="M81" s="291" t="str">
        <f>IF(L81="INSIGNIFICANTE","1",IF(L81="MENOR","2",IF(L81="MODERADO","3",IF(L81="MAYOR","4",IF(L81="CATASTRÓFICO","5","")))))</f>
        <v>2</v>
      </c>
      <c r="N81" s="292">
        <f>IF(K81="","",K81*M81)</f>
        <v>10</v>
      </c>
      <c r="O81" s="293" t="str">
        <f>IF(N81="","",IF(N81&gt;=15,"RIESGO EXTREMO",IF(N81&gt;=7,"RIESGO ALTO",IF(N81&gt;=4,"RIESGO MODERADO",IF(N81&gt;=1,"RIESGO BAJO","")))))</f>
        <v>RIESGO ALTO</v>
      </c>
      <c r="P81" s="360" t="s">
        <v>135</v>
      </c>
      <c r="Q81" s="361" t="s">
        <v>136</v>
      </c>
      <c r="R81" s="128" t="s">
        <v>58</v>
      </c>
      <c r="S81" s="129">
        <f>IF(R81="SI",0.25,0)</f>
        <v>0.25</v>
      </c>
      <c r="T81" s="128" t="s">
        <v>58</v>
      </c>
      <c r="U81" s="129">
        <f>IF(T81="SI",0.25,0)</f>
        <v>0.25</v>
      </c>
      <c r="V81" s="128" t="s">
        <v>59</v>
      </c>
      <c r="W81" s="130">
        <f>IF(V81="SI",0.5,0)</f>
        <v>0</v>
      </c>
      <c r="X81" s="131">
        <f>IF(R81="","",SUM(S81,U81,W81))</f>
        <v>0.5</v>
      </c>
      <c r="Y81" s="294" t="str">
        <f t="shared" si="105"/>
        <v>0</v>
      </c>
      <c r="Z81" s="290" t="s">
        <v>55</v>
      </c>
      <c r="AA81" s="295" t="str">
        <f t="shared" si="123"/>
        <v>5</v>
      </c>
      <c r="AB81" s="128" t="s">
        <v>56</v>
      </c>
      <c r="AC81" s="291" t="str">
        <f>IF(AB81="INSIGNIFICANTE","1",IF(AB81="MENOR","2",IF(AB81="MODERADO","3",IF(AB81="MAYOR","4",IF(AB81="CATASTRÓFICO","5","")))))</f>
        <v>2</v>
      </c>
      <c r="AD81" s="292">
        <f>IF(AA81="","",AA81*AC81)</f>
        <v>10</v>
      </c>
      <c r="AE81" s="293" t="str">
        <f>IF(AD81="","",IF(AD81&gt;=15,"RIESGO EXTREMO",IF(AD81&gt;=7,"RIESGO ALTO",IF(AD81&gt;=4,"RIESGO MODERADO",IF(AD81&gt;=1,"RIESGO BAJO","")))))</f>
        <v>RIESGO ALTO</v>
      </c>
      <c r="AF81" s="293" t="str">
        <f>IF(AE81="","",IF(AE81="RIESGO EXTREMO","COMPARTIR O TRANSFERIR EL RIESGO",IF(AE81="RIESGO ALTO","EVITAR EL RIESGO",IF(AE81="RIESGO MODERADO","REDUCIR EL RIESGO",IF(AE81="RIESGO BAJO","ASUMIR","")))))</f>
        <v>EVITAR EL RIESGO</v>
      </c>
      <c r="AG81" s="205" t="s">
        <v>137</v>
      </c>
      <c r="AH81" s="200" t="s">
        <v>138</v>
      </c>
    </row>
    <row r="82" spans="2:34" s="115" customFormat="1" ht="75" customHeight="1">
      <c r="B82" s="324" t="s">
        <v>127</v>
      </c>
      <c r="C82" s="116">
        <v>2</v>
      </c>
      <c r="D82" s="117" t="s">
        <v>92</v>
      </c>
      <c r="E82" s="118" t="s">
        <v>139</v>
      </c>
      <c r="F82" s="150" t="s">
        <v>140</v>
      </c>
      <c r="G82" s="137" t="s">
        <v>141</v>
      </c>
      <c r="H82" s="137" t="s">
        <v>142</v>
      </c>
      <c r="I82" s="335" t="s">
        <v>54</v>
      </c>
      <c r="J82" s="123" t="s">
        <v>55</v>
      </c>
      <c r="K82" s="124" t="str">
        <f t="shared" si="122"/>
        <v>5</v>
      </c>
      <c r="L82" s="125" t="s">
        <v>66</v>
      </c>
      <c r="M82" s="124" t="str">
        <f t="shared" ref="M82:M88" si="126">IF(L82="INSIGNIFICANTE","1",IF(L82="MENOR","2",IF(L82="MODERADO","3",IF(L82="MAYOR","4",IF(L82="CATASTRÓFICO","5","")))))</f>
        <v>3</v>
      </c>
      <c r="N82" s="126">
        <f t="shared" ref="N82:N88" si="127">IF(K82="","",K82*M82)</f>
        <v>15</v>
      </c>
      <c r="O82" s="133" t="str">
        <f t="shared" ref="O82:O88" si="128">IF(N82="","",IF(N82&gt;=15,"RIESGO EXTREMO",IF(N82&gt;=7,"RIESGO ALTO",IF(N82&gt;=4,"RIESGO MODERADO",IF(N82&gt;=1,"RIESGO BAJO","")))))</f>
        <v>RIESGO EXTREMO</v>
      </c>
      <c r="P82" s="356" t="s">
        <v>143</v>
      </c>
      <c r="Q82" s="357"/>
      <c r="R82" s="128" t="s">
        <v>59</v>
      </c>
      <c r="S82" s="129">
        <f>IF(R82="SI",0.25,0)</f>
        <v>0</v>
      </c>
      <c r="T82" s="128" t="s">
        <v>59</v>
      </c>
      <c r="U82" s="129">
        <f>IF(T82="SI",0.25,0)</f>
        <v>0</v>
      </c>
      <c r="V82" s="128" t="s">
        <v>59</v>
      </c>
      <c r="W82" s="130">
        <f>IF(V82="SI",0.5,0)</f>
        <v>0</v>
      </c>
      <c r="X82" s="131">
        <f>IF(R82="","",SUM(S82,U82,W82))</f>
        <v>0</v>
      </c>
      <c r="Y82" s="181" t="str">
        <f t="shared" si="105"/>
        <v>0</v>
      </c>
      <c r="Z82" s="123" t="s">
        <v>55</v>
      </c>
      <c r="AA82" s="112" t="str">
        <f t="shared" si="123"/>
        <v>5</v>
      </c>
      <c r="AB82" s="125" t="s">
        <v>66</v>
      </c>
      <c r="AC82" s="124" t="str">
        <f t="shared" ref="AC82:AC88" si="129">IF(AB82="INSIGNIFICANTE","1",IF(AB82="MENOR","2",IF(AB82="MODERADO","3",IF(AB82="MAYOR","4",IF(AB82="CATASTRÓFICO","5","")))))</f>
        <v>3</v>
      </c>
      <c r="AD82" s="126">
        <f t="shared" ref="AD82:AD88" si="130">IF(AA82="","",AA82*AC82)</f>
        <v>15</v>
      </c>
      <c r="AE82" s="133" t="str">
        <f t="shared" ref="AE82:AE88" si="131">IF(AD82="","",IF(AD82&gt;=15,"RIESGO EXTREMO",IF(AD82&gt;=7,"RIESGO ALTO",IF(AD82&gt;=4,"RIESGO MODERADO",IF(AD82&gt;=1,"RIESGO BAJO","")))))</f>
        <v>RIESGO EXTREMO</v>
      </c>
      <c r="AF82" s="133" t="str">
        <f t="shared" ref="AF82:AF88" si="132">IF(AE82="","",IF(AE82="RIESGO EXTREMO","COMPARTIR O TRANSFERIR EL RIESGO",IF(AE82="RIESGO ALTO","EVITAR EL RIESGO",IF(AE82="RIESGO MODERADO","REDUCIR EL RIESGO",IF(AE82="RIESGO BAJO","ASUMIR","")))))</f>
        <v>COMPARTIR O TRANSFERIR EL RIESGO</v>
      </c>
      <c r="AG82" s="195" t="s">
        <v>144</v>
      </c>
      <c r="AH82" s="149" t="s">
        <v>145</v>
      </c>
    </row>
    <row r="83" spans="2:34" s="115" customFormat="1" ht="75" customHeight="1">
      <c r="B83" s="324" t="s">
        <v>127</v>
      </c>
      <c r="C83" s="116">
        <v>3</v>
      </c>
      <c r="D83" s="117" t="s">
        <v>49</v>
      </c>
      <c r="E83" s="118" t="s">
        <v>50</v>
      </c>
      <c r="F83" s="182" t="s">
        <v>146</v>
      </c>
      <c r="G83" s="137" t="s">
        <v>977</v>
      </c>
      <c r="H83" s="137" t="s">
        <v>148</v>
      </c>
      <c r="I83" s="335" t="s">
        <v>149</v>
      </c>
      <c r="J83" s="123" t="s">
        <v>87</v>
      </c>
      <c r="K83" s="124" t="str">
        <f t="shared" si="122"/>
        <v>4</v>
      </c>
      <c r="L83" s="125" t="s">
        <v>76</v>
      </c>
      <c r="M83" s="124" t="str">
        <f t="shared" si="126"/>
        <v>4</v>
      </c>
      <c r="N83" s="126">
        <f t="shared" si="127"/>
        <v>16</v>
      </c>
      <c r="O83" s="133" t="str">
        <f t="shared" si="128"/>
        <v>RIESGO EXTREMO</v>
      </c>
      <c r="P83" s="356" t="s">
        <v>150</v>
      </c>
      <c r="Q83" s="357" t="s">
        <v>151</v>
      </c>
      <c r="R83" s="128" t="s">
        <v>58</v>
      </c>
      <c r="S83" s="129">
        <f>IF(R83="SI",0.25,0)</f>
        <v>0.25</v>
      </c>
      <c r="T83" s="128" t="s">
        <v>58</v>
      </c>
      <c r="U83" s="129">
        <f>IF(T83="SI",0.25,0)</f>
        <v>0.25</v>
      </c>
      <c r="V83" s="128" t="s">
        <v>58</v>
      </c>
      <c r="W83" s="130">
        <f>IF(V83="SI",0.5,0)</f>
        <v>0.5</v>
      </c>
      <c r="X83" s="131">
        <f>IF(R83="","",SUM(S83,U83,W83))</f>
        <v>1</v>
      </c>
      <c r="Y83" s="181" t="str">
        <f t="shared" si="105"/>
        <v>2</v>
      </c>
      <c r="Z83" s="123" t="s">
        <v>120</v>
      </c>
      <c r="AA83" s="112" t="str">
        <f t="shared" si="123"/>
        <v>2</v>
      </c>
      <c r="AB83" s="125" t="s">
        <v>66</v>
      </c>
      <c r="AC83" s="124" t="str">
        <f t="shared" si="129"/>
        <v>3</v>
      </c>
      <c r="AD83" s="126">
        <f t="shared" si="130"/>
        <v>6</v>
      </c>
      <c r="AE83" s="133" t="str">
        <f t="shared" si="131"/>
        <v>RIESGO MODERADO</v>
      </c>
      <c r="AF83" s="133" t="str">
        <f t="shared" si="132"/>
        <v>REDUCIR EL RIESGO</v>
      </c>
      <c r="AG83" s="195" t="s">
        <v>152</v>
      </c>
      <c r="AH83" s="149" t="s">
        <v>153</v>
      </c>
    </row>
    <row r="84" spans="2:34" s="115" customFormat="1" ht="75" customHeight="1">
      <c r="B84" s="324" t="s">
        <v>127</v>
      </c>
      <c r="C84" s="116">
        <v>4</v>
      </c>
      <c r="D84" s="117" t="s">
        <v>49</v>
      </c>
      <c r="E84" s="118" t="s">
        <v>50</v>
      </c>
      <c r="F84" s="150" t="s">
        <v>154</v>
      </c>
      <c r="G84" s="137" t="s">
        <v>155</v>
      </c>
      <c r="H84" s="137" t="s">
        <v>156</v>
      </c>
      <c r="I84" s="335" t="s">
        <v>134</v>
      </c>
      <c r="J84" s="123" t="s">
        <v>55</v>
      </c>
      <c r="K84" s="124" t="str">
        <f t="shared" si="122"/>
        <v>5</v>
      </c>
      <c r="L84" s="125" t="s">
        <v>76</v>
      </c>
      <c r="M84" s="124" t="str">
        <f t="shared" si="126"/>
        <v>4</v>
      </c>
      <c r="N84" s="126">
        <f t="shared" si="127"/>
        <v>20</v>
      </c>
      <c r="O84" s="133" t="str">
        <f t="shared" si="128"/>
        <v>RIESGO EXTREMO</v>
      </c>
      <c r="P84" s="356" t="s">
        <v>157</v>
      </c>
      <c r="Q84" s="357" t="s">
        <v>158</v>
      </c>
      <c r="R84" s="128" t="s">
        <v>58</v>
      </c>
      <c r="S84" s="129">
        <f t="shared" ref="S84:S88" si="133">IF(R84="SI",0.25,0)</f>
        <v>0.25</v>
      </c>
      <c r="T84" s="128" t="s">
        <v>58</v>
      </c>
      <c r="U84" s="129">
        <f>IF(T84="SI",0.25,0)</f>
        <v>0.25</v>
      </c>
      <c r="V84" s="128" t="s">
        <v>58</v>
      </c>
      <c r="W84" s="130">
        <f>IF(V84="SI",0.5,0)</f>
        <v>0.5</v>
      </c>
      <c r="X84" s="131">
        <f>IF(R84="","",SUM(S84,U84,W84))</f>
        <v>1</v>
      </c>
      <c r="Y84" s="181" t="str">
        <f t="shared" si="105"/>
        <v>2</v>
      </c>
      <c r="Z84" s="123" t="s">
        <v>121</v>
      </c>
      <c r="AA84" s="112" t="str">
        <f t="shared" si="123"/>
        <v>3</v>
      </c>
      <c r="AB84" s="125" t="s">
        <v>76</v>
      </c>
      <c r="AC84" s="124" t="str">
        <f t="shared" si="129"/>
        <v>4</v>
      </c>
      <c r="AD84" s="126">
        <f t="shared" si="130"/>
        <v>12</v>
      </c>
      <c r="AE84" s="133" t="str">
        <f t="shared" si="131"/>
        <v>RIESGO ALTO</v>
      </c>
      <c r="AF84" s="133" t="str">
        <f t="shared" si="132"/>
        <v>EVITAR EL RIESGO</v>
      </c>
      <c r="AG84" s="195" t="s">
        <v>159</v>
      </c>
      <c r="AH84" s="149" t="s">
        <v>160</v>
      </c>
    </row>
    <row r="85" spans="2:34" s="115" customFormat="1" ht="75" customHeight="1">
      <c r="B85" s="324" t="s">
        <v>127</v>
      </c>
      <c r="C85" s="116">
        <v>5</v>
      </c>
      <c r="D85" s="117" t="s">
        <v>49</v>
      </c>
      <c r="E85" s="118" t="s">
        <v>161</v>
      </c>
      <c r="F85" s="150" t="s">
        <v>978</v>
      </c>
      <c r="G85" s="137" t="s">
        <v>163</v>
      </c>
      <c r="H85" s="137" t="s">
        <v>164</v>
      </c>
      <c r="I85" s="335" t="s">
        <v>134</v>
      </c>
      <c r="J85" s="123" t="s">
        <v>55</v>
      </c>
      <c r="K85" s="124" t="str">
        <f t="shared" si="122"/>
        <v>5</v>
      </c>
      <c r="L85" s="125" t="s">
        <v>125</v>
      </c>
      <c r="M85" s="124" t="str">
        <f t="shared" si="126"/>
        <v>1</v>
      </c>
      <c r="N85" s="126">
        <f t="shared" si="127"/>
        <v>5</v>
      </c>
      <c r="O85" s="133" t="str">
        <f t="shared" si="128"/>
        <v>RIESGO MODERADO</v>
      </c>
      <c r="P85" s="356" t="s">
        <v>165</v>
      </c>
      <c r="Q85" s="357" t="s">
        <v>166</v>
      </c>
      <c r="R85" s="128" t="s">
        <v>59</v>
      </c>
      <c r="S85" s="129">
        <f t="shared" si="133"/>
        <v>0</v>
      </c>
      <c r="T85" s="128" t="s">
        <v>58</v>
      </c>
      <c r="U85" s="129">
        <f t="shared" ref="U85:U88" si="134">IF(T85="SI",0.25,0)</f>
        <v>0.25</v>
      </c>
      <c r="V85" s="128" t="s">
        <v>58</v>
      </c>
      <c r="W85" s="130">
        <f t="shared" ref="W85:W88" si="135">IF(V85="SI",0.5,0)</f>
        <v>0.5</v>
      </c>
      <c r="X85" s="131">
        <f t="shared" ref="X85:X88" si="136">IF(R85="","",SUM(S85,U85,W85))</f>
        <v>0.75</v>
      </c>
      <c r="Y85" s="181" t="str">
        <f t="shared" si="105"/>
        <v>1</v>
      </c>
      <c r="Z85" s="123" t="s">
        <v>87</v>
      </c>
      <c r="AA85" s="112" t="str">
        <f t="shared" si="123"/>
        <v>4</v>
      </c>
      <c r="AB85" s="125" t="s">
        <v>125</v>
      </c>
      <c r="AC85" s="124" t="str">
        <f t="shared" si="129"/>
        <v>1</v>
      </c>
      <c r="AD85" s="126">
        <f t="shared" si="130"/>
        <v>4</v>
      </c>
      <c r="AE85" s="133" t="str">
        <f t="shared" si="131"/>
        <v>RIESGO MODERADO</v>
      </c>
      <c r="AF85" s="133" t="str">
        <f t="shared" si="132"/>
        <v>REDUCIR EL RIESGO</v>
      </c>
      <c r="AG85" s="195" t="s">
        <v>167</v>
      </c>
      <c r="AH85" s="149" t="s">
        <v>168</v>
      </c>
    </row>
    <row r="86" spans="2:34" s="115" customFormat="1" ht="75" customHeight="1">
      <c r="B86" s="324" t="s">
        <v>127</v>
      </c>
      <c r="C86" s="116">
        <v>6</v>
      </c>
      <c r="D86" s="117" t="s">
        <v>92</v>
      </c>
      <c r="E86" s="118" t="s">
        <v>169</v>
      </c>
      <c r="F86" s="150" t="s">
        <v>170</v>
      </c>
      <c r="G86" s="137" t="s">
        <v>163</v>
      </c>
      <c r="H86" s="137" t="s">
        <v>164</v>
      </c>
      <c r="I86" s="335" t="s">
        <v>54</v>
      </c>
      <c r="J86" s="123" t="s">
        <v>55</v>
      </c>
      <c r="K86" s="124" t="str">
        <f t="shared" si="122"/>
        <v>5</v>
      </c>
      <c r="L86" s="125" t="s">
        <v>125</v>
      </c>
      <c r="M86" s="124" t="str">
        <f t="shared" si="126"/>
        <v>1</v>
      </c>
      <c r="N86" s="126">
        <f t="shared" si="127"/>
        <v>5</v>
      </c>
      <c r="O86" s="133" t="str">
        <f t="shared" si="128"/>
        <v>RIESGO MODERADO</v>
      </c>
      <c r="P86" s="356" t="s">
        <v>165</v>
      </c>
      <c r="Q86" s="357" t="s">
        <v>166</v>
      </c>
      <c r="R86" s="128" t="s">
        <v>59</v>
      </c>
      <c r="S86" s="129">
        <f t="shared" si="133"/>
        <v>0</v>
      </c>
      <c r="T86" s="128" t="s">
        <v>58</v>
      </c>
      <c r="U86" s="129">
        <f t="shared" si="134"/>
        <v>0.25</v>
      </c>
      <c r="V86" s="128" t="s">
        <v>58</v>
      </c>
      <c r="W86" s="130">
        <f t="shared" si="135"/>
        <v>0.5</v>
      </c>
      <c r="X86" s="131">
        <f t="shared" si="136"/>
        <v>0.75</v>
      </c>
      <c r="Y86" s="181" t="str">
        <f t="shared" ref="Y86:Y88" si="137">IF(X86="","",IF(X86="","",IF(X86&gt;=0.76,"2",IF(X86&gt;=0.51,"1",IF(X86&gt;=0,"0","")))))</f>
        <v>1</v>
      </c>
      <c r="Z86" s="123" t="s">
        <v>87</v>
      </c>
      <c r="AA86" s="112" t="str">
        <f t="shared" si="123"/>
        <v>4</v>
      </c>
      <c r="AB86" s="125" t="s">
        <v>125</v>
      </c>
      <c r="AC86" s="124" t="str">
        <f t="shared" si="129"/>
        <v>1</v>
      </c>
      <c r="AD86" s="126">
        <f t="shared" si="130"/>
        <v>4</v>
      </c>
      <c r="AE86" s="133" t="str">
        <f t="shared" si="131"/>
        <v>RIESGO MODERADO</v>
      </c>
      <c r="AF86" s="133" t="str">
        <f t="shared" si="132"/>
        <v>REDUCIR EL RIESGO</v>
      </c>
      <c r="AG86" s="195" t="s">
        <v>171</v>
      </c>
      <c r="AH86" s="149" t="s">
        <v>168</v>
      </c>
    </row>
    <row r="87" spans="2:34" s="115" customFormat="1" ht="75" customHeight="1">
      <c r="B87" s="324" t="s">
        <v>127</v>
      </c>
      <c r="C87" s="116">
        <v>7</v>
      </c>
      <c r="D87" s="117" t="s">
        <v>49</v>
      </c>
      <c r="E87" s="118" t="s">
        <v>50</v>
      </c>
      <c r="F87" s="150" t="s">
        <v>172</v>
      </c>
      <c r="G87" s="137" t="s">
        <v>173</v>
      </c>
      <c r="H87" s="137" t="s">
        <v>174</v>
      </c>
      <c r="I87" s="335" t="s">
        <v>54</v>
      </c>
      <c r="J87" s="123" t="s">
        <v>55</v>
      </c>
      <c r="K87" s="124" t="str">
        <f t="shared" si="122"/>
        <v>5</v>
      </c>
      <c r="L87" s="125" t="s">
        <v>66</v>
      </c>
      <c r="M87" s="124" t="str">
        <f t="shared" si="126"/>
        <v>3</v>
      </c>
      <c r="N87" s="126">
        <f t="shared" si="127"/>
        <v>15</v>
      </c>
      <c r="O87" s="133" t="str">
        <f t="shared" si="128"/>
        <v>RIESGO EXTREMO</v>
      </c>
      <c r="P87" s="356" t="s">
        <v>175</v>
      </c>
      <c r="Q87" s="357" t="s">
        <v>176</v>
      </c>
      <c r="R87" s="128" t="s">
        <v>58</v>
      </c>
      <c r="S87" s="129">
        <f t="shared" si="133"/>
        <v>0.25</v>
      </c>
      <c r="T87" s="128" t="s">
        <v>59</v>
      </c>
      <c r="U87" s="129">
        <f t="shared" si="134"/>
        <v>0</v>
      </c>
      <c r="V87" s="128" t="s">
        <v>58</v>
      </c>
      <c r="W87" s="130">
        <f t="shared" si="135"/>
        <v>0.5</v>
      </c>
      <c r="X87" s="131">
        <f t="shared" si="136"/>
        <v>0.75</v>
      </c>
      <c r="Y87" s="181" t="str">
        <f t="shared" si="137"/>
        <v>1</v>
      </c>
      <c r="Z87" s="123" t="s">
        <v>87</v>
      </c>
      <c r="AA87" s="112" t="str">
        <f t="shared" si="123"/>
        <v>4</v>
      </c>
      <c r="AB87" s="125" t="s">
        <v>66</v>
      </c>
      <c r="AC87" s="124" t="str">
        <f t="shared" si="129"/>
        <v>3</v>
      </c>
      <c r="AD87" s="126">
        <f t="shared" si="130"/>
        <v>12</v>
      </c>
      <c r="AE87" s="133" t="str">
        <f t="shared" si="131"/>
        <v>RIESGO ALTO</v>
      </c>
      <c r="AF87" s="133" t="str">
        <f t="shared" si="132"/>
        <v>EVITAR EL RIESGO</v>
      </c>
      <c r="AG87" s="195" t="s">
        <v>177</v>
      </c>
      <c r="AH87" s="149" t="s">
        <v>178</v>
      </c>
    </row>
    <row r="88" spans="2:34" s="115" customFormat="1" ht="75" customHeight="1" thickBot="1">
      <c r="B88" s="324" t="s">
        <v>127</v>
      </c>
      <c r="C88" s="116">
        <v>8</v>
      </c>
      <c r="D88" s="117" t="s">
        <v>49</v>
      </c>
      <c r="E88" s="118" t="s">
        <v>50</v>
      </c>
      <c r="F88" s="150" t="s">
        <v>179</v>
      </c>
      <c r="G88" s="137" t="s">
        <v>180</v>
      </c>
      <c r="H88" s="137" t="s">
        <v>181</v>
      </c>
      <c r="I88" s="335" t="s">
        <v>134</v>
      </c>
      <c r="J88" s="123" t="s">
        <v>120</v>
      </c>
      <c r="K88" s="124" t="str">
        <f t="shared" si="122"/>
        <v>2</v>
      </c>
      <c r="L88" s="125" t="s">
        <v>76</v>
      </c>
      <c r="M88" s="124" t="str">
        <f t="shared" si="126"/>
        <v>4</v>
      </c>
      <c r="N88" s="126">
        <f t="shared" si="127"/>
        <v>8</v>
      </c>
      <c r="O88" s="133" t="str">
        <f t="shared" si="128"/>
        <v>RIESGO ALTO</v>
      </c>
      <c r="P88" s="356" t="s">
        <v>182</v>
      </c>
      <c r="Q88" s="357" t="s">
        <v>182</v>
      </c>
      <c r="R88" s="128" t="s">
        <v>59</v>
      </c>
      <c r="S88" s="129">
        <f t="shared" si="133"/>
        <v>0</v>
      </c>
      <c r="T88" s="128" t="s">
        <v>58</v>
      </c>
      <c r="U88" s="129">
        <f t="shared" si="134"/>
        <v>0.25</v>
      </c>
      <c r="V88" s="128" t="s">
        <v>58</v>
      </c>
      <c r="W88" s="130">
        <f t="shared" si="135"/>
        <v>0.5</v>
      </c>
      <c r="X88" s="131">
        <f t="shared" si="136"/>
        <v>0.75</v>
      </c>
      <c r="Y88" s="181" t="str">
        <f t="shared" si="137"/>
        <v>1</v>
      </c>
      <c r="Z88" s="123" t="s">
        <v>120</v>
      </c>
      <c r="AA88" s="112" t="str">
        <f t="shared" si="123"/>
        <v>2</v>
      </c>
      <c r="AB88" s="125" t="s">
        <v>76</v>
      </c>
      <c r="AC88" s="124" t="str">
        <f t="shared" si="129"/>
        <v>4</v>
      </c>
      <c r="AD88" s="126">
        <f t="shared" si="130"/>
        <v>8</v>
      </c>
      <c r="AE88" s="133" t="str">
        <f t="shared" si="131"/>
        <v>RIESGO ALTO</v>
      </c>
      <c r="AF88" s="133" t="str">
        <f t="shared" si="132"/>
        <v>EVITAR EL RIESGO</v>
      </c>
      <c r="AG88" s="195" t="s">
        <v>183</v>
      </c>
      <c r="AH88" s="149" t="s">
        <v>184</v>
      </c>
    </row>
    <row r="89" spans="2:34" s="115" customFormat="1" ht="75" customHeight="1">
      <c r="B89" s="328" t="s">
        <v>124</v>
      </c>
      <c r="C89" s="97">
        <v>1</v>
      </c>
      <c r="D89" s="98" t="s">
        <v>49</v>
      </c>
      <c r="E89" s="177" t="s">
        <v>424</v>
      </c>
      <c r="F89" s="178" t="s">
        <v>425</v>
      </c>
      <c r="G89" s="179" t="s">
        <v>426</v>
      </c>
      <c r="H89" s="179" t="s">
        <v>427</v>
      </c>
      <c r="I89" s="334" t="s">
        <v>54</v>
      </c>
      <c r="J89" s="103" t="s">
        <v>120</v>
      </c>
      <c r="K89" s="104" t="str">
        <f t="shared" si="122"/>
        <v>2</v>
      </c>
      <c r="L89" s="105" t="s">
        <v>66</v>
      </c>
      <c r="M89" s="104" t="str">
        <f>IF(L89="INSIGNIFICANTE","1",IF(L89="MENOR","2",IF(L89="MODERADO","3",IF(L89="MAYOR","4",IF(L89="CATASTRÓFICO","5","")))))</f>
        <v>3</v>
      </c>
      <c r="N89" s="106">
        <f>IF(K89="","",K89*M89)</f>
        <v>6</v>
      </c>
      <c r="O89" s="111" t="str">
        <f>IF(N89="","",IF(N89&gt;=15,"RIESGO EXTREMO",IF(N89&gt;=7,"RIESGO ALTO",IF(N89&gt;=4,"RIESGO MODERADO",IF(N89&gt;=1,"RIESGO BAJO","")))))</f>
        <v>RIESGO MODERADO</v>
      </c>
      <c r="P89" s="443" t="s">
        <v>979</v>
      </c>
      <c r="Q89" s="444"/>
      <c r="R89" s="105" t="s">
        <v>59</v>
      </c>
      <c r="S89" s="108">
        <f>IF(R89="SI",0.25,0)</f>
        <v>0</v>
      </c>
      <c r="T89" s="105" t="s">
        <v>58</v>
      </c>
      <c r="U89" s="108">
        <f>IF(T89="SI",0.25,0)</f>
        <v>0.25</v>
      </c>
      <c r="V89" s="105" t="s">
        <v>58</v>
      </c>
      <c r="W89" s="109">
        <f>IF(V89="SI",0.5,0)</f>
        <v>0.5</v>
      </c>
      <c r="X89" s="110">
        <f>IF(R89="","",SUM(S89,U89,W89))</f>
        <v>0.75</v>
      </c>
      <c r="Y89" s="107" t="str">
        <f>IF(X89="","",IF(X89="","",IF(X89&gt;=0.76,"2",IF(X89&gt;=0.51,"1",IF(X89&gt;=0,"0","")))))</f>
        <v>1</v>
      </c>
      <c r="Z89" s="103" t="s">
        <v>118</v>
      </c>
      <c r="AA89" s="192" t="str">
        <f t="shared" si="123"/>
        <v>1</v>
      </c>
      <c r="AB89" s="105" t="s">
        <v>66</v>
      </c>
      <c r="AC89" s="104" t="str">
        <f>IF(AB89="INSIGNIFICANTE","1",IF(AB89="MENOR","2",IF(AB89="MODERADO","3",IF(AB89="MAYOR","4",IF(AB89="CATASTRÓFICO","5","")))))</f>
        <v>3</v>
      </c>
      <c r="AD89" s="106">
        <f>IF(AA89="","",AA89*AC89)</f>
        <v>3</v>
      </c>
      <c r="AE89" s="106" t="str">
        <f>IF(AD89="","",IF(AD89&gt;=15,"RIESGO EXTREMO",IF(AD89&gt;=7,"RIESGO ALTO",IF(AD89&gt;=4,"RIESGO MODERADO",IF(AD89&gt;=1,"RIESGO BAJO","")))))</f>
        <v>RIESGO BAJO</v>
      </c>
      <c r="AF89" s="111" t="str">
        <f>IF(AE89="","",IF(AE89="RIESGO EXTREMO","COMPARTIR O TRANSFERIR EL RIESGO",IF(AE89="RIESGO ALTO","EVITAR EL RIESGO",IF(AE89="RIESGO MODERADO","REDUCIR EL RIESGO",IF(AE89="RIESGO BAJO","ASUMIR","")))))</f>
        <v>ASUMIR</v>
      </c>
      <c r="AG89" s="193" t="s">
        <v>1071</v>
      </c>
      <c r="AH89" s="194" t="s">
        <v>1070</v>
      </c>
    </row>
    <row r="90" spans="2:34" s="115" customFormat="1" ht="75" customHeight="1">
      <c r="B90" s="329" t="s">
        <v>124</v>
      </c>
      <c r="C90" s="116">
        <v>2</v>
      </c>
      <c r="D90" s="117" t="s">
        <v>49</v>
      </c>
      <c r="E90" s="118" t="s">
        <v>295</v>
      </c>
      <c r="F90" s="182" t="s">
        <v>980</v>
      </c>
      <c r="G90" s="137" t="s">
        <v>430</v>
      </c>
      <c r="H90" s="137" t="s">
        <v>431</v>
      </c>
      <c r="I90" s="335" t="s">
        <v>134</v>
      </c>
      <c r="J90" s="123" t="s">
        <v>121</v>
      </c>
      <c r="K90" s="124" t="str">
        <f t="shared" si="122"/>
        <v>3</v>
      </c>
      <c r="L90" s="125" t="s">
        <v>56</v>
      </c>
      <c r="M90" s="124" t="str">
        <f t="shared" ref="M90:M96" si="138">IF(L90="INSIGNIFICANTE","1",IF(L90="MENOR","2",IF(L90="MODERADO","3",IF(L90="MAYOR","4",IF(L90="CATASTRÓFICO","5","")))))</f>
        <v>2</v>
      </c>
      <c r="N90" s="126">
        <f t="shared" ref="N90:N96" si="139">IF(K90="","",K90*M90)</f>
        <v>6</v>
      </c>
      <c r="O90" s="133" t="str">
        <f t="shared" ref="O90:O96" si="140">IF(N90="","",IF(N90&gt;=15,"RIESGO EXTREMO",IF(N90&gt;=7,"RIESGO ALTO",IF(N90&gt;=4,"RIESGO MODERADO",IF(N90&gt;=1,"RIESGO BAJO","")))))</f>
        <v>RIESGO MODERADO</v>
      </c>
      <c r="P90" s="357" t="s">
        <v>308</v>
      </c>
      <c r="Q90" s="436" t="s">
        <v>308</v>
      </c>
      <c r="R90" s="128" t="s">
        <v>59</v>
      </c>
      <c r="S90" s="129">
        <f t="shared" ref="S90:S96" si="141">IF(R90="SI",0.25,0)</f>
        <v>0</v>
      </c>
      <c r="T90" s="128" t="s">
        <v>59</v>
      </c>
      <c r="U90" s="129">
        <f t="shared" ref="U90:U96" si="142">IF(T90="SI",0.25,0)</f>
        <v>0</v>
      </c>
      <c r="V90" s="128" t="s">
        <v>59</v>
      </c>
      <c r="W90" s="130">
        <f>IF(V90="SI",0.5,0)</f>
        <v>0</v>
      </c>
      <c r="X90" s="131">
        <f>IF(R90="","",SUM(S90,U90,W90))</f>
        <v>0</v>
      </c>
      <c r="Y90" s="181" t="str">
        <f>IF(X90="","",IF(X90="","",IF(X90&gt;=0.76,"2",IF(X90&gt;=0.51,"1",IF(X90&gt;=0,"0","")))))</f>
        <v>0</v>
      </c>
      <c r="Z90" s="123" t="s">
        <v>121</v>
      </c>
      <c r="AA90" s="112" t="str">
        <f t="shared" si="123"/>
        <v>3</v>
      </c>
      <c r="AB90" s="125" t="s">
        <v>56</v>
      </c>
      <c r="AC90" s="124" t="str">
        <f t="shared" ref="AC90:AC96" si="143">IF(AB90="INSIGNIFICANTE","1",IF(AB90="MENOR","2",IF(AB90="MODERADO","3",IF(AB90="MAYOR","4",IF(AB90="CATASTRÓFICO","5","")))))</f>
        <v>2</v>
      </c>
      <c r="AD90" s="126">
        <f t="shared" ref="AD90:AD96" si="144">IF(AA90="","",AA90*AC90)</f>
        <v>6</v>
      </c>
      <c r="AE90" s="126" t="str">
        <f t="shared" ref="AE90:AE96" si="145">IF(AD90="","",IF(AD90&gt;=15,"RIESGO EXTREMO",IF(AD90&gt;=7,"RIESGO ALTO",IF(AD90&gt;=4,"RIESGO MODERADO",IF(AD90&gt;=1,"RIESGO BAJO","")))))</f>
        <v>RIESGO MODERADO</v>
      </c>
      <c r="AF90" s="133" t="str">
        <f t="shared" ref="AF90:AF96" si="146">IF(AE90="","",IF(AE90="RIESGO EXTREMO","COMPARTIR O TRANSFERIR EL RIESGO",IF(AE90="RIESGO ALTO","EVITAR EL RIESGO",IF(AE90="RIESGO MODERADO","REDUCIR EL RIESGO",IF(AE90="RIESGO BAJO","ASUMIR","")))))</f>
        <v>REDUCIR EL RIESGO</v>
      </c>
      <c r="AG90" s="195" t="s">
        <v>981</v>
      </c>
      <c r="AH90" s="149" t="s">
        <v>1075</v>
      </c>
    </row>
    <row r="91" spans="2:34" s="115" customFormat="1" ht="75" customHeight="1">
      <c r="B91" s="329" t="s">
        <v>124</v>
      </c>
      <c r="C91" s="116">
        <v>3</v>
      </c>
      <c r="D91" s="117" t="s">
        <v>92</v>
      </c>
      <c r="E91" s="118" t="s">
        <v>432</v>
      </c>
      <c r="F91" s="150" t="s">
        <v>433</v>
      </c>
      <c r="G91" s="137" t="s">
        <v>434</v>
      </c>
      <c r="H91" s="137" t="s">
        <v>435</v>
      </c>
      <c r="I91" s="335" t="s">
        <v>54</v>
      </c>
      <c r="J91" s="123" t="s">
        <v>87</v>
      </c>
      <c r="K91" s="124" t="str">
        <f t="shared" si="122"/>
        <v>4</v>
      </c>
      <c r="L91" s="125" t="s">
        <v>76</v>
      </c>
      <c r="M91" s="124" t="str">
        <f t="shared" si="138"/>
        <v>4</v>
      </c>
      <c r="N91" s="126">
        <f t="shared" si="139"/>
        <v>16</v>
      </c>
      <c r="O91" s="133" t="str">
        <f t="shared" si="140"/>
        <v>RIESGO EXTREMO</v>
      </c>
      <c r="P91" s="357" t="s">
        <v>982</v>
      </c>
      <c r="Q91" s="436" t="s">
        <v>436</v>
      </c>
      <c r="R91" s="128" t="s">
        <v>58</v>
      </c>
      <c r="S91" s="129">
        <f t="shared" si="141"/>
        <v>0.25</v>
      </c>
      <c r="T91" s="128" t="s">
        <v>58</v>
      </c>
      <c r="U91" s="129">
        <f t="shared" si="142"/>
        <v>0.25</v>
      </c>
      <c r="V91" s="128" t="s">
        <v>58</v>
      </c>
      <c r="W91" s="130">
        <f>IF(V91="SI",0.5,0)</f>
        <v>0.5</v>
      </c>
      <c r="X91" s="131">
        <f>IF(R91="","",SUM(S91,U91,W91))</f>
        <v>1</v>
      </c>
      <c r="Y91" s="181" t="str">
        <f>IF(X91="","",IF(X91="","",IF(X91&gt;=0.76,"2",IF(X91&gt;=0.51,"1",IF(X91&gt;=0,"0","")))))</f>
        <v>2</v>
      </c>
      <c r="Z91" s="123" t="s">
        <v>120</v>
      </c>
      <c r="AA91" s="112" t="str">
        <f t="shared" si="123"/>
        <v>2</v>
      </c>
      <c r="AB91" s="125" t="s">
        <v>56</v>
      </c>
      <c r="AC91" s="124" t="str">
        <f t="shared" si="143"/>
        <v>2</v>
      </c>
      <c r="AD91" s="126">
        <f t="shared" si="144"/>
        <v>4</v>
      </c>
      <c r="AE91" s="126" t="str">
        <f t="shared" si="145"/>
        <v>RIESGO MODERADO</v>
      </c>
      <c r="AF91" s="133" t="str">
        <f t="shared" si="146"/>
        <v>REDUCIR EL RIESGO</v>
      </c>
      <c r="AG91" s="195" t="s">
        <v>983</v>
      </c>
      <c r="AH91" s="149" t="s">
        <v>1073</v>
      </c>
    </row>
    <row r="92" spans="2:34" s="115" customFormat="1" ht="96" customHeight="1">
      <c r="B92" s="329" t="s">
        <v>124</v>
      </c>
      <c r="C92" s="116">
        <v>4</v>
      </c>
      <c r="D92" s="117" t="s">
        <v>49</v>
      </c>
      <c r="E92" s="118" t="s">
        <v>432</v>
      </c>
      <c r="F92" s="150" t="s">
        <v>437</v>
      </c>
      <c r="G92" s="137" t="s">
        <v>438</v>
      </c>
      <c r="H92" s="137" t="s">
        <v>439</v>
      </c>
      <c r="I92" s="335" t="s">
        <v>54</v>
      </c>
      <c r="J92" s="123" t="s">
        <v>87</v>
      </c>
      <c r="K92" s="124" t="str">
        <f t="shared" si="122"/>
        <v>4</v>
      </c>
      <c r="L92" s="125" t="s">
        <v>66</v>
      </c>
      <c r="M92" s="124" t="str">
        <f t="shared" si="138"/>
        <v>3</v>
      </c>
      <c r="N92" s="126">
        <f t="shared" si="139"/>
        <v>12</v>
      </c>
      <c r="O92" s="133" t="str">
        <f t="shared" si="140"/>
        <v>RIESGO ALTO</v>
      </c>
      <c r="P92" s="357" t="s">
        <v>440</v>
      </c>
      <c r="Q92" s="436" t="s">
        <v>440</v>
      </c>
      <c r="R92" s="128" t="s">
        <v>59</v>
      </c>
      <c r="S92" s="129">
        <f t="shared" si="141"/>
        <v>0</v>
      </c>
      <c r="T92" s="128" t="s">
        <v>58</v>
      </c>
      <c r="U92" s="129">
        <f t="shared" si="142"/>
        <v>0.25</v>
      </c>
      <c r="V92" s="128" t="s">
        <v>58</v>
      </c>
      <c r="W92" s="130">
        <f>IF(V92="SI",0.5,0)</f>
        <v>0.5</v>
      </c>
      <c r="X92" s="131">
        <f>IF(R92="","",SUM(S92,U92,W92))</f>
        <v>0.75</v>
      </c>
      <c r="Y92" s="181" t="str">
        <f>IF(X92="","",IF(X92="","",IF(X92&gt;=0.76,"2",IF(X92&gt;=0.51,"1",IF(X92&gt;=0,"0","")))))</f>
        <v>1</v>
      </c>
      <c r="Z92" s="123" t="s">
        <v>121</v>
      </c>
      <c r="AA92" s="112" t="str">
        <f t="shared" si="123"/>
        <v>3</v>
      </c>
      <c r="AB92" s="125" t="s">
        <v>66</v>
      </c>
      <c r="AC92" s="124" t="str">
        <f t="shared" si="143"/>
        <v>3</v>
      </c>
      <c r="AD92" s="126">
        <f t="shared" si="144"/>
        <v>9</v>
      </c>
      <c r="AE92" s="126" t="str">
        <f t="shared" si="145"/>
        <v>RIESGO ALTO</v>
      </c>
      <c r="AF92" s="133" t="str">
        <f t="shared" si="146"/>
        <v>EVITAR EL RIESGO</v>
      </c>
      <c r="AG92" s="195" t="s">
        <v>984</v>
      </c>
      <c r="AH92" s="149" t="s">
        <v>1072</v>
      </c>
    </row>
    <row r="93" spans="2:34" s="115" customFormat="1" ht="75" customHeight="1">
      <c r="B93" s="329" t="s">
        <v>124</v>
      </c>
      <c r="C93" s="116">
        <v>5</v>
      </c>
      <c r="D93" s="117" t="s">
        <v>49</v>
      </c>
      <c r="E93" s="118" t="s">
        <v>432</v>
      </c>
      <c r="F93" s="150" t="s">
        <v>441</v>
      </c>
      <c r="G93" s="137" t="s">
        <v>442</v>
      </c>
      <c r="H93" s="137" t="s">
        <v>443</v>
      </c>
      <c r="I93" s="335" t="s">
        <v>54</v>
      </c>
      <c r="J93" s="123" t="s">
        <v>87</v>
      </c>
      <c r="K93" s="124" t="str">
        <f t="shared" si="122"/>
        <v>4</v>
      </c>
      <c r="L93" s="125" t="s">
        <v>66</v>
      </c>
      <c r="M93" s="124" t="str">
        <f t="shared" si="138"/>
        <v>3</v>
      </c>
      <c r="N93" s="126">
        <f t="shared" si="139"/>
        <v>12</v>
      </c>
      <c r="O93" s="133" t="str">
        <f t="shared" si="140"/>
        <v>RIESGO ALTO</v>
      </c>
      <c r="P93" s="357" t="s">
        <v>444</v>
      </c>
      <c r="Q93" s="436" t="s">
        <v>444</v>
      </c>
      <c r="R93" s="128" t="s">
        <v>58</v>
      </c>
      <c r="S93" s="129">
        <f t="shared" si="141"/>
        <v>0.25</v>
      </c>
      <c r="T93" s="128" t="s">
        <v>58</v>
      </c>
      <c r="U93" s="129">
        <f t="shared" si="142"/>
        <v>0.25</v>
      </c>
      <c r="V93" s="128" t="s">
        <v>58</v>
      </c>
      <c r="W93" s="130">
        <f t="shared" ref="W93:W96" si="147">IF(V93="SI",0.5,0)</f>
        <v>0.5</v>
      </c>
      <c r="X93" s="131">
        <f t="shared" ref="X93:X96" si="148">IF(R93="","",SUM(S93,U93,W93))</f>
        <v>1</v>
      </c>
      <c r="Y93" s="181" t="str">
        <f>IF(X93="","",IF(X93="","",IF(X93&gt;=0.76,"2",IF(X93&gt;=0.51,"1",IF(X93&gt;=0,"0","")))))</f>
        <v>2</v>
      </c>
      <c r="Z93" s="123" t="s">
        <v>120</v>
      </c>
      <c r="AA93" s="112" t="str">
        <f t="shared" si="123"/>
        <v>2</v>
      </c>
      <c r="AB93" s="125" t="s">
        <v>66</v>
      </c>
      <c r="AC93" s="124" t="str">
        <f t="shared" si="143"/>
        <v>3</v>
      </c>
      <c r="AD93" s="126">
        <f t="shared" si="144"/>
        <v>6</v>
      </c>
      <c r="AE93" s="126" t="str">
        <f t="shared" si="145"/>
        <v>RIESGO MODERADO</v>
      </c>
      <c r="AF93" s="133" t="str">
        <f t="shared" si="146"/>
        <v>REDUCIR EL RIESGO</v>
      </c>
      <c r="AG93" s="195" t="s">
        <v>985</v>
      </c>
      <c r="AH93" s="149" t="s">
        <v>1074</v>
      </c>
    </row>
    <row r="94" spans="2:34" s="115" customFormat="1" ht="75" customHeight="1">
      <c r="B94" s="329" t="s">
        <v>124</v>
      </c>
      <c r="C94" s="116">
        <v>6</v>
      </c>
      <c r="D94" s="117" t="s">
        <v>49</v>
      </c>
      <c r="E94" s="118" t="s">
        <v>385</v>
      </c>
      <c r="F94" s="150" t="s">
        <v>445</v>
      </c>
      <c r="G94" s="137" t="s">
        <v>446</v>
      </c>
      <c r="H94" s="137" t="s">
        <v>447</v>
      </c>
      <c r="I94" s="335" t="s">
        <v>134</v>
      </c>
      <c r="J94" s="123" t="s">
        <v>87</v>
      </c>
      <c r="K94" s="124" t="str">
        <f t="shared" si="122"/>
        <v>4</v>
      </c>
      <c r="L94" s="125" t="s">
        <v>56</v>
      </c>
      <c r="M94" s="124" t="str">
        <f t="shared" si="138"/>
        <v>2</v>
      </c>
      <c r="N94" s="126">
        <f t="shared" si="139"/>
        <v>8</v>
      </c>
      <c r="O94" s="133" t="str">
        <f t="shared" si="140"/>
        <v>RIESGO ALTO</v>
      </c>
      <c r="P94" s="357" t="s">
        <v>308</v>
      </c>
      <c r="Q94" s="436" t="s">
        <v>308</v>
      </c>
      <c r="R94" s="128" t="s">
        <v>59</v>
      </c>
      <c r="S94" s="129">
        <f t="shared" si="141"/>
        <v>0</v>
      </c>
      <c r="T94" s="128" t="s">
        <v>59</v>
      </c>
      <c r="U94" s="129">
        <f t="shared" si="142"/>
        <v>0</v>
      </c>
      <c r="V94" s="128" t="s">
        <v>59</v>
      </c>
      <c r="W94" s="130">
        <f t="shared" si="147"/>
        <v>0</v>
      </c>
      <c r="X94" s="131">
        <f t="shared" si="148"/>
        <v>0</v>
      </c>
      <c r="Y94" s="181" t="str">
        <f t="shared" ref="Y94:Y96" si="149">IF(X94="","",IF(X94="","",IF(X94&gt;=0.76,"2",IF(X94&gt;=0.51,"1",IF(X94&gt;=0,"0","")))))</f>
        <v>0</v>
      </c>
      <c r="Z94" s="123" t="s">
        <v>87</v>
      </c>
      <c r="AA94" s="112" t="str">
        <f t="shared" si="123"/>
        <v>4</v>
      </c>
      <c r="AB94" s="125" t="s">
        <v>56</v>
      </c>
      <c r="AC94" s="124" t="str">
        <f t="shared" si="143"/>
        <v>2</v>
      </c>
      <c r="AD94" s="126">
        <f t="shared" si="144"/>
        <v>8</v>
      </c>
      <c r="AE94" s="126" t="str">
        <f t="shared" si="145"/>
        <v>RIESGO ALTO</v>
      </c>
      <c r="AF94" s="133" t="str">
        <f t="shared" si="146"/>
        <v>EVITAR EL RIESGO</v>
      </c>
      <c r="AG94" s="195" t="s">
        <v>986</v>
      </c>
      <c r="AH94" s="149" t="s">
        <v>448</v>
      </c>
    </row>
    <row r="95" spans="2:34" s="115" customFormat="1" ht="75" customHeight="1">
      <c r="B95" s="329" t="s">
        <v>124</v>
      </c>
      <c r="C95" s="116">
        <v>7</v>
      </c>
      <c r="D95" s="117" t="s">
        <v>92</v>
      </c>
      <c r="E95" s="118" t="s">
        <v>432</v>
      </c>
      <c r="F95" s="150" t="s">
        <v>449</v>
      </c>
      <c r="G95" s="137" t="s">
        <v>450</v>
      </c>
      <c r="H95" s="137" t="s">
        <v>451</v>
      </c>
      <c r="I95" s="335" t="s">
        <v>84</v>
      </c>
      <c r="J95" s="123" t="s">
        <v>121</v>
      </c>
      <c r="K95" s="124" t="str">
        <f t="shared" si="122"/>
        <v>3</v>
      </c>
      <c r="L95" s="125" t="s">
        <v>66</v>
      </c>
      <c r="M95" s="124" t="str">
        <f t="shared" si="138"/>
        <v>3</v>
      </c>
      <c r="N95" s="126">
        <f t="shared" si="139"/>
        <v>9</v>
      </c>
      <c r="O95" s="133" t="str">
        <f t="shared" si="140"/>
        <v>RIESGO ALTO</v>
      </c>
      <c r="P95" s="357" t="s">
        <v>982</v>
      </c>
      <c r="Q95" s="436" t="s">
        <v>436</v>
      </c>
      <c r="R95" s="128" t="s">
        <v>58</v>
      </c>
      <c r="S95" s="129">
        <f t="shared" si="141"/>
        <v>0.25</v>
      </c>
      <c r="T95" s="128" t="s">
        <v>58</v>
      </c>
      <c r="U95" s="129">
        <f t="shared" si="142"/>
        <v>0.25</v>
      </c>
      <c r="V95" s="128" t="s">
        <v>58</v>
      </c>
      <c r="W95" s="130">
        <f t="shared" si="147"/>
        <v>0.5</v>
      </c>
      <c r="X95" s="131">
        <f t="shared" si="148"/>
        <v>1</v>
      </c>
      <c r="Y95" s="181" t="str">
        <f t="shared" si="149"/>
        <v>2</v>
      </c>
      <c r="Z95" s="123" t="s">
        <v>118</v>
      </c>
      <c r="AA95" s="112" t="str">
        <f t="shared" si="123"/>
        <v>1</v>
      </c>
      <c r="AB95" s="125" t="s">
        <v>66</v>
      </c>
      <c r="AC95" s="124" t="str">
        <f t="shared" si="143"/>
        <v>3</v>
      </c>
      <c r="AD95" s="126">
        <f t="shared" si="144"/>
        <v>3</v>
      </c>
      <c r="AE95" s="126" t="str">
        <f t="shared" si="145"/>
        <v>RIESGO BAJO</v>
      </c>
      <c r="AF95" s="133" t="str">
        <f t="shared" si="146"/>
        <v>ASUMIR</v>
      </c>
      <c r="AG95" s="196" t="s">
        <v>1063</v>
      </c>
      <c r="AH95" s="197" t="s">
        <v>983</v>
      </c>
    </row>
    <row r="96" spans="2:34" s="115" customFormat="1" ht="75" customHeight="1" thickBot="1">
      <c r="B96" s="329" t="s">
        <v>124</v>
      </c>
      <c r="C96" s="116">
        <v>8</v>
      </c>
      <c r="D96" s="117" t="s">
        <v>92</v>
      </c>
      <c r="E96" s="154" t="s">
        <v>432</v>
      </c>
      <c r="F96" s="155" t="s">
        <v>987</v>
      </c>
      <c r="G96" s="156" t="s">
        <v>453</v>
      </c>
      <c r="H96" s="156" t="s">
        <v>454</v>
      </c>
      <c r="I96" s="335" t="s">
        <v>84</v>
      </c>
      <c r="J96" s="123" t="s">
        <v>121</v>
      </c>
      <c r="K96" s="124" t="str">
        <f t="shared" si="122"/>
        <v>3</v>
      </c>
      <c r="L96" s="125" t="s">
        <v>66</v>
      </c>
      <c r="M96" s="124" t="str">
        <f t="shared" si="138"/>
        <v>3</v>
      </c>
      <c r="N96" s="126">
        <f t="shared" si="139"/>
        <v>9</v>
      </c>
      <c r="O96" s="133" t="str">
        <f t="shared" si="140"/>
        <v>RIESGO ALTO</v>
      </c>
      <c r="P96" s="357" t="s">
        <v>988</v>
      </c>
      <c r="Q96" s="436" t="s">
        <v>455</v>
      </c>
      <c r="R96" s="128" t="s">
        <v>58</v>
      </c>
      <c r="S96" s="129">
        <f t="shared" si="141"/>
        <v>0.25</v>
      </c>
      <c r="T96" s="128" t="s">
        <v>58</v>
      </c>
      <c r="U96" s="129">
        <f t="shared" si="142"/>
        <v>0.25</v>
      </c>
      <c r="V96" s="128" t="s">
        <v>58</v>
      </c>
      <c r="W96" s="130">
        <f t="shared" si="147"/>
        <v>0.5</v>
      </c>
      <c r="X96" s="131">
        <f t="shared" si="148"/>
        <v>1</v>
      </c>
      <c r="Y96" s="181" t="str">
        <f t="shared" si="149"/>
        <v>2</v>
      </c>
      <c r="Z96" s="123" t="s">
        <v>118</v>
      </c>
      <c r="AA96" s="112" t="str">
        <f t="shared" si="123"/>
        <v>1</v>
      </c>
      <c r="AB96" s="125" t="s">
        <v>66</v>
      </c>
      <c r="AC96" s="124" t="str">
        <f t="shared" si="143"/>
        <v>3</v>
      </c>
      <c r="AD96" s="126">
        <f t="shared" si="144"/>
        <v>3</v>
      </c>
      <c r="AE96" s="126" t="str">
        <f t="shared" si="145"/>
        <v>RIESGO BAJO</v>
      </c>
      <c r="AF96" s="133" t="str">
        <f t="shared" si="146"/>
        <v>ASUMIR</v>
      </c>
      <c r="AG96" s="196" t="s">
        <v>1069</v>
      </c>
      <c r="AH96" s="197" t="s">
        <v>983</v>
      </c>
    </row>
    <row r="97" spans="2:34" s="115" customFormat="1" ht="75" customHeight="1">
      <c r="B97" s="326" t="s">
        <v>114</v>
      </c>
      <c r="C97" s="97">
        <v>1</v>
      </c>
      <c r="D97" s="98" t="s">
        <v>49</v>
      </c>
      <c r="E97" s="281" t="s">
        <v>317</v>
      </c>
      <c r="F97" s="282" t="s">
        <v>708</v>
      </c>
      <c r="G97" s="283" t="s">
        <v>709</v>
      </c>
      <c r="H97" s="283" t="s">
        <v>710</v>
      </c>
      <c r="I97" s="334" t="s">
        <v>320</v>
      </c>
      <c r="J97" s="103" t="s">
        <v>120</v>
      </c>
      <c r="K97" s="104" t="str">
        <f t="shared" si="122"/>
        <v>2</v>
      </c>
      <c r="L97" s="105" t="s">
        <v>66</v>
      </c>
      <c r="M97" s="104" t="str">
        <f>IF(L97="INSIGNIFICANTE","1",IF(L97="MENOR","2",IF(L97="MODERADO","3",IF(L97="MAYOR","4",IF(L97="CATASTRÓFICO","5","")))))</f>
        <v>3</v>
      </c>
      <c r="N97" s="106">
        <f>IF(K97="","",K97*M97)</f>
        <v>6</v>
      </c>
      <c r="O97" s="111" t="str">
        <f>IF(N97="","",IF(N97&gt;=15,"RIESGO EXTREMO",IF(N97&gt;=7,"RIESGO ALTO",IF(N97&gt;=4,"RIESGO MODERADO",IF(N97&gt;=1,"RIESGO BAJO","")))))</f>
        <v>RIESGO MODERADO</v>
      </c>
      <c r="P97" s="367" t="s">
        <v>321</v>
      </c>
      <c r="Q97" s="445"/>
      <c r="R97" s="105" t="s">
        <v>58</v>
      </c>
      <c r="S97" s="108">
        <f>IF(R97="SI",0.25,0)</f>
        <v>0.25</v>
      </c>
      <c r="T97" s="105" t="s">
        <v>58</v>
      </c>
      <c r="U97" s="108">
        <f>IF(T97="SI",0.25,0)</f>
        <v>0.25</v>
      </c>
      <c r="V97" s="105" t="s">
        <v>58</v>
      </c>
      <c r="W97" s="109">
        <f>IF(V97="SI",0.5,0)</f>
        <v>0.5</v>
      </c>
      <c r="X97" s="110">
        <f>IF(R97="","",SUM(S97,U97,W97))</f>
        <v>1</v>
      </c>
      <c r="Y97" s="111" t="str">
        <f>IF(X97="","",IF(X97="","",IF(X97&gt;=0.76,"2",IF(X97&gt;=0.51,"1",IF(X97&gt;=0,"0","")))))</f>
        <v>2</v>
      </c>
      <c r="Z97" s="103" t="s">
        <v>118</v>
      </c>
      <c r="AA97" s="112" t="str">
        <f t="shared" si="123"/>
        <v>1</v>
      </c>
      <c r="AB97" s="105" t="s">
        <v>66</v>
      </c>
      <c r="AC97" s="104" t="str">
        <f>IF(AB97="INSIGNIFICANTE","1",IF(AB97="MENOR","2",IF(AB97="MODERADO","3",IF(AB97="MAYOR","4",IF(AB97="CATASTRÓFICO","5","")))))</f>
        <v>3</v>
      </c>
      <c r="AD97" s="106">
        <f>IF(AA97="","",AA97*AC97)</f>
        <v>3</v>
      </c>
      <c r="AE97" s="111" t="str">
        <f>IF(AD97="","",IF(AD97&gt;=15,"RIESGO EXTREMO",IF(AD97&gt;=7,"RIESGO ALTO",IF(AD97&gt;=4,"RIESGO MODERADO",IF(AD97&gt;=1,"RIESGO BAJO","")))))</f>
        <v>RIESGO BAJO</v>
      </c>
      <c r="AF97" s="111" t="str">
        <f>IF(AE97="","",IF(AE97="RIESGO EXTREMO","COMPARTIR O TRANSFERIR EL RIESGO",IF(AE97="RIESGO ALTO","EVITAR EL RIESGO",IF(AE97="RIESGO MODERADO","REDUCIR EL RIESGO",IF(AE97="RIESGO BAJO","ASUMIR","")))))</f>
        <v>ASUMIR</v>
      </c>
      <c r="AG97" s="346" t="s">
        <v>1068</v>
      </c>
      <c r="AH97" s="198" t="s">
        <v>989</v>
      </c>
    </row>
    <row r="98" spans="2:34" s="115" customFormat="1" ht="111.75" customHeight="1">
      <c r="B98" s="324" t="s">
        <v>114</v>
      </c>
      <c r="C98" s="116">
        <v>2</v>
      </c>
      <c r="D98" s="117" t="s">
        <v>49</v>
      </c>
      <c r="E98" s="243" t="s">
        <v>711</v>
      </c>
      <c r="F98" s="244" t="s">
        <v>712</v>
      </c>
      <c r="G98" s="278" t="s">
        <v>709</v>
      </c>
      <c r="H98" s="278" t="s">
        <v>713</v>
      </c>
      <c r="I98" s="335" t="s">
        <v>134</v>
      </c>
      <c r="J98" s="123" t="s">
        <v>121</v>
      </c>
      <c r="K98" s="124" t="str">
        <f t="shared" si="122"/>
        <v>3</v>
      </c>
      <c r="L98" s="125" t="s">
        <v>76</v>
      </c>
      <c r="M98" s="124" t="str">
        <f t="shared" ref="M98:M102" si="150">IF(L98="INSIGNIFICANTE","1",IF(L98="MENOR","2",IF(L98="MODERADO","3",IF(L98="MAYOR","4",IF(L98="CATASTRÓFICO","5","")))))</f>
        <v>4</v>
      </c>
      <c r="N98" s="126">
        <f t="shared" ref="N98:N102" si="151">IF(K98="","",K98*M98)</f>
        <v>12</v>
      </c>
      <c r="O98" s="133" t="str">
        <f t="shared" ref="O98:O102" si="152">IF(N98="","",IF(N98&gt;=15,"RIESGO EXTREMO",IF(N98&gt;=7,"RIESGO ALTO",IF(N98&gt;=4,"RIESGO MODERADO",IF(N98&gt;=1,"RIESGO BAJO","")))))</f>
        <v>RIESGO ALTO</v>
      </c>
      <c r="P98" s="357" t="s">
        <v>714</v>
      </c>
      <c r="Q98" s="436" t="s">
        <v>714</v>
      </c>
      <c r="R98" s="128" t="s">
        <v>58</v>
      </c>
      <c r="S98" s="224">
        <f>IF(R98="SI",0.25,0)</f>
        <v>0.25</v>
      </c>
      <c r="T98" s="128" t="s">
        <v>58</v>
      </c>
      <c r="U98" s="224">
        <f>IF(T98="SI",0.25,0)</f>
        <v>0.25</v>
      </c>
      <c r="V98" s="128" t="s">
        <v>58</v>
      </c>
      <c r="W98" s="225">
        <f>IF(V98="SI",0.5,0)</f>
        <v>0.5</v>
      </c>
      <c r="X98" s="226">
        <f>IF(R98="","",SUM(S98,U98,W98))</f>
        <v>1</v>
      </c>
      <c r="Y98" s="245" t="str">
        <f>IF(X98="","",IF(X98="","",IF(X98&gt;=0.76,"2",IF(X98&gt;=0.51,"1",IF(X98&gt;=0,"0","")))))</f>
        <v>2</v>
      </c>
      <c r="Z98" s="123" t="s">
        <v>118</v>
      </c>
      <c r="AA98" s="112" t="str">
        <f t="shared" si="123"/>
        <v>1</v>
      </c>
      <c r="AB98" s="125" t="s">
        <v>76</v>
      </c>
      <c r="AC98" s="124" t="str">
        <f t="shared" ref="AC98:AC102" si="153">IF(AB98="INSIGNIFICANTE","1",IF(AB98="MENOR","2",IF(AB98="MODERADO","3",IF(AB98="MAYOR","4",IF(AB98="CATASTRÓFICO","5","")))))</f>
        <v>4</v>
      </c>
      <c r="AD98" s="126">
        <f t="shared" ref="AD98:AD102" si="154">IF(AA98="","",AA98*AC98)</f>
        <v>4</v>
      </c>
      <c r="AE98" s="133" t="str">
        <f t="shared" ref="AE98:AE102" si="155">IF(AD98="","",IF(AD98&gt;=15,"RIESGO EXTREMO",IF(AD98&gt;=7,"RIESGO ALTO",IF(AD98&gt;=4,"RIESGO MODERADO",IF(AD98&gt;=1,"RIESGO BAJO","")))))</f>
        <v>RIESGO MODERADO</v>
      </c>
      <c r="AF98" s="133" t="str">
        <f t="shared" ref="AF98:AF102" si="156">IF(AE98="","",IF(AE98="RIESGO EXTREMO","COMPARTIR O TRANSFERIR EL RIESGO",IF(AE98="RIESGO ALTO","EVITAR EL RIESGO",IF(AE98="RIESGO MODERADO","REDUCIR EL RIESGO",IF(AE98="RIESGO BAJO","ASUMIR","")))))</f>
        <v>REDUCIR EL RIESGO</v>
      </c>
      <c r="AG98" s="195" t="s">
        <v>990</v>
      </c>
      <c r="AH98" s="149" t="s">
        <v>715</v>
      </c>
    </row>
    <row r="99" spans="2:34" s="115" customFormat="1" ht="108.75" customHeight="1">
      <c r="B99" s="324" t="s">
        <v>114</v>
      </c>
      <c r="C99" s="116">
        <v>3</v>
      </c>
      <c r="D99" s="117" t="s">
        <v>92</v>
      </c>
      <c r="E99" s="243" t="s">
        <v>716</v>
      </c>
      <c r="F99" s="244" t="s">
        <v>991</v>
      </c>
      <c r="G99" s="278" t="s">
        <v>992</v>
      </c>
      <c r="H99" s="278" t="s">
        <v>719</v>
      </c>
      <c r="I99" s="335" t="s">
        <v>54</v>
      </c>
      <c r="J99" s="123" t="s">
        <v>120</v>
      </c>
      <c r="K99" s="124" t="str">
        <f t="shared" si="122"/>
        <v>2</v>
      </c>
      <c r="L99" s="125" t="s">
        <v>76</v>
      </c>
      <c r="M99" s="124" t="str">
        <f t="shared" si="150"/>
        <v>4</v>
      </c>
      <c r="N99" s="126">
        <f t="shared" si="151"/>
        <v>8</v>
      </c>
      <c r="O99" s="133" t="str">
        <f t="shared" si="152"/>
        <v>RIESGO ALTO</v>
      </c>
      <c r="P99" s="357" t="s">
        <v>993</v>
      </c>
      <c r="Q99" s="436" t="s">
        <v>720</v>
      </c>
      <c r="R99" s="128" t="s">
        <v>58</v>
      </c>
      <c r="S99" s="224">
        <f>IF(R99="SI",0.25,0)</f>
        <v>0.25</v>
      </c>
      <c r="T99" s="128" t="s">
        <v>58</v>
      </c>
      <c r="U99" s="224">
        <f>IF(T99="SI",0.25,0)</f>
        <v>0.25</v>
      </c>
      <c r="V99" s="128" t="s">
        <v>58</v>
      </c>
      <c r="W99" s="225">
        <f>IF(V99="SI",0.5,0)</f>
        <v>0.5</v>
      </c>
      <c r="X99" s="226">
        <f>IF(R99="","",SUM(S99,U99,W99))</f>
        <v>1</v>
      </c>
      <c r="Y99" s="245" t="str">
        <f>IF(X99="","",IF(X99="","",IF(X99&gt;=0.76,"2",IF(X99&gt;=0.51,"1",IF(X99&gt;=0,"0","")))))</f>
        <v>2</v>
      </c>
      <c r="Z99" s="123" t="s">
        <v>118</v>
      </c>
      <c r="AA99" s="112" t="str">
        <f t="shared" si="123"/>
        <v>1</v>
      </c>
      <c r="AB99" s="125" t="s">
        <v>66</v>
      </c>
      <c r="AC99" s="124" t="str">
        <f t="shared" si="153"/>
        <v>3</v>
      </c>
      <c r="AD99" s="126">
        <f t="shared" si="154"/>
        <v>3</v>
      </c>
      <c r="AE99" s="133" t="str">
        <f t="shared" si="155"/>
        <v>RIESGO BAJO</v>
      </c>
      <c r="AF99" s="133" t="str">
        <f t="shared" si="156"/>
        <v>ASUMIR</v>
      </c>
      <c r="AG99" s="195" t="s">
        <v>1067</v>
      </c>
      <c r="AH99" s="149" t="s">
        <v>721</v>
      </c>
    </row>
    <row r="100" spans="2:34" s="115" customFormat="1" ht="105" customHeight="1">
      <c r="B100" s="324" t="s">
        <v>114</v>
      </c>
      <c r="C100" s="116">
        <v>4</v>
      </c>
      <c r="D100" s="117" t="s">
        <v>49</v>
      </c>
      <c r="E100" s="243" t="s">
        <v>80</v>
      </c>
      <c r="F100" s="244" t="s">
        <v>994</v>
      </c>
      <c r="G100" s="278" t="s">
        <v>995</v>
      </c>
      <c r="H100" s="278" t="s">
        <v>724</v>
      </c>
      <c r="I100" s="335" t="s">
        <v>134</v>
      </c>
      <c r="J100" s="123" t="s">
        <v>121</v>
      </c>
      <c r="K100" s="124" t="str">
        <f t="shared" si="122"/>
        <v>3</v>
      </c>
      <c r="L100" s="125" t="s">
        <v>66</v>
      </c>
      <c r="M100" s="124" t="str">
        <f t="shared" si="150"/>
        <v>3</v>
      </c>
      <c r="N100" s="126">
        <f t="shared" si="151"/>
        <v>9</v>
      </c>
      <c r="O100" s="133" t="str">
        <f t="shared" si="152"/>
        <v>RIESGO ALTO</v>
      </c>
      <c r="P100" s="357" t="s">
        <v>996</v>
      </c>
      <c r="Q100" s="436" t="s">
        <v>725</v>
      </c>
      <c r="R100" s="128" t="s">
        <v>58</v>
      </c>
      <c r="S100" s="224">
        <f t="shared" ref="S100:S102" si="157">IF(R100="SI",0.25,0)</f>
        <v>0.25</v>
      </c>
      <c r="T100" s="128" t="s">
        <v>58</v>
      </c>
      <c r="U100" s="224">
        <f>IF(T100="SI",0.25,0)</f>
        <v>0.25</v>
      </c>
      <c r="V100" s="128" t="s">
        <v>58</v>
      </c>
      <c r="W100" s="225">
        <f>IF(V100="SI",0.5,0)</f>
        <v>0.5</v>
      </c>
      <c r="X100" s="226">
        <f>IF(R100="","",SUM(S100,U100,W100))</f>
        <v>1</v>
      </c>
      <c r="Y100" s="245" t="str">
        <f>IF(X100="","",IF(X100="","",IF(X100&gt;=0.76,"2",IF(X100&gt;=0.51,"1",IF(X100&gt;=0,"0","")))))</f>
        <v>2</v>
      </c>
      <c r="Z100" s="123" t="s">
        <v>118</v>
      </c>
      <c r="AA100" s="112" t="str">
        <f t="shared" si="123"/>
        <v>1</v>
      </c>
      <c r="AB100" s="125" t="s">
        <v>66</v>
      </c>
      <c r="AC100" s="124" t="str">
        <f t="shared" si="153"/>
        <v>3</v>
      </c>
      <c r="AD100" s="126">
        <f t="shared" si="154"/>
        <v>3</v>
      </c>
      <c r="AE100" s="133" t="str">
        <f t="shared" si="155"/>
        <v>RIESGO BAJO</v>
      </c>
      <c r="AF100" s="133" t="str">
        <f t="shared" si="156"/>
        <v>ASUMIR</v>
      </c>
      <c r="AG100" s="195" t="s">
        <v>1065</v>
      </c>
      <c r="AH100" s="149" t="s">
        <v>1066</v>
      </c>
    </row>
    <row r="101" spans="2:34" s="115" customFormat="1" ht="75" customHeight="1">
      <c r="B101" s="324" t="s">
        <v>114</v>
      </c>
      <c r="C101" s="116">
        <v>5</v>
      </c>
      <c r="D101" s="117" t="s">
        <v>49</v>
      </c>
      <c r="E101" s="243" t="s">
        <v>326</v>
      </c>
      <c r="F101" s="340" t="s">
        <v>726</v>
      </c>
      <c r="G101" s="137" t="s">
        <v>997</v>
      </c>
      <c r="H101" s="137" t="s">
        <v>728</v>
      </c>
      <c r="I101" s="335" t="s">
        <v>134</v>
      </c>
      <c r="J101" s="123" t="s">
        <v>87</v>
      </c>
      <c r="K101" s="124" t="str">
        <f t="shared" si="122"/>
        <v>4</v>
      </c>
      <c r="L101" s="125" t="s">
        <v>56</v>
      </c>
      <c r="M101" s="124" t="str">
        <f t="shared" si="150"/>
        <v>2</v>
      </c>
      <c r="N101" s="126">
        <f t="shared" si="151"/>
        <v>8</v>
      </c>
      <c r="O101" s="133" t="str">
        <f t="shared" si="152"/>
        <v>RIESGO ALTO</v>
      </c>
      <c r="P101" s="357" t="s">
        <v>998</v>
      </c>
      <c r="Q101" s="436" t="s">
        <v>729</v>
      </c>
      <c r="R101" s="128" t="s">
        <v>58</v>
      </c>
      <c r="S101" s="224">
        <f t="shared" si="157"/>
        <v>0.25</v>
      </c>
      <c r="T101" s="128" t="s">
        <v>58</v>
      </c>
      <c r="U101" s="224">
        <f t="shared" ref="U101:U102" si="158">IF(T101="SI",0.25,0)</f>
        <v>0.25</v>
      </c>
      <c r="V101" s="128" t="s">
        <v>58</v>
      </c>
      <c r="W101" s="225">
        <f t="shared" ref="W101:W102" si="159">IF(V101="SI",0.5,0)</f>
        <v>0.5</v>
      </c>
      <c r="X101" s="226">
        <f t="shared" ref="X101:X102" si="160">IF(R101="","",SUM(S101,U101,W101))</f>
        <v>1</v>
      </c>
      <c r="Y101" s="245" t="str">
        <f>IF(X101="","",IF(X101="","",IF(X101&gt;=0.76,"2",IF(X101&gt;=0.51,"1",IF(X101&gt;=0,"0","")))))</f>
        <v>2</v>
      </c>
      <c r="Z101" s="123" t="s">
        <v>120</v>
      </c>
      <c r="AA101" s="112" t="str">
        <f t="shared" si="123"/>
        <v>2</v>
      </c>
      <c r="AB101" s="125" t="s">
        <v>56</v>
      </c>
      <c r="AC101" s="124" t="str">
        <f t="shared" si="153"/>
        <v>2</v>
      </c>
      <c r="AD101" s="126">
        <f t="shared" si="154"/>
        <v>4</v>
      </c>
      <c r="AE101" s="133" t="str">
        <f t="shared" si="155"/>
        <v>RIESGO MODERADO</v>
      </c>
      <c r="AF101" s="133" t="s">
        <v>730</v>
      </c>
      <c r="AG101" s="195" t="s">
        <v>999</v>
      </c>
      <c r="AH101" s="149" t="s">
        <v>731</v>
      </c>
    </row>
    <row r="102" spans="2:34" s="115" customFormat="1" ht="75" customHeight="1" thickBot="1">
      <c r="B102" s="325" t="s">
        <v>114</v>
      </c>
      <c r="C102" s="152">
        <v>6</v>
      </c>
      <c r="D102" s="153" t="s">
        <v>49</v>
      </c>
      <c r="E102" s="309" t="s">
        <v>732</v>
      </c>
      <c r="F102" s="341" t="s">
        <v>1000</v>
      </c>
      <c r="G102" s="156" t="s">
        <v>734</v>
      </c>
      <c r="H102" s="156" t="s">
        <v>1001</v>
      </c>
      <c r="I102" s="337" t="s">
        <v>320</v>
      </c>
      <c r="J102" s="158" t="s">
        <v>87</v>
      </c>
      <c r="K102" s="159" t="str">
        <f t="shared" si="122"/>
        <v>4</v>
      </c>
      <c r="L102" s="160" t="s">
        <v>126</v>
      </c>
      <c r="M102" s="159" t="str">
        <f t="shared" si="150"/>
        <v>5</v>
      </c>
      <c r="N102" s="161">
        <f t="shared" si="151"/>
        <v>20</v>
      </c>
      <c r="O102" s="168" t="str">
        <f t="shared" si="152"/>
        <v>RIESGO EXTREMO</v>
      </c>
      <c r="P102" s="359" t="s">
        <v>736</v>
      </c>
      <c r="Q102" s="437" t="s">
        <v>737</v>
      </c>
      <c r="R102" s="160" t="s">
        <v>58</v>
      </c>
      <c r="S102" s="163">
        <f t="shared" si="157"/>
        <v>0.25</v>
      </c>
      <c r="T102" s="160" t="s">
        <v>58</v>
      </c>
      <c r="U102" s="163">
        <f t="shared" si="158"/>
        <v>0.25</v>
      </c>
      <c r="V102" s="160" t="s">
        <v>58</v>
      </c>
      <c r="W102" s="164">
        <f t="shared" si="159"/>
        <v>0.5</v>
      </c>
      <c r="X102" s="165">
        <f t="shared" si="160"/>
        <v>1</v>
      </c>
      <c r="Y102" s="166" t="str">
        <f t="shared" ref="Y102" si="161">IF(X102="","",IF(X102="","",IF(X102&gt;=0.76,"2",IF(X102&gt;=0.51,"1",IF(X102&gt;=0,"0","")))))</f>
        <v>2</v>
      </c>
      <c r="Z102" s="158" t="s">
        <v>120</v>
      </c>
      <c r="AA102" s="167" t="str">
        <f t="shared" si="123"/>
        <v>2</v>
      </c>
      <c r="AB102" s="160" t="s">
        <v>126</v>
      </c>
      <c r="AC102" s="159" t="str">
        <f t="shared" si="153"/>
        <v>5</v>
      </c>
      <c r="AD102" s="161">
        <f t="shared" si="154"/>
        <v>10</v>
      </c>
      <c r="AE102" s="168" t="str">
        <f t="shared" si="155"/>
        <v>RIESGO ALTO</v>
      </c>
      <c r="AF102" s="168" t="str">
        <f t="shared" si="156"/>
        <v>EVITAR EL RIESGO</v>
      </c>
      <c r="AG102" s="206" t="s">
        <v>738</v>
      </c>
      <c r="AH102" s="170" t="s">
        <v>1002</v>
      </c>
    </row>
    <row r="103" spans="2:34" s="115" customFormat="1" ht="109.5" customHeight="1">
      <c r="B103" s="332" t="s">
        <v>90</v>
      </c>
      <c r="C103" s="285">
        <v>1</v>
      </c>
      <c r="D103" s="286" t="s">
        <v>49</v>
      </c>
      <c r="E103" s="287" t="s">
        <v>741</v>
      </c>
      <c r="F103" s="288" t="s">
        <v>742</v>
      </c>
      <c r="G103" s="289" t="s">
        <v>743</v>
      </c>
      <c r="H103" s="289" t="s">
        <v>744</v>
      </c>
      <c r="I103" s="338" t="s">
        <v>54</v>
      </c>
      <c r="J103" s="290" t="s">
        <v>121</v>
      </c>
      <c r="K103" s="291" t="str">
        <f t="shared" si="122"/>
        <v>3</v>
      </c>
      <c r="L103" s="128" t="s">
        <v>66</v>
      </c>
      <c r="M103" s="291" t="str">
        <f>IF(L103="INSIGNIFICANTE","1",IF(L103="MENOR","2",IF(L103="MODERADO","3",IF(L103="MAYOR","4",IF(L103="CATASTRÓFICO","5","")))))</f>
        <v>3</v>
      </c>
      <c r="N103" s="292">
        <f>IF(K103="","",K103*M103)</f>
        <v>9</v>
      </c>
      <c r="O103" s="293" t="str">
        <f>IF(N103="","",IF(N103&gt;=15,"RIESGO EXTREMO",IF(N103&gt;=7,"RIESGO ALTO",IF(N103&gt;=4,"RIESGO MODERADO",IF(N103&gt;=1,"RIESGO BAJO","")))))</f>
        <v>RIESGO ALTO</v>
      </c>
      <c r="P103" s="360" t="s">
        <v>745</v>
      </c>
      <c r="Q103" s="361" t="s">
        <v>746</v>
      </c>
      <c r="R103" s="128" t="s">
        <v>58</v>
      </c>
      <c r="S103" s="129">
        <f>IF(R103="SI",0.25,0)</f>
        <v>0.25</v>
      </c>
      <c r="T103" s="128" t="s">
        <v>58</v>
      </c>
      <c r="U103" s="129">
        <f>IF(T103="SI",0.25,0)</f>
        <v>0.25</v>
      </c>
      <c r="V103" s="128" t="s">
        <v>59</v>
      </c>
      <c r="W103" s="130">
        <f>IF(V103="SI",0.5,0)</f>
        <v>0</v>
      </c>
      <c r="X103" s="131">
        <f>IF(R103="","",SUM(S103,U103,W103))</f>
        <v>0.5</v>
      </c>
      <c r="Y103" s="294" t="str">
        <f>IF(X103="","",IF(X103="","",IF(X103&gt;=0.76,"2",IF(X103&gt;=0.51,"1",IF(X103&gt;=0,"0","")))))</f>
        <v>0</v>
      </c>
      <c r="Z103" s="290" t="s">
        <v>121</v>
      </c>
      <c r="AA103" s="295" t="str">
        <f t="shared" si="123"/>
        <v>3</v>
      </c>
      <c r="AB103" s="128" t="s">
        <v>66</v>
      </c>
      <c r="AC103" s="291" t="str">
        <f>IF(AB103="INSIGNIFICANTE","1",IF(AB103="MENOR","2",IF(AB103="MODERADO","3",IF(AB103="MAYOR","4",IF(AB103="CATASTRÓFICO","5","")))))</f>
        <v>3</v>
      </c>
      <c r="AD103" s="292">
        <f>IF(AA103="","",AA103*AC103)</f>
        <v>9</v>
      </c>
      <c r="AE103" s="293" t="str">
        <f>IF(AD103="","",IF(AD103&gt;=15,"RIESGO EXTREMO",IF(AD103&gt;=7,"RIESGO ALTO",IF(AD103&gt;=4,"RIESGO MODERADO",IF(AD103&gt;=1,"RIESGO BAJO","")))))</f>
        <v>RIESGO ALTO</v>
      </c>
      <c r="AF103" s="293" t="str">
        <f>IF(AE103="","",IF(AE103="RIESGO EXTREMO","COMPARTIR O TRANSFERIR EL RIESGO",IF(AE103="RIESGO ALTO","EVITAR EL RIESGO",IF(AE103="RIESGO MODERADO","REDUCIR EL RIESGO",IF(AE103="RIESGO BAJO","ASUMIR","")))))</f>
        <v>EVITAR EL RIESGO</v>
      </c>
      <c r="AG103" s="205" t="s">
        <v>747</v>
      </c>
      <c r="AH103" s="200" t="s">
        <v>748</v>
      </c>
    </row>
    <row r="104" spans="2:34" s="115" customFormat="1" ht="100.5" customHeight="1">
      <c r="B104" s="329" t="s">
        <v>90</v>
      </c>
      <c r="C104" s="116">
        <v>2</v>
      </c>
      <c r="D104" s="117" t="s">
        <v>49</v>
      </c>
      <c r="E104" s="118" t="s">
        <v>196</v>
      </c>
      <c r="F104" s="150" t="s">
        <v>749</v>
      </c>
      <c r="G104" s="137" t="s">
        <v>743</v>
      </c>
      <c r="H104" s="137" t="s">
        <v>750</v>
      </c>
      <c r="I104" s="335" t="s">
        <v>108</v>
      </c>
      <c r="J104" s="123" t="s">
        <v>55</v>
      </c>
      <c r="K104" s="124" t="str">
        <f>IF(J104="RARO","1",IF(J104="IMPROBABLE","2",IF(J104="POSIBLE","3",IF(J104="PROBABLE","4",IF(J104="CASI CIERTA","5","")))))</f>
        <v>5</v>
      </c>
      <c r="L104" s="125" t="s">
        <v>66</v>
      </c>
      <c r="M104" s="124" t="str">
        <f t="shared" ref="M104:M108" si="162">IF(L104="INSIGNIFICANTE","1",IF(L104="MENOR","2",IF(L104="MODERADO","3",IF(L104="MAYOR","4",IF(L104="CATASTRÓFICO","5","")))))</f>
        <v>3</v>
      </c>
      <c r="N104" s="126">
        <f t="shared" ref="N104:N108" si="163">IF(K104="","",K104*M104)</f>
        <v>15</v>
      </c>
      <c r="O104" s="133" t="str">
        <f t="shared" ref="O104:O108" si="164">IF(N104="","",IF(N104&gt;=15,"RIESGO EXTREMO",IF(N104&gt;=7,"RIESGO ALTO",IF(N104&gt;=4,"RIESGO MODERADO",IF(N104&gt;=1,"RIESGO BAJO","")))))</f>
        <v>RIESGO EXTREMO</v>
      </c>
      <c r="P104" s="356" t="s">
        <v>751</v>
      </c>
      <c r="Q104" s="357" t="s">
        <v>752</v>
      </c>
      <c r="R104" s="128" t="s">
        <v>58</v>
      </c>
      <c r="S104" s="129">
        <f>IF(R104="SI",0.25,0)</f>
        <v>0.25</v>
      </c>
      <c r="T104" s="128" t="s">
        <v>58</v>
      </c>
      <c r="U104" s="129">
        <f>IF(T104="SI",0.25,0)</f>
        <v>0.25</v>
      </c>
      <c r="V104" s="128" t="s">
        <v>59</v>
      </c>
      <c r="W104" s="130">
        <f>IF(V104="SI",0.5,0)</f>
        <v>0</v>
      </c>
      <c r="X104" s="131">
        <f>IF(R104="","",SUM(S104,U104,W104))</f>
        <v>0.5</v>
      </c>
      <c r="Y104" s="181" t="str">
        <f>IF(X104="","",IF(X104="","",IF(X104&gt;=0.76,"2",IF(X104&gt;=0.51,"1",IF(X104&gt;=0,"0","")))))</f>
        <v>0</v>
      </c>
      <c r="Z104" s="123" t="s">
        <v>55</v>
      </c>
      <c r="AA104" s="112" t="str">
        <f>IF(Z104="RARO","1",IF(Z104="IMPROBABLE","2",IF(Z104="POSIBLE","3",IF(Z104="PROBABLE","4",IF(Z104="CASI CIERTA","5","")))))</f>
        <v>5</v>
      </c>
      <c r="AB104" s="125" t="s">
        <v>66</v>
      </c>
      <c r="AC104" s="124" t="str">
        <f t="shared" ref="AC104:AC108" si="165">IF(AB104="INSIGNIFICANTE","1",IF(AB104="MENOR","2",IF(AB104="MODERADO","3",IF(AB104="MAYOR","4",IF(AB104="CATASTRÓFICO","5","")))))</f>
        <v>3</v>
      </c>
      <c r="AD104" s="126">
        <f t="shared" ref="AD104:AD108" si="166">IF(AA104="","",AA104*AC104)</f>
        <v>15</v>
      </c>
      <c r="AE104" s="133" t="str">
        <f t="shared" ref="AE104:AE108" si="167">IF(AD104="","",IF(AD104&gt;=15,"RIESGO EXTREMO",IF(AD104&gt;=7,"RIESGO ALTO",IF(AD104&gt;=4,"RIESGO MODERADO",IF(AD104&gt;=1,"RIESGO BAJO","")))))</f>
        <v>RIESGO EXTREMO</v>
      </c>
      <c r="AF104" s="133" t="str">
        <f t="shared" ref="AF104:AF108" si="168">IF(AE104="","",IF(AE104="RIESGO EXTREMO","COMPARTIR O TRANSFERIR EL RIESGO",IF(AE104="RIESGO ALTO","EVITAR EL RIESGO",IF(AE104="RIESGO MODERADO","REDUCIR EL RIESGO",IF(AE104="RIESGO BAJO","ASUMIR","")))))</f>
        <v>COMPARTIR O TRANSFERIR EL RIESGO</v>
      </c>
      <c r="AG104" s="195" t="s">
        <v>753</v>
      </c>
      <c r="AH104" s="149" t="s">
        <v>754</v>
      </c>
    </row>
    <row r="105" spans="2:34" s="115" customFormat="1" ht="75" customHeight="1">
      <c r="B105" s="329" t="s">
        <v>90</v>
      </c>
      <c r="C105" s="116">
        <v>3</v>
      </c>
      <c r="D105" s="117" t="s">
        <v>92</v>
      </c>
      <c r="E105" s="118" t="s">
        <v>755</v>
      </c>
      <c r="F105" s="182" t="s">
        <v>756</v>
      </c>
      <c r="G105" s="137" t="s">
        <v>757</v>
      </c>
      <c r="H105" s="137" t="s">
        <v>758</v>
      </c>
      <c r="I105" s="335" t="s">
        <v>320</v>
      </c>
      <c r="J105" s="123" t="s">
        <v>87</v>
      </c>
      <c r="K105" s="124" t="str">
        <f t="shared" si="122"/>
        <v>4</v>
      </c>
      <c r="L105" s="125" t="s">
        <v>76</v>
      </c>
      <c r="M105" s="124" t="str">
        <f t="shared" si="162"/>
        <v>4</v>
      </c>
      <c r="N105" s="126">
        <f t="shared" si="163"/>
        <v>16</v>
      </c>
      <c r="O105" s="133" t="str">
        <f t="shared" si="164"/>
        <v>RIESGO EXTREMO</v>
      </c>
      <c r="P105" s="356" t="s">
        <v>759</v>
      </c>
      <c r="Q105" s="357" t="s">
        <v>760</v>
      </c>
      <c r="R105" s="128" t="s">
        <v>58</v>
      </c>
      <c r="S105" s="129">
        <f>IF(R105="SI",0.25,0)</f>
        <v>0.25</v>
      </c>
      <c r="T105" s="128" t="s">
        <v>58</v>
      </c>
      <c r="U105" s="129">
        <f>IF(T105="SI",0.25,0)</f>
        <v>0.25</v>
      </c>
      <c r="V105" s="128" t="s">
        <v>59</v>
      </c>
      <c r="W105" s="130">
        <f>IF(V105="SI",0.5,0)</f>
        <v>0</v>
      </c>
      <c r="X105" s="131">
        <f>IF(R105="","",SUM(S105,U105,W105))</f>
        <v>0.5</v>
      </c>
      <c r="Y105" s="181" t="str">
        <f>IF(X105="","",IF(X105="","",IF(X105&gt;=0.76,"2",IF(X105&gt;=0.51,"1",IF(X105&gt;=0,"0","")))))</f>
        <v>0</v>
      </c>
      <c r="Z105" s="123" t="s">
        <v>87</v>
      </c>
      <c r="AA105" s="112" t="str">
        <f t="shared" ref="AA105:AA141" si="169">IF(Z105="RARO","1",IF(Z105="IMPROBABLE","2",IF(Z105="POSIBLE","3",IF(Z105="PROBABLE","4",IF(Z105="CASI CIERTA","5","")))))</f>
        <v>4</v>
      </c>
      <c r="AB105" s="125" t="s">
        <v>76</v>
      </c>
      <c r="AC105" s="124" t="str">
        <f t="shared" si="165"/>
        <v>4</v>
      </c>
      <c r="AD105" s="126">
        <f t="shared" si="166"/>
        <v>16</v>
      </c>
      <c r="AE105" s="133" t="str">
        <f t="shared" si="167"/>
        <v>RIESGO EXTREMO</v>
      </c>
      <c r="AF105" s="133" t="str">
        <f t="shared" si="168"/>
        <v>COMPARTIR O TRANSFERIR EL RIESGO</v>
      </c>
      <c r="AG105" s="195" t="s">
        <v>761</v>
      </c>
      <c r="AH105" s="149" t="s">
        <v>762</v>
      </c>
    </row>
    <row r="106" spans="2:34" s="115" customFormat="1" ht="123.75" customHeight="1">
      <c r="B106" s="329" t="s">
        <v>90</v>
      </c>
      <c r="C106" s="116">
        <v>4</v>
      </c>
      <c r="D106" s="117" t="s">
        <v>49</v>
      </c>
      <c r="E106" s="118" t="s">
        <v>80</v>
      </c>
      <c r="F106" s="150" t="s">
        <v>763</v>
      </c>
      <c r="G106" s="137" t="s">
        <v>764</v>
      </c>
      <c r="H106" s="137" t="s">
        <v>765</v>
      </c>
      <c r="I106" s="335" t="s">
        <v>320</v>
      </c>
      <c r="J106" s="123" t="s">
        <v>121</v>
      </c>
      <c r="K106" s="124" t="str">
        <f t="shared" si="122"/>
        <v>3</v>
      </c>
      <c r="L106" s="125" t="s">
        <v>76</v>
      </c>
      <c r="M106" s="124" t="str">
        <f t="shared" si="162"/>
        <v>4</v>
      </c>
      <c r="N106" s="126">
        <f t="shared" si="163"/>
        <v>12</v>
      </c>
      <c r="O106" s="133" t="str">
        <f t="shared" si="164"/>
        <v>RIESGO ALTO</v>
      </c>
      <c r="P106" s="356" t="s">
        <v>766</v>
      </c>
      <c r="Q106" s="357" t="s">
        <v>767</v>
      </c>
      <c r="R106" s="128" t="s">
        <v>58</v>
      </c>
      <c r="S106" s="129">
        <f t="shared" ref="S106:S114" si="170">IF(R106="SI",0.25,0)</f>
        <v>0.25</v>
      </c>
      <c r="T106" s="128" t="s">
        <v>58</v>
      </c>
      <c r="U106" s="129">
        <f>IF(T106="SI",0.25,0)</f>
        <v>0.25</v>
      </c>
      <c r="V106" s="128" t="s">
        <v>59</v>
      </c>
      <c r="W106" s="130">
        <f>IF(V106="SI",0.5,0)</f>
        <v>0</v>
      </c>
      <c r="X106" s="131">
        <f>IF(R106="","",SUM(S106,U106,W106))</f>
        <v>0.5</v>
      </c>
      <c r="Y106" s="181" t="str">
        <f>IF(X106="","",IF(X106="","",IF(X106&gt;=0.76,"2",IF(X106&gt;=0.51,"1",IF(X106&gt;=0,"0","")))))</f>
        <v>0</v>
      </c>
      <c r="Z106" s="123" t="s">
        <v>121</v>
      </c>
      <c r="AA106" s="112" t="str">
        <f t="shared" si="169"/>
        <v>3</v>
      </c>
      <c r="AB106" s="125" t="s">
        <v>76</v>
      </c>
      <c r="AC106" s="124" t="str">
        <f t="shared" si="165"/>
        <v>4</v>
      </c>
      <c r="AD106" s="126">
        <f t="shared" si="166"/>
        <v>12</v>
      </c>
      <c r="AE106" s="133" t="str">
        <f t="shared" si="167"/>
        <v>RIESGO ALTO</v>
      </c>
      <c r="AF106" s="133" t="str">
        <f t="shared" si="168"/>
        <v>EVITAR EL RIESGO</v>
      </c>
      <c r="AG106" s="195" t="s">
        <v>768</v>
      </c>
      <c r="AH106" s="149" t="s">
        <v>769</v>
      </c>
    </row>
    <row r="107" spans="2:34" s="115" customFormat="1" ht="93" customHeight="1">
      <c r="B107" s="329" t="s">
        <v>90</v>
      </c>
      <c r="C107" s="116">
        <v>5</v>
      </c>
      <c r="D107" s="117" t="s">
        <v>49</v>
      </c>
      <c r="E107" s="118" t="s">
        <v>385</v>
      </c>
      <c r="F107" s="150" t="s">
        <v>770</v>
      </c>
      <c r="G107" s="137" t="s">
        <v>771</v>
      </c>
      <c r="H107" s="137" t="s">
        <v>772</v>
      </c>
      <c r="I107" s="335" t="s">
        <v>84</v>
      </c>
      <c r="J107" s="123" t="s">
        <v>118</v>
      </c>
      <c r="K107" s="124" t="str">
        <f t="shared" si="122"/>
        <v>1</v>
      </c>
      <c r="L107" s="125" t="s">
        <v>126</v>
      </c>
      <c r="M107" s="124" t="str">
        <f t="shared" si="162"/>
        <v>5</v>
      </c>
      <c r="N107" s="126">
        <f t="shared" si="163"/>
        <v>5</v>
      </c>
      <c r="O107" s="133" t="str">
        <f t="shared" si="164"/>
        <v>RIESGO MODERADO</v>
      </c>
      <c r="P107" s="356" t="s">
        <v>773</v>
      </c>
      <c r="Q107" s="357" t="s">
        <v>774</v>
      </c>
      <c r="R107" s="128" t="s">
        <v>58</v>
      </c>
      <c r="S107" s="129">
        <f t="shared" si="170"/>
        <v>0.25</v>
      </c>
      <c r="T107" s="128" t="s">
        <v>58</v>
      </c>
      <c r="U107" s="129">
        <f t="shared" ref="U107:U114" si="171">IF(T107="SI",0.25,0)</f>
        <v>0.25</v>
      </c>
      <c r="V107" s="128" t="s">
        <v>58</v>
      </c>
      <c r="W107" s="130">
        <f t="shared" ref="W107:W108" si="172">IF(V107="SI",0.5,0)</f>
        <v>0.5</v>
      </c>
      <c r="X107" s="131">
        <f t="shared" ref="X107:X108" si="173">IF(R107="","",SUM(S107,U107,W107))</f>
        <v>1</v>
      </c>
      <c r="Y107" s="181" t="str">
        <f>IF(X107="","",IF(X107="","",IF(X107&gt;=0.76,"2",IF(X107&gt;=0.51,"1",IF(X107&gt;=0,"0","")))))</f>
        <v>2</v>
      </c>
      <c r="Z107" s="123" t="s">
        <v>118</v>
      </c>
      <c r="AA107" s="112" t="str">
        <f t="shared" si="169"/>
        <v>1</v>
      </c>
      <c r="AB107" s="125" t="s">
        <v>126</v>
      </c>
      <c r="AC107" s="124" t="str">
        <f t="shared" si="165"/>
        <v>5</v>
      </c>
      <c r="AD107" s="126">
        <f t="shared" si="166"/>
        <v>5</v>
      </c>
      <c r="AE107" s="133" t="str">
        <f t="shared" si="167"/>
        <v>RIESGO MODERADO</v>
      </c>
      <c r="AF107" s="133" t="str">
        <f t="shared" si="168"/>
        <v>REDUCIR EL RIESGO</v>
      </c>
      <c r="AG107" s="195" t="s">
        <v>775</v>
      </c>
      <c r="AH107" s="149" t="s">
        <v>769</v>
      </c>
    </row>
    <row r="108" spans="2:34" s="115" customFormat="1" ht="75" customHeight="1" thickBot="1">
      <c r="B108" s="331" t="s">
        <v>90</v>
      </c>
      <c r="C108" s="152">
        <v>6</v>
      </c>
      <c r="D108" s="153" t="s">
        <v>49</v>
      </c>
      <c r="E108" s="154" t="s">
        <v>80</v>
      </c>
      <c r="F108" s="155" t="s">
        <v>776</v>
      </c>
      <c r="G108" s="156" t="s">
        <v>777</v>
      </c>
      <c r="H108" s="156" t="s">
        <v>778</v>
      </c>
      <c r="I108" s="337" t="s">
        <v>134</v>
      </c>
      <c r="J108" s="158" t="s">
        <v>55</v>
      </c>
      <c r="K108" s="159" t="str">
        <f t="shared" si="122"/>
        <v>5</v>
      </c>
      <c r="L108" s="160" t="s">
        <v>66</v>
      </c>
      <c r="M108" s="159" t="str">
        <f t="shared" si="162"/>
        <v>3</v>
      </c>
      <c r="N108" s="161">
        <f t="shared" si="163"/>
        <v>15</v>
      </c>
      <c r="O108" s="168" t="str">
        <f t="shared" si="164"/>
        <v>RIESGO EXTREMO</v>
      </c>
      <c r="P108" s="358" t="s">
        <v>779</v>
      </c>
      <c r="Q108" s="359" t="s">
        <v>779</v>
      </c>
      <c r="R108" s="160" t="s">
        <v>59</v>
      </c>
      <c r="S108" s="163">
        <f t="shared" si="170"/>
        <v>0</v>
      </c>
      <c r="T108" s="160" t="s">
        <v>58</v>
      </c>
      <c r="U108" s="163">
        <f t="shared" si="171"/>
        <v>0.25</v>
      </c>
      <c r="V108" s="160" t="s">
        <v>58</v>
      </c>
      <c r="W108" s="164">
        <f t="shared" si="172"/>
        <v>0.5</v>
      </c>
      <c r="X108" s="165">
        <f t="shared" si="173"/>
        <v>0.75</v>
      </c>
      <c r="Y108" s="187" t="str">
        <f t="shared" ref="Y108" si="174">IF(X108="","",IF(X108="","",IF(X108&gt;=0.76,"2",IF(X108&gt;=0.51,"1",IF(X108&gt;=0,"0","")))))</f>
        <v>1</v>
      </c>
      <c r="Z108" s="158" t="s">
        <v>55</v>
      </c>
      <c r="AA108" s="167" t="str">
        <f t="shared" si="169"/>
        <v>5</v>
      </c>
      <c r="AB108" s="160" t="s">
        <v>56</v>
      </c>
      <c r="AC108" s="159" t="str">
        <f t="shared" si="165"/>
        <v>2</v>
      </c>
      <c r="AD108" s="161">
        <f t="shared" si="166"/>
        <v>10</v>
      </c>
      <c r="AE108" s="168" t="str">
        <f t="shared" si="167"/>
        <v>RIESGO ALTO</v>
      </c>
      <c r="AF108" s="168" t="str">
        <f t="shared" si="168"/>
        <v>EVITAR EL RIESGO</v>
      </c>
      <c r="AG108" s="206" t="s">
        <v>780</v>
      </c>
      <c r="AH108" s="170" t="s">
        <v>781</v>
      </c>
    </row>
    <row r="109" spans="2:34" s="115" customFormat="1" ht="108" customHeight="1" thickBot="1">
      <c r="B109" s="326" t="s">
        <v>95</v>
      </c>
      <c r="C109" s="97">
        <v>1</v>
      </c>
      <c r="D109" s="307" t="s">
        <v>49</v>
      </c>
      <c r="E109" s="202" t="s">
        <v>784</v>
      </c>
      <c r="F109" s="150" t="s">
        <v>785</v>
      </c>
      <c r="G109" s="137" t="s">
        <v>786</v>
      </c>
      <c r="H109" s="137" t="s">
        <v>787</v>
      </c>
      <c r="I109" s="122" t="s">
        <v>75</v>
      </c>
      <c r="J109" s="123" t="s">
        <v>120</v>
      </c>
      <c r="K109" s="124" t="str">
        <f t="shared" si="122"/>
        <v>2</v>
      </c>
      <c r="L109" s="125" t="s">
        <v>56</v>
      </c>
      <c r="M109" s="104" t="str">
        <f>IF(L109="INSIGNIFICANTE","1",IF(L109="MENOR","2",IF(L109="MODERADO","3",IF(L109="MAYOR","4",IF(L109="CATASTRÓFICO","5","")))))</f>
        <v>2</v>
      </c>
      <c r="N109" s="106">
        <f>IF(K109="","",K109*M109)</f>
        <v>4</v>
      </c>
      <c r="O109" s="111" t="str">
        <f>IF(N109="","",IF(N109&gt;=15,"RIESGO EXTREMO",IF(N109&gt;=7,"RIESGO ALTO",IF(N109&gt;=4,"RIESGO MODERADO",IF(N109&gt;=1,"RIESGO BAJO","")))))</f>
        <v>RIESGO MODERADO</v>
      </c>
      <c r="P109" s="446" t="s">
        <v>788</v>
      </c>
      <c r="Q109" s="436"/>
      <c r="R109" s="125" t="s">
        <v>59</v>
      </c>
      <c r="S109" s="224">
        <f t="shared" si="170"/>
        <v>0</v>
      </c>
      <c r="T109" s="125" t="s">
        <v>58</v>
      </c>
      <c r="U109" s="224">
        <f t="shared" si="171"/>
        <v>0.25</v>
      </c>
      <c r="V109" s="125" t="s">
        <v>58</v>
      </c>
      <c r="W109" s="109">
        <f>IF(V109="SI",0.5,0)</f>
        <v>0.5</v>
      </c>
      <c r="X109" s="110">
        <f>IF(R109="","",SUM(S109,U109,W109))</f>
        <v>0.75</v>
      </c>
      <c r="Y109" s="111" t="str">
        <f>IF(X109="","",IF(X109="","",IF(X109&gt;=0.76,"2",IF(X109&gt;=0.51,"1",IF(X109&gt;=0,"0","")))))</f>
        <v>1</v>
      </c>
      <c r="Z109" s="247" t="s">
        <v>118</v>
      </c>
      <c r="AA109" s="112" t="str">
        <f t="shared" si="169"/>
        <v>1</v>
      </c>
      <c r="AB109" s="125" t="s">
        <v>66</v>
      </c>
      <c r="AC109" s="104" t="str">
        <f>IF(AB109="INSIGNIFICANTE","1",IF(AB109="MENOR","2",IF(AB109="MODERADO","3",IF(AB109="MAYOR","4",IF(AB109="CATASTRÓFICO","5","")))))</f>
        <v>3</v>
      </c>
      <c r="AD109" s="106">
        <f>IF(AA109="","",AA109*AC109)</f>
        <v>3</v>
      </c>
      <c r="AE109" s="106" t="str">
        <f>IF(AD109="","",IF(AD109&gt;=15,"RIESGO EXTREMO",IF(AD109&gt;=7,"RIESGO ALTO",IF(AD109&gt;=4,"RIESGO MODERADO",IF(AD109&gt;=1,"RIESGO BAJO","")))))</f>
        <v>RIESGO BAJO</v>
      </c>
      <c r="AF109" s="269" t="s">
        <v>789</v>
      </c>
      <c r="AG109" s="305" t="s">
        <v>1003</v>
      </c>
      <c r="AH109" s="200" t="s">
        <v>1064</v>
      </c>
    </row>
    <row r="110" spans="2:34" s="115" customFormat="1" ht="75" customHeight="1">
      <c r="B110" s="324" t="s">
        <v>95</v>
      </c>
      <c r="C110" s="116">
        <v>2</v>
      </c>
      <c r="D110" s="268" t="s">
        <v>49</v>
      </c>
      <c r="E110" s="202" t="s">
        <v>790</v>
      </c>
      <c r="F110" s="150" t="s">
        <v>791</v>
      </c>
      <c r="G110" s="137" t="s">
        <v>792</v>
      </c>
      <c r="H110" s="137" t="s">
        <v>793</v>
      </c>
      <c r="I110" s="122" t="s">
        <v>75</v>
      </c>
      <c r="J110" s="123" t="s">
        <v>121</v>
      </c>
      <c r="K110" s="124" t="str">
        <f t="shared" si="122"/>
        <v>3</v>
      </c>
      <c r="L110" s="125" t="s">
        <v>56</v>
      </c>
      <c r="M110" s="104" t="str">
        <f>IF(L110="INSIGNIFICANTE","1",IF(L110="MENOR","2",IF(L110="MODERADO","3",IF(L110="MAYOR","4",IF(L110="CATASTRÓFICO","5","")))))</f>
        <v>2</v>
      </c>
      <c r="N110" s="292">
        <f>IF(K110="","",K110*M110)</f>
        <v>6</v>
      </c>
      <c r="O110" s="293" t="str">
        <f>IF(N110="","",IF(N110&gt;=15,"RIESGO EXTREMO",IF(N110&gt;=7,"RIESGO ALTO",IF(N110&gt;=4,"RIESGO MODERADO",IF(N110&gt;=1,"RIESGO BAJO","")))))</f>
        <v>RIESGO MODERADO</v>
      </c>
      <c r="P110" s="446" t="s">
        <v>794</v>
      </c>
      <c r="Q110" s="436" t="s">
        <v>794</v>
      </c>
      <c r="R110" s="125" t="s">
        <v>59</v>
      </c>
      <c r="S110" s="224">
        <f t="shared" si="170"/>
        <v>0</v>
      </c>
      <c r="T110" s="125" t="s">
        <v>58</v>
      </c>
      <c r="U110" s="224">
        <f t="shared" si="171"/>
        <v>0.25</v>
      </c>
      <c r="V110" s="125" t="s">
        <v>58</v>
      </c>
      <c r="W110" s="130">
        <f>IF(V110="SI",0.5,0)</f>
        <v>0.5</v>
      </c>
      <c r="X110" s="131">
        <f>IF(R110="","",SUM(S110,U110,W110))</f>
        <v>0.75</v>
      </c>
      <c r="Y110" s="132" t="str">
        <f>IF(X110="","",IF(X110="","",IF(X110&gt;=0.76,"2",IF(X110&gt;=0.51,"1",IF(X110&gt;=0,"0","")))))</f>
        <v>1</v>
      </c>
      <c r="Z110" s="247" t="s">
        <v>120</v>
      </c>
      <c r="AA110" s="112" t="str">
        <f t="shared" si="169"/>
        <v>2</v>
      </c>
      <c r="AB110" s="125" t="s">
        <v>56</v>
      </c>
      <c r="AC110" s="124" t="str">
        <f t="shared" ref="AC110:AC114" si="175">IF(AB110="INSIGNIFICANTE","1",IF(AB110="MENOR","2",IF(AB110="MODERADO","3",IF(AB110="MAYOR","4",IF(AB110="CATASTRÓFICO","5","")))))</f>
        <v>2</v>
      </c>
      <c r="AD110" s="126">
        <f t="shared" ref="AD110:AD114" si="176">IF(AA110="","",AA110*AC110)</f>
        <v>4</v>
      </c>
      <c r="AE110" s="126" t="str">
        <f t="shared" ref="AE110:AE114" si="177">IF(AD110="","",IF(AD110&gt;=15,"RIESGO EXTREMO",IF(AD110&gt;=7,"RIESGO ALTO",IF(AD110&gt;=4,"RIESGO MODERADO",IF(AD110&gt;=1,"RIESGO BAJO","")))))</f>
        <v>RIESGO MODERADO</v>
      </c>
      <c r="AF110" s="271" t="str">
        <f t="shared" ref="AF110:AF114" si="178">IF(AE110="","",IF(AE110="RIESGO EXTREMO","COMPARTIR O TRANSFERIR EL RIESGO",IF(AE110="RIESGO ALTO","EVITAR EL RIESGO",IF(AE110="RIESGO MODERADO","REDUCIR EL RIESGO",IF(AE110="RIESGO BAJO","ASUMIR","")))))</f>
        <v>REDUCIR EL RIESGO</v>
      </c>
      <c r="AG110" s="270" t="s">
        <v>795</v>
      </c>
      <c r="AH110" s="149" t="s">
        <v>1004</v>
      </c>
    </row>
    <row r="111" spans="2:34" s="115" customFormat="1" ht="86.25" customHeight="1">
      <c r="B111" s="324" t="s">
        <v>95</v>
      </c>
      <c r="C111" s="116">
        <v>3</v>
      </c>
      <c r="D111" s="268" t="s">
        <v>92</v>
      </c>
      <c r="E111" s="202" t="s">
        <v>796</v>
      </c>
      <c r="F111" s="150" t="s">
        <v>797</v>
      </c>
      <c r="G111" s="137" t="s">
        <v>798</v>
      </c>
      <c r="H111" s="137" t="s">
        <v>799</v>
      </c>
      <c r="I111" s="122" t="s">
        <v>134</v>
      </c>
      <c r="J111" s="123" t="s">
        <v>120</v>
      </c>
      <c r="K111" s="124" t="str">
        <f t="shared" si="122"/>
        <v>2</v>
      </c>
      <c r="L111" s="125" t="s">
        <v>66</v>
      </c>
      <c r="M111" s="124" t="str">
        <f t="shared" ref="M111:M114" si="179">IF(L111="INSIGNIFICANTE","1",IF(L111="MENOR","2",IF(L111="MODERADO","3",IF(L111="MAYOR","4",IF(L111="CATASTRÓFICO","5","")))))</f>
        <v>3</v>
      </c>
      <c r="N111" s="126">
        <f t="shared" ref="N111:N114" si="180">IF(K111="","",K111*M111)</f>
        <v>6</v>
      </c>
      <c r="O111" s="133" t="str">
        <f t="shared" ref="O111:O114" si="181">IF(N111="","",IF(N111&gt;=15,"RIESGO EXTREMO",IF(N111&gt;=7,"RIESGO ALTO",IF(N111&gt;=4,"RIESGO MODERADO",IF(N111&gt;=1,"RIESGO BAJO","")))))</f>
        <v>RIESGO MODERADO</v>
      </c>
      <c r="P111" s="446" t="s">
        <v>800</v>
      </c>
      <c r="Q111" s="436" t="s">
        <v>800</v>
      </c>
      <c r="R111" s="125" t="s">
        <v>58</v>
      </c>
      <c r="S111" s="224">
        <f t="shared" si="170"/>
        <v>0.25</v>
      </c>
      <c r="T111" s="125" t="s">
        <v>58</v>
      </c>
      <c r="U111" s="224">
        <f t="shared" si="171"/>
        <v>0.25</v>
      </c>
      <c r="V111" s="125" t="s">
        <v>58</v>
      </c>
      <c r="W111" s="130">
        <f>IF(V111="SI",0.5,0)</f>
        <v>0.5</v>
      </c>
      <c r="X111" s="131">
        <f>IF(R111="","",SUM(S111,U111,W111))</f>
        <v>1</v>
      </c>
      <c r="Y111" s="132" t="str">
        <f>IF(X111="","",IF(X111="","",IF(X111&gt;=0.76,"2",IF(X111&gt;=0.51,"1",IF(X111&gt;=0,"0","")))))</f>
        <v>2</v>
      </c>
      <c r="Z111" s="247" t="s">
        <v>118</v>
      </c>
      <c r="AA111" s="112" t="str">
        <f t="shared" si="169"/>
        <v>1</v>
      </c>
      <c r="AB111" s="125" t="s">
        <v>66</v>
      </c>
      <c r="AC111" s="124" t="str">
        <f t="shared" si="175"/>
        <v>3</v>
      </c>
      <c r="AD111" s="126">
        <f t="shared" si="176"/>
        <v>3</v>
      </c>
      <c r="AE111" s="126" t="str">
        <f t="shared" si="177"/>
        <v>RIESGO BAJO</v>
      </c>
      <c r="AF111" s="271" t="str">
        <f t="shared" si="178"/>
        <v>ASUMIR</v>
      </c>
      <c r="AG111" s="270" t="s">
        <v>1005</v>
      </c>
      <c r="AH111" s="149" t="s">
        <v>1006</v>
      </c>
    </row>
    <row r="112" spans="2:34" s="115" customFormat="1" ht="95.25" customHeight="1">
      <c r="B112" s="324" t="s">
        <v>95</v>
      </c>
      <c r="C112" s="116">
        <v>4</v>
      </c>
      <c r="D112" s="268" t="s">
        <v>49</v>
      </c>
      <c r="E112" s="202" t="s">
        <v>801</v>
      </c>
      <c r="F112" s="150" t="s">
        <v>802</v>
      </c>
      <c r="G112" s="137" t="s">
        <v>803</v>
      </c>
      <c r="H112" s="137" t="s">
        <v>804</v>
      </c>
      <c r="I112" s="122" t="s">
        <v>134</v>
      </c>
      <c r="J112" s="123" t="s">
        <v>118</v>
      </c>
      <c r="K112" s="124" t="str">
        <f t="shared" si="122"/>
        <v>1</v>
      </c>
      <c r="L112" s="125" t="s">
        <v>66</v>
      </c>
      <c r="M112" s="124" t="str">
        <f t="shared" si="179"/>
        <v>3</v>
      </c>
      <c r="N112" s="126">
        <f t="shared" si="180"/>
        <v>3</v>
      </c>
      <c r="O112" s="133" t="str">
        <f t="shared" si="181"/>
        <v>RIESGO BAJO</v>
      </c>
      <c r="P112" s="446" t="s">
        <v>805</v>
      </c>
      <c r="Q112" s="436" t="s">
        <v>805</v>
      </c>
      <c r="R112" s="125" t="s">
        <v>58</v>
      </c>
      <c r="S112" s="224">
        <f t="shared" si="170"/>
        <v>0.25</v>
      </c>
      <c r="T112" s="125" t="s">
        <v>58</v>
      </c>
      <c r="U112" s="224">
        <f t="shared" si="171"/>
        <v>0.25</v>
      </c>
      <c r="V112" s="125" t="s">
        <v>58</v>
      </c>
      <c r="W112" s="130">
        <f>IF(V112="SI",0.5,0)</f>
        <v>0.5</v>
      </c>
      <c r="X112" s="131">
        <f>IF(R112="","",SUM(S112,U112,W112))</f>
        <v>1</v>
      </c>
      <c r="Y112" s="132" t="str">
        <f>IF(X112="","",IF(X112="","",IF(X112&gt;=0.76,"2",IF(X112&gt;=0.51,"1",IF(X112&gt;=0,"0","")))))</f>
        <v>2</v>
      </c>
      <c r="Z112" s="247" t="s">
        <v>118</v>
      </c>
      <c r="AA112" s="112" t="str">
        <f t="shared" si="169"/>
        <v>1</v>
      </c>
      <c r="AB112" s="125" t="s">
        <v>66</v>
      </c>
      <c r="AC112" s="124" t="str">
        <f t="shared" si="175"/>
        <v>3</v>
      </c>
      <c r="AD112" s="126">
        <f t="shared" si="176"/>
        <v>3</v>
      </c>
      <c r="AE112" s="126" t="str">
        <f t="shared" si="177"/>
        <v>RIESGO BAJO</v>
      </c>
      <c r="AF112" s="271" t="str">
        <f t="shared" si="178"/>
        <v>ASUMIR</v>
      </c>
      <c r="AG112" s="270" t="s">
        <v>1007</v>
      </c>
      <c r="AH112" s="149" t="s">
        <v>1061</v>
      </c>
    </row>
    <row r="113" spans="1:34" s="115" customFormat="1" ht="75" customHeight="1">
      <c r="B113" s="324" t="s">
        <v>95</v>
      </c>
      <c r="C113" s="116">
        <v>5</v>
      </c>
      <c r="D113" s="268" t="s">
        <v>92</v>
      </c>
      <c r="E113" s="202" t="s">
        <v>806</v>
      </c>
      <c r="F113" s="150" t="s">
        <v>807</v>
      </c>
      <c r="G113" s="137" t="s">
        <v>808</v>
      </c>
      <c r="H113" s="137" t="s">
        <v>809</v>
      </c>
      <c r="I113" s="122" t="s">
        <v>320</v>
      </c>
      <c r="J113" s="123" t="s">
        <v>121</v>
      </c>
      <c r="K113" s="124" t="str">
        <f t="shared" si="122"/>
        <v>3</v>
      </c>
      <c r="L113" s="125" t="s">
        <v>76</v>
      </c>
      <c r="M113" s="124" t="str">
        <f t="shared" si="179"/>
        <v>4</v>
      </c>
      <c r="N113" s="126">
        <f t="shared" si="180"/>
        <v>12</v>
      </c>
      <c r="O113" s="133" t="str">
        <f t="shared" si="181"/>
        <v>RIESGO ALTO</v>
      </c>
      <c r="P113" s="446" t="s">
        <v>810</v>
      </c>
      <c r="Q113" s="436" t="s">
        <v>810</v>
      </c>
      <c r="R113" s="125" t="s">
        <v>58</v>
      </c>
      <c r="S113" s="224">
        <f t="shared" si="170"/>
        <v>0.25</v>
      </c>
      <c r="T113" s="125" t="s">
        <v>58</v>
      </c>
      <c r="U113" s="224">
        <f t="shared" si="171"/>
        <v>0.25</v>
      </c>
      <c r="V113" s="125" t="s">
        <v>58</v>
      </c>
      <c r="W113" s="130">
        <f t="shared" ref="W113:W114" si="182">IF(V113="SI",0.5,0)</f>
        <v>0.5</v>
      </c>
      <c r="X113" s="131">
        <f t="shared" ref="X113:X114" si="183">IF(R113="","",SUM(S113,U113,W113))</f>
        <v>1</v>
      </c>
      <c r="Y113" s="132" t="str">
        <f>IF(X113="","",IF(X113="","",IF(X113&gt;=0.76,"2",IF(X113&gt;=0.51,"1",IF(X113&gt;=0,"0","")))))</f>
        <v>2</v>
      </c>
      <c r="Z113" s="247" t="s">
        <v>118</v>
      </c>
      <c r="AA113" s="112" t="str">
        <f t="shared" si="169"/>
        <v>1</v>
      </c>
      <c r="AB113" s="125" t="s">
        <v>76</v>
      </c>
      <c r="AC113" s="124" t="str">
        <f t="shared" si="175"/>
        <v>4</v>
      </c>
      <c r="AD113" s="126">
        <f t="shared" si="176"/>
        <v>4</v>
      </c>
      <c r="AE113" s="126" t="str">
        <f t="shared" si="177"/>
        <v>RIESGO MODERADO</v>
      </c>
      <c r="AF113" s="271" t="str">
        <f t="shared" si="178"/>
        <v>REDUCIR EL RIESGO</v>
      </c>
      <c r="AG113" s="134" t="s">
        <v>1059</v>
      </c>
      <c r="AH113" s="215" t="s">
        <v>1060</v>
      </c>
    </row>
    <row r="114" spans="1:34" s="115" customFormat="1" ht="75" customHeight="1" thickBot="1">
      <c r="B114" s="325" t="s">
        <v>95</v>
      </c>
      <c r="C114" s="152">
        <v>6</v>
      </c>
      <c r="D114" s="308" t="s">
        <v>49</v>
      </c>
      <c r="E114" s="202" t="s">
        <v>811</v>
      </c>
      <c r="F114" s="150" t="s">
        <v>812</v>
      </c>
      <c r="G114" s="124" t="s">
        <v>813</v>
      </c>
      <c r="H114" s="124" t="s">
        <v>814</v>
      </c>
      <c r="I114" s="122" t="s">
        <v>84</v>
      </c>
      <c r="J114" s="123" t="s">
        <v>118</v>
      </c>
      <c r="K114" s="124" t="str">
        <f t="shared" si="122"/>
        <v>1</v>
      </c>
      <c r="L114" s="125" t="s">
        <v>76</v>
      </c>
      <c r="M114" s="124" t="str">
        <f t="shared" si="179"/>
        <v>4</v>
      </c>
      <c r="N114" s="126">
        <f t="shared" si="180"/>
        <v>4</v>
      </c>
      <c r="O114" s="133" t="str">
        <f t="shared" si="181"/>
        <v>RIESGO MODERADO</v>
      </c>
      <c r="P114" s="446" t="s">
        <v>805</v>
      </c>
      <c r="Q114" s="436" t="s">
        <v>805</v>
      </c>
      <c r="R114" s="125" t="s">
        <v>58</v>
      </c>
      <c r="S114" s="224">
        <f t="shared" si="170"/>
        <v>0.25</v>
      </c>
      <c r="T114" s="125" t="s">
        <v>58</v>
      </c>
      <c r="U114" s="224">
        <f t="shared" si="171"/>
        <v>0.25</v>
      </c>
      <c r="V114" s="125" t="s">
        <v>58</v>
      </c>
      <c r="W114" s="130">
        <f t="shared" si="182"/>
        <v>0.5</v>
      </c>
      <c r="X114" s="131">
        <f t="shared" si="183"/>
        <v>1</v>
      </c>
      <c r="Y114" s="132" t="str">
        <f t="shared" ref="Y114" si="184">IF(X114="","",IF(X114="","",IF(X114&gt;=0.76,"2",IF(X114&gt;=0.51,"1",IF(X114&gt;=0,"0","")))))</f>
        <v>2</v>
      </c>
      <c r="Z114" s="247" t="s">
        <v>118</v>
      </c>
      <c r="AA114" s="112" t="str">
        <f t="shared" si="169"/>
        <v>1</v>
      </c>
      <c r="AB114" s="125" t="s">
        <v>76</v>
      </c>
      <c r="AC114" s="124" t="str">
        <f t="shared" si="175"/>
        <v>4</v>
      </c>
      <c r="AD114" s="126">
        <f t="shared" si="176"/>
        <v>4</v>
      </c>
      <c r="AE114" s="126" t="str">
        <f t="shared" si="177"/>
        <v>RIESGO MODERADO</v>
      </c>
      <c r="AF114" s="271" t="str">
        <f t="shared" si="178"/>
        <v>REDUCIR EL RIESGO</v>
      </c>
      <c r="AG114" s="195" t="s">
        <v>1063</v>
      </c>
      <c r="AH114" s="149" t="s">
        <v>1062</v>
      </c>
    </row>
    <row r="115" spans="1:34" s="115" customFormat="1" ht="75" customHeight="1">
      <c r="B115" s="328" t="s">
        <v>104</v>
      </c>
      <c r="C115" s="97">
        <v>1</v>
      </c>
      <c r="D115" s="98" t="s">
        <v>49</v>
      </c>
      <c r="E115" s="177" t="s">
        <v>817</v>
      </c>
      <c r="F115" s="178" t="s">
        <v>818</v>
      </c>
      <c r="G115" s="179" t="s">
        <v>819</v>
      </c>
      <c r="H115" s="179" t="s">
        <v>1008</v>
      </c>
      <c r="I115" s="334" t="s">
        <v>108</v>
      </c>
      <c r="J115" s="103" t="s">
        <v>121</v>
      </c>
      <c r="K115" s="104" t="str">
        <f t="shared" si="122"/>
        <v>3</v>
      </c>
      <c r="L115" s="105" t="s">
        <v>76</v>
      </c>
      <c r="M115" s="104" t="str">
        <f>IF(L115="INSIGNIFICANTE","1",IF(L115="MENOR","2",IF(L115="MODERADO","3",IF(L115="MAYOR","4",IF(L115="CATASTRÓFICO","5","")))))</f>
        <v>4</v>
      </c>
      <c r="N115" s="106">
        <f>IF(K115="","",K115*M115)</f>
        <v>12</v>
      </c>
      <c r="O115" s="111" t="str">
        <f>IF(N115="","",IF(N115&gt;=15,"RIESGO EXTREMO",IF(N115&gt;=7,"RIESGO ALTO",IF(N115&gt;=4,"RIESGO MODERADO",IF(N115&gt;=1,"RIESGO BAJO","")))))</f>
        <v>RIESGO ALTO</v>
      </c>
      <c r="P115" s="443" t="s">
        <v>1009</v>
      </c>
      <c r="Q115" s="444"/>
      <c r="R115" s="105" t="s">
        <v>58</v>
      </c>
      <c r="S115" s="108">
        <f>IF(R115="SI",0.25,0)</f>
        <v>0.25</v>
      </c>
      <c r="T115" s="105" t="s">
        <v>58</v>
      </c>
      <c r="U115" s="108">
        <f>IF(T115="SI",0.25,0)</f>
        <v>0.25</v>
      </c>
      <c r="V115" s="105" t="s">
        <v>58</v>
      </c>
      <c r="W115" s="109">
        <f>IF(V115="SI",0.5,0)</f>
        <v>0.5</v>
      </c>
      <c r="X115" s="110">
        <f>IF(R115="","",SUM(S115,U115,W115))</f>
        <v>1</v>
      </c>
      <c r="Y115" s="111" t="str">
        <f>IF(X115="","",IF(X115="","",IF(X115&gt;=0.76,"2",IF(X115&gt;=0.51,"1",IF(X115&gt;=0,"0","")))))</f>
        <v>2</v>
      </c>
      <c r="Z115" s="103" t="s">
        <v>118</v>
      </c>
      <c r="AA115" s="112" t="str">
        <f t="shared" si="169"/>
        <v>1</v>
      </c>
      <c r="AB115" s="105" t="s">
        <v>76</v>
      </c>
      <c r="AC115" s="104" t="str">
        <f>IF(AB115="INSIGNIFICANTE","1",IF(AB115="MENOR","2",IF(AB115="MODERADO","3",IF(AB115="MAYOR","4",IF(AB115="CATASTRÓFICO","5","")))))</f>
        <v>4</v>
      </c>
      <c r="AD115" s="106">
        <f>IF(AA115="","",AA115*AC115)</f>
        <v>4</v>
      </c>
      <c r="AE115" s="111" t="str">
        <f>IF(AD115="","",IF(AD115&gt;=15,"RIESGO EXTREMO",IF(AD115&gt;=7,"RIESGO ALTO",IF(AD115&gt;=4,"RIESGO MODERADO",IF(AD115&gt;=1,"RIESGO BAJO","")))))</f>
        <v>RIESGO MODERADO</v>
      </c>
      <c r="AF115" s="111" t="str">
        <f>IF(AE115="","",IF(AE115="RIESGO EXTREMO","COMPARTIR O TRANSFERIR EL RIESGO",IF(AE115="RIESGO ALTO","EVITAR EL RIESGO",IF(AE115="RIESGO MODERADO","REDUCIR EL RIESGO",IF(AE115="RIESGO BAJO","ASUMIR","")))))</f>
        <v>REDUCIR EL RIESGO</v>
      </c>
      <c r="AG115" s="205" t="s">
        <v>1010</v>
      </c>
      <c r="AH115" s="200" t="s">
        <v>823</v>
      </c>
    </row>
    <row r="116" spans="1:34" s="115" customFormat="1" ht="75" customHeight="1">
      <c r="B116" s="329" t="s">
        <v>104</v>
      </c>
      <c r="C116" s="116">
        <v>2</v>
      </c>
      <c r="D116" s="117" t="s">
        <v>49</v>
      </c>
      <c r="E116" s="118" t="s">
        <v>824</v>
      </c>
      <c r="F116" s="137" t="s">
        <v>825</v>
      </c>
      <c r="G116" s="137" t="s">
        <v>826</v>
      </c>
      <c r="H116" s="137" t="s">
        <v>1011</v>
      </c>
      <c r="I116" s="335" t="s">
        <v>54</v>
      </c>
      <c r="J116" s="123" t="s">
        <v>121</v>
      </c>
      <c r="K116" s="124" t="str">
        <f t="shared" si="122"/>
        <v>3</v>
      </c>
      <c r="L116" s="125" t="s">
        <v>76</v>
      </c>
      <c r="M116" s="124" t="str">
        <f t="shared" ref="M116:M121" si="185">IF(L116="INSIGNIFICANTE","1",IF(L116="MENOR","2",IF(L116="MODERADO","3",IF(L116="MAYOR","4",IF(L116="CATASTRÓFICO","5","")))))</f>
        <v>4</v>
      </c>
      <c r="N116" s="126">
        <f t="shared" ref="N116:N121" si="186">IF(K116="","",K116*M116)</f>
        <v>12</v>
      </c>
      <c r="O116" s="133" t="str">
        <f t="shared" ref="O116:O121" si="187">IF(N116="","",IF(N116&gt;=15,"RIESGO EXTREMO",IF(N116&gt;=7,"RIESGO ALTO",IF(N116&gt;=4,"RIESGO MODERADO",IF(N116&gt;=1,"RIESGO BAJO","")))))</f>
        <v>RIESGO ALTO</v>
      </c>
      <c r="P116" s="357" t="s">
        <v>1012</v>
      </c>
      <c r="Q116" s="436" t="s">
        <v>828</v>
      </c>
      <c r="R116" s="128" t="s">
        <v>58</v>
      </c>
      <c r="S116" s="129">
        <f t="shared" ref="S116:S121" si="188">IF(R116="SI",0.25,0)</f>
        <v>0.25</v>
      </c>
      <c r="T116" s="128" t="s">
        <v>58</v>
      </c>
      <c r="U116" s="129">
        <f t="shared" ref="U116:U121" si="189">IF(T116="SI",0.25,0)</f>
        <v>0.25</v>
      </c>
      <c r="V116" s="128" t="s">
        <v>59</v>
      </c>
      <c r="W116" s="130">
        <f>IF(V116="SI",0.5,0)</f>
        <v>0</v>
      </c>
      <c r="X116" s="131">
        <f>IF(R116="","",SUM(S116,U116,W116))</f>
        <v>0.5</v>
      </c>
      <c r="Y116" s="132" t="str">
        <f>IF(X116="","",IF(X116="","",IF(X116&gt;=0.76,"2",IF(X116&gt;=0.51,"1",IF(X116&gt;=0,"0","")))))</f>
        <v>0</v>
      </c>
      <c r="Z116" s="123" t="s">
        <v>121</v>
      </c>
      <c r="AA116" s="112" t="str">
        <f t="shared" si="169"/>
        <v>3</v>
      </c>
      <c r="AB116" s="125" t="s">
        <v>76</v>
      </c>
      <c r="AC116" s="124" t="str">
        <f t="shared" ref="AC116:AC121" si="190">IF(AB116="INSIGNIFICANTE","1",IF(AB116="MENOR","2",IF(AB116="MODERADO","3",IF(AB116="MAYOR","4",IF(AB116="CATASTRÓFICO","5","")))))</f>
        <v>4</v>
      </c>
      <c r="AD116" s="126">
        <f t="shared" ref="AD116:AD121" si="191">IF(AA116="","",AA116*AC116)</f>
        <v>12</v>
      </c>
      <c r="AE116" s="133" t="str">
        <f t="shared" ref="AE116:AE121" si="192">IF(AD116="","",IF(AD116&gt;=15,"RIESGO EXTREMO",IF(AD116&gt;=7,"RIESGO ALTO",IF(AD116&gt;=4,"RIESGO MODERADO",IF(AD116&gt;=1,"RIESGO BAJO","")))))</f>
        <v>RIESGO ALTO</v>
      </c>
      <c r="AF116" s="133" t="s">
        <v>829</v>
      </c>
      <c r="AG116" s="134" t="s">
        <v>830</v>
      </c>
      <c r="AH116" s="215" t="s">
        <v>1058</v>
      </c>
    </row>
    <row r="117" spans="1:34" s="115" customFormat="1" ht="114" customHeight="1">
      <c r="B117" s="329" t="s">
        <v>104</v>
      </c>
      <c r="C117" s="116">
        <v>4</v>
      </c>
      <c r="D117" s="117" t="s">
        <v>49</v>
      </c>
      <c r="E117" s="118" t="s">
        <v>831</v>
      </c>
      <c r="F117" s="137" t="s">
        <v>1013</v>
      </c>
      <c r="G117" s="137" t="s">
        <v>833</v>
      </c>
      <c r="H117" s="137" t="s">
        <v>834</v>
      </c>
      <c r="I117" s="335" t="s">
        <v>320</v>
      </c>
      <c r="J117" s="123" t="s">
        <v>121</v>
      </c>
      <c r="K117" s="124" t="str">
        <f t="shared" si="122"/>
        <v>3</v>
      </c>
      <c r="L117" s="125" t="s">
        <v>56</v>
      </c>
      <c r="M117" s="124" t="str">
        <f t="shared" si="185"/>
        <v>2</v>
      </c>
      <c r="N117" s="126">
        <f t="shared" si="186"/>
        <v>6</v>
      </c>
      <c r="O117" s="133" t="str">
        <f t="shared" si="187"/>
        <v>RIESGO MODERADO</v>
      </c>
      <c r="P117" s="357" t="s">
        <v>714</v>
      </c>
      <c r="Q117" s="436" t="s">
        <v>835</v>
      </c>
      <c r="R117" s="128" t="s">
        <v>58</v>
      </c>
      <c r="S117" s="129">
        <f t="shared" si="188"/>
        <v>0.25</v>
      </c>
      <c r="T117" s="128" t="s">
        <v>58</v>
      </c>
      <c r="U117" s="129">
        <f t="shared" si="189"/>
        <v>0.25</v>
      </c>
      <c r="V117" s="128" t="s">
        <v>58</v>
      </c>
      <c r="W117" s="130">
        <f>IF(V117="SI",0.5,0)</f>
        <v>0.5</v>
      </c>
      <c r="X117" s="131">
        <f>IF(R117="","",SUM(S117,U117,W117))</f>
        <v>1</v>
      </c>
      <c r="Y117" s="132" t="str">
        <f>IF(X117="","",IF(X117="","",IF(X117&gt;=0.76,"2",IF(X117&gt;=0.51,"1",IF(X117&gt;=0,"0","")))))</f>
        <v>2</v>
      </c>
      <c r="Z117" s="123" t="s">
        <v>118</v>
      </c>
      <c r="AA117" s="112" t="str">
        <f t="shared" si="169"/>
        <v>1</v>
      </c>
      <c r="AB117" s="125" t="s">
        <v>56</v>
      </c>
      <c r="AC117" s="124" t="str">
        <f t="shared" si="190"/>
        <v>2</v>
      </c>
      <c r="AD117" s="126">
        <f t="shared" si="191"/>
        <v>2</v>
      </c>
      <c r="AE117" s="133" t="str">
        <f t="shared" si="192"/>
        <v>RIESGO BAJO</v>
      </c>
      <c r="AF117" s="133" t="str">
        <f t="shared" ref="AF117:AF121" si="193">IF(AE117="","",IF(AE117="RIESGO EXTREMO","COMPARTIR O TRANSFERIR EL RIESGO",IF(AE117="RIESGO ALTO","EVITAR EL RIESGO",IF(AE117="RIESGO MODERADO","REDUCIR EL RIESGO",IF(AE117="RIESGO BAJO","ASUMIR","")))))</f>
        <v>ASUMIR</v>
      </c>
      <c r="AG117" s="195" t="s">
        <v>1056</v>
      </c>
      <c r="AH117" s="149" t="s">
        <v>1057</v>
      </c>
    </row>
    <row r="118" spans="1:34" s="115" customFormat="1" ht="75" customHeight="1">
      <c r="B118" s="329" t="s">
        <v>104</v>
      </c>
      <c r="C118" s="116">
        <v>5</v>
      </c>
      <c r="D118" s="117" t="s">
        <v>49</v>
      </c>
      <c r="E118" s="118" t="s">
        <v>50</v>
      </c>
      <c r="F118" s="137" t="s">
        <v>1014</v>
      </c>
      <c r="G118" s="137" t="s">
        <v>1015</v>
      </c>
      <c r="H118" s="137" t="s">
        <v>1016</v>
      </c>
      <c r="I118" s="335" t="s">
        <v>54</v>
      </c>
      <c r="J118" s="123" t="s">
        <v>118</v>
      </c>
      <c r="K118" s="124" t="str">
        <f t="shared" si="122"/>
        <v>1</v>
      </c>
      <c r="L118" s="125" t="s">
        <v>76</v>
      </c>
      <c r="M118" s="124" t="str">
        <f t="shared" si="185"/>
        <v>4</v>
      </c>
      <c r="N118" s="126">
        <f t="shared" si="186"/>
        <v>4</v>
      </c>
      <c r="O118" s="133" t="str">
        <f t="shared" si="187"/>
        <v>RIESGO MODERADO</v>
      </c>
      <c r="P118" s="357" t="s">
        <v>839</v>
      </c>
      <c r="Q118" s="436" t="s">
        <v>839</v>
      </c>
      <c r="R118" s="128" t="s">
        <v>58</v>
      </c>
      <c r="S118" s="129">
        <f t="shared" si="188"/>
        <v>0.25</v>
      </c>
      <c r="T118" s="128" t="s">
        <v>58</v>
      </c>
      <c r="U118" s="129">
        <f t="shared" si="189"/>
        <v>0.25</v>
      </c>
      <c r="V118" s="128" t="s">
        <v>58</v>
      </c>
      <c r="W118" s="130">
        <f t="shared" ref="W118:W121" si="194">IF(V118="SI",0.5,0)</f>
        <v>0.5</v>
      </c>
      <c r="X118" s="131">
        <f t="shared" ref="X118:X121" si="195">IF(R118="","",SUM(S118,U118,W118))</f>
        <v>1</v>
      </c>
      <c r="Y118" s="132" t="str">
        <f>IF(X118="","",IF(X118="","",IF(X118&gt;=0.76,"2",IF(X118&gt;=0.51,"1",IF(X118&gt;=0,"0","")))))</f>
        <v>2</v>
      </c>
      <c r="Z118" s="123" t="s">
        <v>118</v>
      </c>
      <c r="AA118" s="112" t="str">
        <f t="shared" si="169"/>
        <v>1</v>
      </c>
      <c r="AB118" s="125" t="s">
        <v>76</v>
      </c>
      <c r="AC118" s="124" t="str">
        <f t="shared" si="190"/>
        <v>4</v>
      </c>
      <c r="AD118" s="126">
        <f t="shared" si="191"/>
        <v>4</v>
      </c>
      <c r="AE118" s="133" t="str">
        <f t="shared" si="192"/>
        <v>RIESGO MODERADO</v>
      </c>
      <c r="AF118" s="133" t="str">
        <f t="shared" si="193"/>
        <v>REDUCIR EL RIESGO</v>
      </c>
      <c r="AG118" s="195" t="s">
        <v>1017</v>
      </c>
      <c r="AH118" s="149" t="s">
        <v>841</v>
      </c>
    </row>
    <row r="119" spans="1:34" s="115" customFormat="1" ht="75" customHeight="1">
      <c r="B119" s="329" t="s">
        <v>104</v>
      </c>
      <c r="C119" s="116">
        <v>6</v>
      </c>
      <c r="D119" s="117" t="s">
        <v>49</v>
      </c>
      <c r="E119" s="118" t="s">
        <v>842</v>
      </c>
      <c r="F119" s="150" t="s">
        <v>1018</v>
      </c>
      <c r="G119" s="137" t="s">
        <v>844</v>
      </c>
      <c r="H119" s="137" t="s">
        <v>845</v>
      </c>
      <c r="I119" s="335" t="s">
        <v>320</v>
      </c>
      <c r="J119" s="123" t="s">
        <v>87</v>
      </c>
      <c r="K119" s="124" t="str">
        <f t="shared" si="122"/>
        <v>4</v>
      </c>
      <c r="L119" s="125" t="s">
        <v>126</v>
      </c>
      <c r="M119" s="124" t="str">
        <f t="shared" si="185"/>
        <v>5</v>
      </c>
      <c r="N119" s="126">
        <f t="shared" si="186"/>
        <v>20</v>
      </c>
      <c r="O119" s="133" t="str">
        <f t="shared" si="187"/>
        <v>RIESGO EXTREMO</v>
      </c>
      <c r="P119" s="357" t="s">
        <v>736</v>
      </c>
      <c r="Q119" s="436" t="s">
        <v>737</v>
      </c>
      <c r="R119" s="128" t="s">
        <v>58</v>
      </c>
      <c r="S119" s="129">
        <f t="shared" si="188"/>
        <v>0.25</v>
      </c>
      <c r="T119" s="128" t="s">
        <v>58</v>
      </c>
      <c r="U119" s="129">
        <f t="shared" si="189"/>
        <v>0.25</v>
      </c>
      <c r="V119" s="128" t="s">
        <v>58</v>
      </c>
      <c r="W119" s="130">
        <f t="shared" si="194"/>
        <v>0.5</v>
      </c>
      <c r="X119" s="131">
        <f t="shared" si="195"/>
        <v>1</v>
      </c>
      <c r="Y119" s="132" t="str">
        <f t="shared" ref="Y119:Y126" si="196">IF(X119="","",IF(X119="","",IF(X119&gt;=0.76,"2",IF(X119&gt;=0.51,"1",IF(X119&gt;=0,"0","")))))</f>
        <v>2</v>
      </c>
      <c r="Z119" s="123" t="s">
        <v>120</v>
      </c>
      <c r="AA119" s="112" t="str">
        <f t="shared" si="169"/>
        <v>2</v>
      </c>
      <c r="AB119" s="125" t="s">
        <v>126</v>
      </c>
      <c r="AC119" s="124" t="str">
        <f t="shared" si="190"/>
        <v>5</v>
      </c>
      <c r="AD119" s="126">
        <f t="shared" si="191"/>
        <v>10</v>
      </c>
      <c r="AE119" s="133" t="str">
        <f t="shared" si="192"/>
        <v>RIESGO ALTO</v>
      </c>
      <c r="AF119" s="133" t="str">
        <f t="shared" si="193"/>
        <v>EVITAR EL RIESGO</v>
      </c>
      <c r="AG119" s="195" t="s">
        <v>846</v>
      </c>
      <c r="AH119" s="149" t="s">
        <v>823</v>
      </c>
    </row>
    <row r="120" spans="1:34" s="115" customFormat="1" ht="75" customHeight="1">
      <c r="B120" s="329" t="s">
        <v>104</v>
      </c>
      <c r="C120" s="116">
        <v>7</v>
      </c>
      <c r="D120" s="117" t="s">
        <v>92</v>
      </c>
      <c r="E120" s="118" t="s">
        <v>847</v>
      </c>
      <c r="F120" s="150" t="s">
        <v>1019</v>
      </c>
      <c r="G120" s="115" t="s">
        <v>849</v>
      </c>
      <c r="H120" s="137" t="s">
        <v>850</v>
      </c>
      <c r="I120" s="335" t="s">
        <v>54</v>
      </c>
      <c r="J120" s="123" t="s">
        <v>121</v>
      </c>
      <c r="K120" s="124" t="str">
        <f t="shared" si="122"/>
        <v>3</v>
      </c>
      <c r="L120" s="125" t="s">
        <v>126</v>
      </c>
      <c r="M120" s="124" t="str">
        <f t="shared" si="185"/>
        <v>5</v>
      </c>
      <c r="N120" s="126">
        <f t="shared" si="186"/>
        <v>15</v>
      </c>
      <c r="O120" s="133" t="str">
        <f t="shared" si="187"/>
        <v>RIESGO EXTREMO</v>
      </c>
      <c r="P120" s="357" t="s">
        <v>851</v>
      </c>
      <c r="Q120" s="436" t="s">
        <v>851</v>
      </c>
      <c r="R120" s="128" t="s">
        <v>58</v>
      </c>
      <c r="S120" s="129">
        <f t="shared" si="188"/>
        <v>0.25</v>
      </c>
      <c r="T120" s="128" t="s">
        <v>58</v>
      </c>
      <c r="U120" s="129">
        <f t="shared" si="189"/>
        <v>0.25</v>
      </c>
      <c r="V120" s="128" t="s">
        <v>58</v>
      </c>
      <c r="W120" s="130">
        <f t="shared" si="194"/>
        <v>0.5</v>
      </c>
      <c r="X120" s="131">
        <f t="shared" si="195"/>
        <v>1</v>
      </c>
      <c r="Y120" s="132" t="str">
        <f t="shared" si="196"/>
        <v>2</v>
      </c>
      <c r="Z120" s="123" t="s">
        <v>118</v>
      </c>
      <c r="AA120" s="112" t="str">
        <f t="shared" si="169"/>
        <v>1</v>
      </c>
      <c r="AB120" s="125" t="s">
        <v>126</v>
      </c>
      <c r="AC120" s="124" t="str">
        <f t="shared" si="190"/>
        <v>5</v>
      </c>
      <c r="AD120" s="126">
        <f t="shared" si="191"/>
        <v>5</v>
      </c>
      <c r="AE120" s="133" t="str">
        <f t="shared" si="192"/>
        <v>RIESGO MODERADO</v>
      </c>
      <c r="AF120" s="133" t="str">
        <f t="shared" si="193"/>
        <v>REDUCIR EL RIESGO</v>
      </c>
      <c r="AG120" s="195" t="s">
        <v>852</v>
      </c>
      <c r="AH120" s="149" t="s">
        <v>853</v>
      </c>
    </row>
    <row r="121" spans="1:34" s="115" customFormat="1" ht="75" customHeight="1" thickBot="1">
      <c r="A121" s="299"/>
      <c r="B121" s="331" t="s">
        <v>104</v>
      </c>
      <c r="C121" s="152">
        <v>8</v>
      </c>
      <c r="D121" s="153" t="s">
        <v>92</v>
      </c>
      <c r="E121" s="154" t="s">
        <v>854</v>
      </c>
      <c r="F121" s="155" t="s">
        <v>1020</v>
      </c>
      <c r="G121" s="156" t="s">
        <v>856</v>
      </c>
      <c r="H121" s="156" t="s">
        <v>857</v>
      </c>
      <c r="I121" s="337" t="s">
        <v>54</v>
      </c>
      <c r="J121" s="158" t="s">
        <v>87</v>
      </c>
      <c r="K121" s="159" t="str">
        <f t="shared" si="122"/>
        <v>4</v>
      </c>
      <c r="L121" s="160" t="s">
        <v>66</v>
      </c>
      <c r="M121" s="159" t="str">
        <f t="shared" si="185"/>
        <v>3</v>
      </c>
      <c r="N121" s="161">
        <f t="shared" si="186"/>
        <v>12</v>
      </c>
      <c r="O121" s="168" t="str">
        <f t="shared" si="187"/>
        <v>RIESGO ALTO</v>
      </c>
      <c r="P121" s="359"/>
      <c r="Q121" s="437"/>
      <c r="R121" s="300" t="s">
        <v>59</v>
      </c>
      <c r="S121" s="301">
        <f t="shared" si="188"/>
        <v>0</v>
      </c>
      <c r="T121" s="300" t="s">
        <v>59</v>
      </c>
      <c r="U121" s="301">
        <f t="shared" si="189"/>
        <v>0</v>
      </c>
      <c r="V121" s="300" t="s">
        <v>59</v>
      </c>
      <c r="W121" s="302">
        <f t="shared" si="194"/>
        <v>0</v>
      </c>
      <c r="X121" s="303">
        <f t="shared" si="195"/>
        <v>0</v>
      </c>
      <c r="Y121" s="304" t="str">
        <f t="shared" si="196"/>
        <v>0</v>
      </c>
      <c r="Z121" s="158" t="s">
        <v>87</v>
      </c>
      <c r="AA121" s="167" t="str">
        <f t="shared" si="169"/>
        <v>4</v>
      </c>
      <c r="AB121" s="160" t="s">
        <v>76</v>
      </c>
      <c r="AC121" s="159" t="str">
        <f t="shared" si="190"/>
        <v>4</v>
      </c>
      <c r="AD121" s="161">
        <f t="shared" si="191"/>
        <v>16</v>
      </c>
      <c r="AE121" s="168" t="str">
        <f t="shared" si="192"/>
        <v>RIESGO EXTREMO</v>
      </c>
      <c r="AF121" s="168" t="str">
        <f t="shared" si="193"/>
        <v>COMPARTIR O TRANSFERIR EL RIESGO</v>
      </c>
      <c r="AG121" s="206" t="s">
        <v>1021</v>
      </c>
      <c r="AH121" s="170" t="s">
        <v>1055</v>
      </c>
    </row>
    <row r="122" spans="1:34" s="115" customFormat="1" ht="83.25" customHeight="1">
      <c r="B122" s="323" t="s">
        <v>93</v>
      </c>
      <c r="C122" s="285">
        <v>1</v>
      </c>
      <c r="D122" s="286" t="s">
        <v>49</v>
      </c>
      <c r="E122" s="287" t="s">
        <v>258</v>
      </c>
      <c r="F122" s="288" t="s">
        <v>259</v>
      </c>
      <c r="G122" s="289" t="s">
        <v>260</v>
      </c>
      <c r="H122" s="289" t="s">
        <v>261</v>
      </c>
      <c r="I122" s="338" t="s">
        <v>106</v>
      </c>
      <c r="J122" s="290" t="s">
        <v>121</v>
      </c>
      <c r="K122" s="291" t="str">
        <f t="shared" si="122"/>
        <v>3</v>
      </c>
      <c r="L122" s="128" t="s">
        <v>66</v>
      </c>
      <c r="M122" s="291" t="str">
        <f>IF(L122="INSIGNIFICANTE","1",IF(L122="MENOR","2",IF(L122="MODERADO","3",IF(L122="MAYOR","4",IF(L122="CATASTRÓFICO","5","")))))</f>
        <v>3</v>
      </c>
      <c r="N122" s="292">
        <f>IF(K122="","",K122*M122)</f>
        <v>9</v>
      </c>
      <c r="O122" s="293" t="str">
        <f>IF(N122="","",IF(N122&gt;=15,"RIESGO EXTREMO",IF(N122&gt;=7,"RIESGO ALTO",IF(N122&gt;=4,"RIESGO MODERADO",IF(N122&gt;=1,"RIESGO BAJO","")))))</f>
        <v>RIESGO ALTO</v>
      </c>
      <c r="P122" s="360" t="s">
        <v>262</v>
      </c>
      <c r="Q122" s="361"/>
      <c r="R122" s="128" t="s">
        <v>58</v>
      </c>
      <c r="S122" s="129">
        <f>IF(R122="SI",0.25,0)</f>
        <v>0.25</v>
      </c>
      <c r="T122" s="128" t="s">
        <v>58</v>
      </c>
      <c r="U122" s="129">
        <f>IF(T122="SI",0.25,0)</f>
        <v>0.25</v>
      </c>
      <c r="V122" s="128" t="s">
        <v>58</v>
      </c>
      <c r="W122" s="130">
        <f>IF(V122="SI",0.5,0)</f>
        <v>0.5</v>
      </c>
      <c r="X122" s="131">
        <f>IF(R122="","",SUM(S122,U122,W122))</f>
        <v>1</v>
      </c>
      <c r="Y122" s="294" t="str">
        <f t="shared" si="196"/>
        <v>2</v>
      </c>
      <c r="Z122" s="290" t="s">
        <v>118</v>
      </c>
      <c r="AA122" s="295" t="str">
        <f t="shared" si="169"/>
        <v>1</v>
      </c>
      <c r="AB122" s="128" t="s">
        <v>125</v>
      </c>
      <c r="AC122" s="291" t="str">
        <f>IF(AB122="INSIGNIFICANTE","1",IF(AB122="MENOR","2",IF(AB122="MODERADO","3",IF(AB122="MAYOR","4",IF(AB122="CATASTRÓFICO","5","")))))</f>
        <v>1</v>
      </c>
      <c r="AD122" s="292">
        <f>IF(AA122="","",AA122*AC122)</f>
        <v>1</v>
      </c>
      <c r="AE122" s="293" t="str">
        <f>IF(AD122="","",IF(AD122&gt;=15,"RIESGO EXTREMO",IF(AD122&gt;=7,"RIESGO ALTO",IF(AD122&gt;=4,"RIESGO MODERADO",IF(AD122&gt;=1,"RIESGO BAJO","")))))</f>
        <v>RIESGO BAJO</v>
      </c>
      <c r="AF122" s="293" t="str">
        <f>IF(AE122="","",IF(AE122="RIESGO EXTREMO","COMPARTIR O TRANSFERIR EL RIESGO",IF(AE122="RIESGO ALTO","EVITAR EL RIESGO",IF(AE122="RIESGO MODERADO","REDUCIR EL RIESGO",IF(AE122="RIESGO BAJO","ASUMIR","")))))</f>
        <v>ASUMIR</v>
      </c>
      <c r="AG122" s="205" t="s">
        <v>1022</v>
      </c>
      <c r="AH122" s="200" t="s">
        <v>264</v>
      </c>
    </row>
    <row r="123" spans="1:34" s="115" customFormat="1" ht="83.25" customHeight="1">
      <c r="B123" s="324" t="s">
        <v>93</v>
      </c>
      <c r="C123" s="116">
        <v>2</v>
      </c>
      <c r="D123" s="117" t="s">
        <v>49</v>
      </c>
      <c r="E123" s="118" t="s">
        <v>50</v>
      </c>
      <c r="F123" s="150" t="s">
        <v>265</v>
      </c>
      <c r="G123" s="137" t="s">
        <v>266</v>
      </c>
      <c r="H123" s="137" t="s">
        <v>267</v>
      </c>
      <c r="I123" s="335" t="s">
        <v>100</v>
      </c>
      <c r="J123" s="123" t="s">
        <v>87</v>
      </c>
      <c r="K123" s="124" t="str">
        <f t="shared" si="122"/>
        <v>4</v>
      </c>
      <c r="L123" s="125" t="s">
        <v>66</v>
      </c>
      <c r="M123" s="124" t="str">
        <f t="shared" ref="M123:M126" si="197">IF(L123="INSIGNIFICANTE","1",IF(L123="MENOR","2",IF(L123="MODERADO","3",IF(L123="MAYOR","4",IF(L123="CATASTRÓFICO","5","")))))</f>
        <v>3</v>
      </c>
      <c r="N123" s="126">
        <f t="shared" ref="N123:N126" si="198">IF(K123="","",K123*M123)</f>
        <v>12</v>
      </c>
      <c r="O123" s="133" t="str">
        <f t="shared" ref="O123:O126" si="199">IF(N123="","",IF(N123&gt;=15,"RIESGO EXTREMO",IF(N123&gt;=7,"RIESGO ALTO",IF(N123&gt;=4,"RIESGO MODERADO",IF(N123&gt;=1,"RIESGO BAJO","")))))</f>
        <v>RIESGO ALTO</v>
      </c>
      <c r="P123" s="356" t="s">
        <v>268</v>
      </c>
      <c r="Q123" s="357" t="s">
        <v>268</v>
      </c>
      <c r="R123" s="128" t="s">
        <v>58</v>
      </c>
      <c r="S123" s="129">
        <f>IF(R123="SI",0.25,0)</f>
        <v>0.25</v>
      </c>
      <c r="T123" s="128" t="s">
        <v>58</v>
      </c>
      <c r="U123" s="129">
        <f>IF(T123="SI",0.25,0)</f>
        <v>0.25</v>
      </c>
      <c r="V123" s="128" t="s">
        <v>58</v>
      </c>
      <c r="W123" s="130">
        <f>IF(V123="SI",0.5,0)</f>
        <v>0.5</v>
      </c>
      <c r="X123" s="131">
        <f>IF(R123="","",SUM(S123,U123,W123))</f>
        <v>1</v>
      </c>
      <c r="Y123" s="181" t="str">
        <f t="shared" si="196"/>
        <v>2</v>
      </c>
      <c r="Z123" s="123" t="s">
        <v>120</v>
      </c>
      <c r="AA123" s="112" t="str">
        <f t="shared" si="169"/>
        <v>2</v>
      </c>
      <c r="AB123" s="125" t="s">
        <v>125</v>
      </c>
      <c r="AC123" s="124" t="str">
        <f t="shared" ref="AC123:AC126" si="200">IF(AB123="INSIGNIFICANTE","1",IF(AB123="MENOR","2",IF(AB123="MODERADO","3",IF(AB123="MAYOR","4",IF(AB123="CATASTRÓFICO","5","")))))</f>
        <v>1</v>
      </c>
      <c r="AD123" s="126">
        <f t="shared" ref="AD123:AD126" si="201">IF(AA123="","",AA123*AC123)</f>
        <v>2</v>
      </c>
      <c r="AE123" s="133" t="str">
        <f t="shared" ref="AE123:AE126" si="202">IF(AD123="","",IF(AD123&gt;=15,"RIESGO EXTREMO",IF(AD123&gt;=7,"RIESGO ALTO",IF(AD123&gt;=4,"RIESGO MODERADO",IF(AD123&gt;=1,"RIESGO BAJO","")))))</f>
        <v>RIESGO BAJO</v>
      </c>
      <c r="AF123" s="133" t="str">
        <f t="shared" ref="AF123:AF126" si="203">IF(AE123="","",IF(AE123="RIESGO EXTREMO","COMPARTIR O TRANSFERIR EL RIESGO",IF(AE123="RIESGO ALTO","EVITAR EL RIESGO",IF(AE123="RIESGO MODERADO","REDUCIR EL RIESGO",IF(AE123="RIESGO BAJO","ASUMIR","")))))</f>
        <v>ASUMIR</v>
      </c>
      <c r="AG123" s="195" t="s">
        <v>269</v>
      </c>
      <c r="AH123" s="149" t="s">
        <v>270</v>
      </c>
    </row>
    <row r="124" spans="1:34" s="115" customFormat="1" ht="130.5" customHeight="1">
      <c r="B124" s="324" t="s">
        <v>93</v>
      </c>
      <c r="C124" s="116">
        <v>3</v>
      </c>
      <c r="D124" s="117" t="s">
        <v>92</v>
      </c>
      <c r="E124" s="118" t="s">
        <v>271</v>
      </c>
      <c r="F124" s="182" t="s">
        <v>272</v>
      </c>
      <c r="G124" s="137" t="s">
        <v>273</v>
      </c>
      <c r="H124" s="137" t="s">
        <v>274</v>
      </c>
      <c r="I124" s="335" t="s">
        <v>84</v>
      </c>
      <c r="J124" s="123" t="s">
        <v>87</v>
      </c>
      <c r="K124" s="124" t="str">
        <f t="shared" si="122"/>
        <v>4</v>
      </c>
      <c r="L124" s="125" t="s">
        <v>76</v>
      </c>
      <c r="M124" s="124" t="str">
        <f t="shared" si="197"/>
        <v>4</v>
      </c>
      <c r="N124" s="126">
        <f t="shared" si="198"/>
        <v>16</v>
      </c>
      <c r="O124" s="133" t="str">
        <f t="shared" si="199"/>
        <v>RIESGO EXTREMO</v>
      </c>
      <c r="P124" s="356" t="s">
        <v>275</v>
      </c>
      <c r="Q124" s="357" t="s">
        <v>276</v>
      </c>
      <c r="R124" s="128" t="s">
        <v>58</v>
      </c>
      <c r="S124" s="129">
        <f>IF(R124="SI",0.25,0)</f>
        <v>0.25</v>
      </c>
      <c r="T124" s="128" t="s">
        <v>58</v>
      </c>
      <c r="U124" s="129">
        <f>IF(T124="SI",0.25,0)</f>
        <v>0.25</v>
      </c>
      <c r="V124" s="128" t="s">
        <v>59</v>
      </c>
      <c r="W124" s="130">
        <f>IF(V124="SI",0.5,0)</f>
        <v>0</v>
      </c>
      <c r="X124" s="131">
        <f>IF(R124="","",SUM(S124,U124,W124))</f>
        <v>0.5</v>
      </c>
      <c r="Y124" s="181" t="str">
        <f t="shared" si="196"/>
        <v>0</v>
      </c>
      <c r="Z124" s="123" t="s">
        <v>87</v>
      </c>
      <c r="AA124" s="112" t="str">
        <f t="shared" si="169"/>
        <v>4</v>
      </c>
      <c r="AB124" s="125" t="s">
        <v>76</v>
      </c>
      <c r="AC124" s="124" t="str">
        <f t="shared" si="200"/>
        <v>4</v>
      </c>
      <c r="AD124" s="126">
        <f t="shared" si="201"/>
        <v>16</v>
      </c>
      <c r="AE124" s="133" t="str">
        <f t="shared" si="202"/>
        <v>RIESGO EXTREMO</v>
      </c>
      <c r="AF124" s="133" t="str">
        <f t="shared" si="203"/>
        <v>COMPARTIR O TRANSFERIR EL RIESGO</v>
      </c>
      <c r="AG124" s="115" t="s">
        <v>1023</v>
      </c>
      <c r="AH124" s="149" t="s">
        <v>1104</v>
      </c>
    </row>
    <row r="125" spans="1:34" s="115" customFormat="1" ht="83.25" customHeight="1">
      <c r="B125" s="324" t="s">
        <v>93</v>
      </c>
      <c r="C125" s="116">
        <v>4</v>
      </c>
      <c r="D125" s="117" t="s">
        <v>49</v>
      </c>
      <c r="E125" s="118" t="s">
        <v>279</v>
      </c>
      <c r="F125" s="150" t="s">
        <v>280</v>
      </c>
      <c r="G125" s="137" t="s">
        <v>281</v>
      </c>
      <c r="H125" s="137" t="s">
        <v>282</v>
      </c>
      <c r="I125" s="335" t="s">
        <v>100</v>
      </c>
      <c r="J125" s="123" t="s">
        <v>87</v>
      </c>
      <c r="K125" s="124" t="str">
        <f t="shared" si="122"/>
        <v>4</v>
      </c>
      <c r="L125" s="125" t="s">
        <v>76</v>
      </c>
      <c r="M125" s="124" t="str">
        <f t="shared" si="197"/>
        <v>4</v>
      </c>
      <c r="N125" s="126">
        <f t="shared" si="198"/>
        <v>16</v>
      </c>
      <c r="O125" s="133" t="str">
        <f t="shared" si="199"/>
        <v>RIESGO EXTREMO</v>
      </c>
      <c r="P125" s="356" t="s">
        <v>283</v>
      </c>
      <c r="Q125" s="357" t="s">
        <v>276</v>
      </c>
      <c r="R125" s="128" t="s">
        <v>59</v>
      </c>
      <c r="S125" s="129">
        <f t="shared" ref="S125:S126" si="204">IF(R125="SI",0.25,0)</f>
        <v>0</v>
      </c>
      <c r="T125" s="128" t="s">
        <v>58</v>
      </c>
      <c r="U125" s="129">
        <f>IF(T125="SI",0.25,0)</f>
        <v>0.25</v>
      </c>
      <c r="V125" s="128" t="s">
        <v>59</v>
      </c>
      <c r="W125" s="130">
        <f>IF(V125="SI",0.5,0)</f>
        <v>0</v>
      </c>
      <c r="X125" s="131">
        <f>IF(R125="","",SUM(S125,U125,W125))</f>
        <v>0.25</v>
      </c>
      <c r="Y125" s="181" t="str">
        <f t="shared" si="196"/>
        <v>0</v>
      </c>
      <c r="Z125" s="123" t="s">
        <v>87</v>
      </c>
      <c r="AA125" s="112" t="str">
        <f t="shared" si="169"/>
        <v>4</v>
      </c>
      <c r="AB125" s="125" t="s">
        <v>76</v>
      </c>
      <c r="AC125" s="124" t="str">
        <f t="shared" si="200"/>
        <v>4</v>
      </c>
      <c r="AD125" s="126">
        <f t="shared" si="201"/>
        <v>16</v>
      </c>
      <c r="AE125" s="133" t="str">
        <f t="shared" si="202"/>
        <v>RIESGO EXTREMO</v>
      </c>
      <c r="AF125" s="133" t="str">
        <f t="shared" si="203"/>
        <v>COMPARTIR O TRANSFERIR EL RIESGO</v>
      </c>
      <c r="AG125" s="195" t="s">
        <v>284</v>
      </c>
      <c r="AH125" s="149" t="s">
        <v>285</v>
      </c>
    </row>
    <row r="126" spans="1:34" s="115" customFormat="1" ht="83.25" customHeight="1" thickBot="1">
      <c r="B126" s="324" t="s">
        <v>93</v>
      </c>
      <c r="C126" s="116">
        <v>5</v>
      </c>
      <c r="D126" s="117" t="s">
        <v>49</v>
      </c>
      <c r="E126" s="118" t="s">
        <v>286</v>
      </c>
      <c r="F126" s="196" t="s">
        <v>287</v>
      </c>
      <c r="G126" s="137" t="s">
        <v>288</v>
      </c>
      <c r="H126" s="115" t="s">
        <v>289</v>
      </c>
      <c r="I126" s="335" t="s">
        <v>108</v>
      </c>
      <c r="J126" s="123" t="s">
        <v>55</v>
      </c>
      <c r="K126" s="124" t="str">
        <f t="shared" si="122"/>
        <v>5</v>
      </c>
      <c r="L126" s="125" t="s">
        <v>76</v>
      </c>
      <c r="M126" s="124" t="str">
        <f t="shared" si="197"/>
        <v>4</v>
      </c>
      <c r="N126" s="126">
        <f t="shared" si="198"/>
        <v>20</v>
      </c>
      <c r="O126" s="133" t="str">
        <f t="shared" si="199"/>
        <v>RIESGO EXTREMO</v>
      </c>
      <c r="P126" s="356" t="s">
        <v>290</v>
      </c>
      <c r="Q126" s="357"/>
      <c r="R126" s="128" t="s">
        <v>59</v>
      </c>
      <c r="S126" s="129">
        <f t="shared" si="204"/>
        <v>0</v>
      </c>
      <c r="T126" s="128" t="s">
        <v>58</v>
      </c>
      <c r="U126" s="129">
        <f t="shared" ref="U126" si="205">IF(T126="SI",0.25,0)</f>
        <v>0.25</v>
      </c>
      <c r="V126" s="128" t="s">
        <v>59</v>
      </c>
      <c r="W126" s="130">
        <f t="shared" ref="W126" si="206">IF(V126="SI",0.5,0)</f>
        <v>0</v>
      </c>
      <c r="X126" s="131">
        <f t="shared" ref="X126" si="207">IF(R126="","",SUM(S126,U126,W126))</f>
        <v>0.25</v>
      </c>
      <c r="Y126" s="181" t="str">
        <f t="shared" si="196"/>
        <v>0</v>
      </c>
      <c r="Z126" s="123" t="s">
        <v>55</v>
      </c>
      <c r="AA126" s="112" t="str">
        <f t="shared" si="169"/>
        <v>5</v>
      </c>
      <c r="AB126" s="125" t="s">
        <v>76</v>
      </c>
      <c r="AC126" s="124" t="str">
        <f t="shared" si="200"/>
        <v>4</v>
      </c>
      <c r="AD126" s="126">
        <f t="shared" si="201"/>
        <v>20</v>
      </c>
      <c r="AE126" s="133" t="str">
        <f t="shared" si="202"/>
        <v>RIESGO EXTREMO</v>
      </c>
      <c r="AF126" s="133" t="str">
        <f t="shared" si="203"/>
        <v>COMPARTIR O TRANSFERIR EL RIESGO</v>
      </c>
      <c r="AG126" s="298" t="s">
        <v>291</v>
      </c>
      <c r="AH126" s="217" t="s">
        <v>1024</v>
      </c>
    </row>
    <row r="127" spans="1:34" s="115" customFormat="1" ht="120">
      <c r="B127" s="328" t="s">
        <v>122</v>
      </c>
      <c r="C127" s="97">
        <v>1</v>
      </c>
      <c r="D127" s="98" t="s">
        <v>49</v>
      </c>
      <c r="E127" s="177" t="s">
        <v>187</v>
      </c>
      <c r="F127" s="178" t="s">
        <v>1025</v>
      </c>
      <c r="G127" s="179" t="s">
        <v>188</v>
      </c>
      <c r="H127" s="179" t="s">
        <v>189</v>
      </c>
      <c r="I127" s="334" t="s">
        <v>100</v>
      </c>
      <c r="J127" s="103" t="s">
        <v>55</v>
      </c>
      <c r="K127" s="104" t="str">
        <f t="shared" si="122"/>
        <v>5</v>
      </c>
      <c r="L127" s="105" t="s">
        <v>66</v>
      </c>
      <c r="M127" s="104" t="str">
        <f>IF(L127="INSIGNIFICANTE","1",IF(L127="MENOR","2",IF(L127="MODERADO","3",IF(L127="MAYOR","4",IF(L127="CATASTRÓFICO","5","")))))</f>
        <v>3</v>
      </c>
      <c r="N127" s="106">
        <f>IF(K127="","",K127*M127)</f>
        <v>15</v>
      </c>
      <c r="O127" s="111" t="str">
        <f>IF(N127="","",IF(N127&gt;=15,"RIESGO EXTREMO",IF(N127&gt;=7,"RIESGO ALTO",IF(N127&gt;=4,"RIESGO MODERADO",IF(N127&gt;=1,"RIESGO BAJO","")))))</f>
        <v>RIESGO EXTREMO</v>
      </c>
      <c r="P127" s="366" t="s">
        <v>190</v>
      </c>
      <c r="Q127" s="367" t="s">
        <v>190</v>
      </c>
      <c r="R127" s="105" t="s">
        <v>58</v>
      </c>
      <c r="S127" s="108">
        <f>IF(R127="SI",0.25,0)</f>
        <v>0.25</v>
      </c>
      <c r="T127" s="105" t="s">
        <v>58</v>
      </c>
      <c r="U127" s="108">
        <f>IF(T127="SI",0.25,0)</f>
        <v>0.25</v>
      </c>
      <c r="V127" s="105" t="s">
        <v>59</v>
      </c>
      <c r="W127" s="109">
        <f>IF(V127="SI",0.5,0)</f>
        <v>0</v>
      </c>
      <c r="X127" s="110">
        <f>IF(R127="","",SUM(S127,U127,W127))</f>
        <v>0.5</v>
      </c>
      <c r="Y127" s="107" t="str">
        <f>IF(X127="","",IF(X127="","",IF(X127&gt;=0.76,"2",IF(X127&gt;=0.51,"1",IF(X127&gt;=0,"0","")))))</f>
        <v>0</v>
      </c>
      <c r="Z127" s="103" t="s">
        <v>55</v>
      </c>
      <c r="AA127" s="112" t="str">
        <f t="shared" si="169"/>
        <v>5</v>
      </c>
      <c r="AB127" s="105" t="s">
        <v>66</v>
      </c>
      <c r="AC127" s="104" t="str">
        <f>IF(AB127="INSIGNIFICANTE","1",IF(AB127="MENOR","2",IF(AB127="MODERADO","3",IF(AB127="MAYOR","4",IF(AB127="CATASTRÓFICO","5","")))))</f>
        <v>3</v>
      </c>
      <c r="AD127" s="106">
        <f>IF(AA127="","",AA127*AC127)</f>
        <v>15</v>
      </c>
      <c r="AE127" s="111" t="str">
        <f>IF(AD127="","",IF(AD127&gt;=15,"RIESGO EXTREMO",IF(AD127&gt;=7,"RIESGO ALTO",IF(AD127&gt;=4,"RIESGO MODERADO",IF(AD127&gt;=1,"RIESGO BAJO","")))))</f>
        <v>RIESGO EXTREMO</v>
      </c>
      <c r="AF127" s="111" t="str">
        <f>IF(AE127="","",IF(AE127="RIESGO EXTREMO","COMPARTIR O TRANSFERIR EL RIESGO",IF(AE127="RIESGO ALTO","EVITAR EL RIESGO",IF(AE127="RIESGO MODERADO","REDUCIR EL RIESGO",IF(AE127="RIESGO BAJO","ASUMIR","")))))</f>
        <v>COMPARTIR O TRANSFERIR EL RIESGO</v>
      </c>
      <c r="AG127" s="205" t="s">
        <v>191</v>
      </c>
      <c r="AH127" s="200" t="s">
        <v>192</v>
      </c>
    </row>
    <row r="128" spans="1:34" s="115" customFormat="1" ht="150">
      <c r="B128" s="329" t="s">
        <v>122</v>
      </c>
      <c r="C128" s="116">
        <v>2</v>
      </c>
      <c r="D128" s="117" t="s">
        <v>92</v>
      </c>
      <c r="E128" s="118" t="s">
        <v>187</v>
      </c>
      <c r="F128" s="150" t="s">
        <v>193</v>
      </c>
      <c r="G128" s="137" t="s">
        <v>194</v>
      </c>
      <c r="H128" s="137" t="s">
        <v>195</v>
      </c>
      <c r="I128" s="335" t="s">
        <v>108</v>
      </c>
      <c r="J128" s="123" t="s">
        <v>120</v>
      </c>
      <c r="K128" s="124" t="str">
        <f t="shared" si="122"/>
        <v>2</v>
      </c>
      <c r="L128" s="125" t="s">
        <v>66</v>
      </c>
      <c r="M128" s="124" t="str">
        <f t="shared" ref="M128:M135" si="208">IF(L128="INSIGNIFICANTE","1",IF(L128="MENOR","2",IF(L128="MODERADO","3",IF(L128="MAYOR","4",IF(L128="CATASTRÓFICO","5","")))))</f>
        <v>3</v>
      </c>
      <c r="N128" s="126">
        <f t="shared" ref="N128:N135" si="209">IF(K128="","",K128*M128)</f>
        <v>6</v>
      </c>
      <c r="O128" s="133" t="str">
        <f t="shared" ref="O128:O135" si="210">IF(N128="","",IF(N128&gt;=15,"RIESGO EXTREMO",IF(N128&gt;=7,"RIESGO ALTO",IF(N128&gt;=4,"RIESGO MODERADO",IF(N128&gt;=1,"RIESGO BAJO","")))))</f>
        <v>RIESGO MODERADO</v>
      </c>
      <c r="P128" s="356" t="s">
        <v>197</v>
      </c>
      <c r="Q128" s="357" t="s">
        <v>198</v>
      </c>
      <c r="R128" s="128" t="s">
        <v>58</v>
      </c>
      <c r="S128" s="129">
        <f>IF(R128="SI",0.25,0)</f>
        <v>0.25</v>
      </c>
      <c r="T128" s="128" t="s">
        <v>58</v>
      </c>
      <c r="U128" s="129">
        <f>IF(T128="SI",0.25,0)</f>
        <v>0.25</v>
      </c>
      <c r="V128" s="128" t="s">
        <v>58</v>
      </c>
      <c r="W128" s="130">
        <f>IF(V128="SI",0.5,0)</f>
        <v>0.5</v>
      </c>
      <c r="X128" s="131">
        <f>IF(R128="","",SUM(S128,U128,W128))</f>
        <v>1</v>
      </c>
      <c r="Y128" s="181" t="str">
        <f>IF(X128="","",IF(X128="","",IF(X128&gt;=0.76,"2",IF(X128&gt;=0.51,"1",IF(X128&gt;=0,"0","")))))</f>
        <v>2</v>
      </c>
      <c r="Z128" s="123" t="s">
        <v>118</v>
      </c>
      <c r="AA128" s="112" t="str">
        <f t="shared" si="169"/>
        <v>1</v>
      </c>
      <c r="AB128" s="125" t="s">
        <v>56</v>
      </c>
      <c r="AC128" s="124" t="str">
        <f t="shared" ref="AC128:AC135" si="211">IF(AB128="INSIGNIFICANTE","1",IF(AB128="MENOR","2",IF(AB128="MODERADO","3",IF(AB128="MAYOR","4",IF(AB128="CATASTRÓFICO","5","")))))</f>
        <v>2</v>
      </c>
      <c r="AD128" s="126">
        <f t="shared" ref="AD128:AD135" si="212">IF(AA128="","",AA128*AC128)</f>
        <v>2</v>
      </c>
      <c r="AE128" s="133" t="str">
        <f t="shared" ref="AE128:AE135" si="213">IF(AD128="","",IF(AD128&gt;=15,"RIESGO EXTREMO",IF(AD128&gt;=7,"RIESGO ALTO",IF(AD128&gt;=4,"RIESGO MODERADO",IF(AD128&gt;=1,"RIESGO BAJO","")))))</f>
        <v>RIESGO BAJO</v>
      </c>
      <c r="AF128" s="133" t="str">
        <f t="shared" ref="AF128:AF135" si="214">IF(AE128="","",IF(AE128="RIESGO EXTREMO","COMPARTIR O TRANSFERIR EL RIESGO",IF(AE128="RIESGO ALTO","EVITAR EL RIESGO",IF(AE128="RIESGO MODERADO","REDUCIR EL RIESGO",IF(AE128="RIESGO BAJO","ASUMIR","")))))</f>
        <v>ASUMIR</v>
      </c>
      <c r="AG128" s="195" t="s">
        <v>199</v>
      </c>
      <c r="AH128" s="149" t="s">
        <v>200</v>
      </c>
    </row>
    <row r="129" spans="2:34" s="115" customFormat="1" ht="105">
      <c r="B129" s="329" t="s">
        <v>122</v>
      </c>
      <c r="C129" s="116">
        <v>3</v>
      </c>
      <c r="D129" s="117" t="s">
        <v>49</v>
      </c>
      <c r="E129" s="118" t="s">
        <v>201</v>
      </c>
      <c r="F129" s="182" t="s">
        <v>202</v>
      </c>
      <c r="G129" s="137" t="s">
        <v>203</v>
      </c>
      <c r="H129" s="137" t="s">
        <v>204</v>
      </c>
      <c r="I129" s="335" t="s">
        <v>100</v>
      </c>
      <c r="J129" s="123" t="s">
        <v>121</v>
      </c>
      <c r="K129" s="124" t="str">
        <f t="shared" si="122"/>
        <v>3</v>
      </c>
      <c r="L129" s="125" t="s">
        <v>66</v>
      </c>
      <c r="M129" s="124" t="str">
        <f t="shared" si="208"/>
        <v>3</v>
      </c>
      <c r="N129" s="126">
        <f t="shared" si="209"/>
        <v>9</v>
      </c>
      <c r="O129" s="133" t="str">
        <f t="shared" si="210"/>
        <v>RIESGO ALTO</v>
      </c>
      <c r="P129" s="356" t="s">
        <v>205</v>
      </c>
      <c r="Q129" s="357" t="s">
        <v>206</v>
      </c>
      <c r="R129" s="128" t="s">
        <v>58</v>
      </c>
      <c r="S129" s="129">
        <f>IF(R129="SI",0.25,0)</f>
        <v>0.25</v>
      </c>
      <c r="T129" s="128" t="s">
        <v>58</v>
      </c>
      <c r="U129" s="129">
        <f>IF(T129="SI",0.25,0)</f>
        <v>0.25</v>
      </c>
      <c r="V129" s="128" t="s">
        <v>59</v>
      </c>
      <c r="W129" s="130">
        <f>IF(V129="SI",0.5,0)</f>
        <v>0</v>
      </c>
      <c r="X129" s="131">
        <f>IF(R129="","",SUM(S129,U129,W129))</f>
        <v>0.5</v>
      </c>
      <c r="Y129" s="181" t="str">
        <f>IF(X129="","",IF(X129="","",IF(X129&gt;=0.76,"2",IF(X129&gt;=0.51,"1",IF(X129&gt;=0,"0","")))))</f>
        <v>0</v>
      </c>
      <c r="Z129" s="123" t="s">
        <v>121</v>
      </c>
      <c r="AA129" s="112" t="str">
        <f t="shared" si="169"/>
        <v>3</v>
      </c>
      <c r="AB129" s="125" t="s">
        <v>66</v>
      </c>
      <c r="AC129" s="124" t="str">
        <f t="shared" si="211"/>
        <v>3</v>
      </c>
      <c r="AD129" s="126">
        <f t="shared" si="212"/>
        <v>9</v>
      </c>
      <c r="AE129" s="133" t="str">
        <f t="shared" si="213"/>
        <v>RIESGO ALTO</v>
      </c>
      <c r="AF129" s="133" t="str">
        <f t="shared" si="214"/>
        <v>EVITAR EL RIESGO</v>
      </c>
      <c r="AG129" s="195" t="s">
        <v>207</v>
      </c>
      <c r="AH129" s="149" t="s">
        <v>208</v>
      </c>
    </row>
    <row r="130" spans="2:34" s="115" customFormat="1" ht="90">
      <c r="B130" s="329" t="s">
        <v>122</v>
      </c>
      <c r="C130" s="116">
        <v>4</v>
      </c>
      <c r="D130" s="117" t="s">
        <v>49</v>
      </c>
      <c r="E130" s="118" t="s">
        <v>209</v>
      </c>
      <c r="F130" s="150" t="s">
        <v>210</v>
      </c>
      <c r="G130" s="137" t="s">
        <v>211</v>
      </c>
      <c r="H130" s="137" t="s">
        <v>212</v>
      </c>
      <c r="I130" s="335" t="s">
        <v>108</v>
      </c>
      <c r="J130" s="123" t="s">
        <v>121</v>
      </c>
      <c r="K130" s="124" t="str">
        <f t="shared" si="122"/>
        <v>3</v>
      </c>
      <c r="L130" s="125" t="s">
        <v>66</v>
      </c>
      <c r="M130" s="124" t="str">
        <f t="shared" si="208"/>
        <v>3</v>
      </c>
      <c r="N130" s="126">
        <f t="shared" si="209"/>
        <v>9</v>
      </c>
      <c r="O130" s="133" t="str">
        <f t="shared" si="210"/>
        <v>RIESGO ALTO</v>
      </c>
      <c r="P130" s="356" t="s">
        <v>213</v>
      </c>
      <c r="Q130" s="357" t="s">
        <v>213</v>
      </c>
      <c r="R130" s="128" t="s">
        <v>59</v>
      </c>
      <c r="S130" s="129">
        <f t="shared" ref="S130:S135" si="215">IF(R130="SI",0.25,0)</f>
        <v>0</v>
      </c>
      <c r="T130" s="128" t="s">
        <v>58</v>
      </c>
      <c r="U130" s="129">
        <f>IF(T130="SI",0.25,0)</f>
        <v>0.25</v>
      </c>
      <c r="V130" s="128" t="s">
        <v>58</v>
      </c>
      <c r="W130" s="130">
        <f>IF(V130="SI",0.5,0)</f>
        <v>0.5</v>
      </c>
      <c r="X130" s="131">
        <f>IF(R130="","",SUM(S130,U130,W130))</f>
        <v>0.75</v>
      </c>
      <c r="Y130" s="181" t="str">
        <f>IF(X130="","",IF(X130="","",IF(X130&gt;=0.76,"2",IF(X130&gt;=0.51,"1",IF(X130&gt;=0,"0","")))))</f>
        <v>1</v>
      </c>
      <c r="Z130" s="123" t="s">
        <v>120</v>
      </c>
      <c r="AA130" s="112" t="str">
        <f t="shared" si="169"/>
        <v>2</v>
      </c>
      <c r="AB130" s="125" t="s">
        <v>66</v>
      </c>
      <c r="AC130" s="124" t="str">
        <f t="shared" si="211"/>
        <v>3</v>
      </c>
      <c r="AD130" s="126">
        <f t="shared" si="212"/>
        <v>6</v>
      </c>
      <c r="AE130" s="133" t="str">
        <f t="shared" si="213"/>
        <v>RIESGO MODERADO</v>
      </c>
      <c r="AF130" s="133" t="str">
        <f t="shared" si="214"/>
        <v>REDUCIR EL RIESGO</v>
      </c>
      <c r="AG130" s="195" t="s">
        <v>214</v>
      </c>
      <c r="AH130" s="149" t="s">
        <v>215</v>
      </c>
    </row>
    <row r="131" spans="2:34" s="115" customFormat="1" ht="75">
      <c r="B131" s="329" t="s">
        <v>122</v>
      </c>
      <c r="C131" s="116">
        <v>5</v>
      </c>
      <c r="D131" s="117" t="s">
        <v>49</v>
      </c>
      <c r="E131" s="118" t="s">
        <v>216</v>
      </c>
      <c r="F131" s="150" t="s">
        <v>217</v>
      </c>
      <c r="G131" s="137" t="s">
        <v>218</v>
      </c>
      <c r="H131" s="137" t="s">
        <v>219</v>
      </c>
      <c r="I131" s="335" t="s">
        <v>103</v>
      </c>
      <c r="J131" s="123" t="s">
        <v>87</v>
      </c>
      <c r="K131" s="124" t="str">
        <f t="shared" si="122"/>
        <v>4</v>
      </c>
      <c r="L131" s="125" t="s">
        <v>66</v>
      </c>
      <c r="M131" s="124" t="str">
        <f t="shared" si="208"/>
        <v>3</v>
      </c>
      <c r="N131" s="126">
        <f t="shared" si="209"/>
        <v>12</v>
      </c>
      <c r="O131" s="133" t="str">
        <f t="shared" si="210"/>
        <v>RIESGO ALTO</v>
      </c>
      <c r="P131" s="356" t="s">
        <v>220</v>
      </c>
      <c r="Q131" s="357" t="s">
        <v>220</v>
      </c>
      <c r="R131" s="128" t="s">
        <v>58</v>
      </c>
      <c r="S131" s="129">
        <f t="shared" si="215"/>
        <v>0.25</v>
      </c>
      <c r="T131" s="128" t="s">
        <v>58</v>
      </c>
      <c r="U131" s="129">
        <f t="shared" ref="U131:U135" si="216">IF(T131="SI",0.25,0)</f>
        <v>0.25</v>
      </c>
      <c r="V131" s="128" t="s">
        <v>58</v>
      </c>
      <c r="W131" s="130">
        <f t="shared" ref="W131:W135" si="217">IF(V131="SI",0.5,0)</f>
        <v>0.5</v>
      </c>
      <c r="X131" s="131">
        <f t="shared" ref="X131:X135" si="218">IF(R131="","",SUM(S131,U131,W131))</f>
        <v>1</v>
      </c>
      <c r="Y131" s="181" t="str">
        <f>IF(X131="","",IF(X131="","",IF(X131&gt;=0.76,"2",IF(X131&gt;=0.51,"1",IF(X131&gt;=0,"0","")))))</f>
        <v>2</v>
      </c>
      <c r="Z131" s="123" t="s">
        <v>118</v>
      </c>
      <c r="AA131" s="112" t="str">
        <f t="shared" si="169"/>
        <v>1</v>
      </c>
      <c r="AB131" s="125" t="s">
        <v>66</v>
      </c>
      <c r="AC131" s="124" t="str">
        <f t="shared" si="211"/>
        <v>3</v>
      </c>
      <c r="AD131" s="126">
        <f t="shared" si="212"/>
        <v>3</v>
      </c>
      <c r="AE131" s="133" t="str">
        <f t="shared" si="213"/>
        <v>RIESGO BAJO</v>
      </c>
      <c r="AF131" s="133" t="str">
        <f t="shared" si="214"/>
        <v>ASUMIR</v>
      </c>
      <c r="AG131" s="195" t="s">
        <v>221</v>
      </c>
      <c r="AH131" s="149" t="s">
        <v>222</v>
      </c>
    </row>
    <row r="132" spans="2:34" s="115" customFormat="1" ht="60">
      <c r="B132" s="329" t="s">
        <v>122</v>
      </c>
      <c r="C132" s="116">
        <v>6</v>
      </c>
      <c r="D132" s="117" t="s">
        <v>49</v>
      </c>
      <c r="E132" s="118" t="s">
        <v>223</v>
      </c>
      <c r="F132" s="150" t="s">
        <v>224</v>
      </c>
      <c r="G132" s="137" t="s">
        <v>225</v>
      </c>
      <c r="H132" s="137" t="s">
        <v>226</v>
      </c>
      <c r="I132" s="335" t="s">
        <v>84</v>
      </c>
      <c r="J132" s="123" t="s">
        <v>121</v>
      </c>
      <c r="K132" s="124" t="str">
        <f t="shared" si="122"/>
        <v>3</v>
      </c>
      <c r="L132" s="125" t="s">
        <v>66</v>
      </c>
      <c r="M132" s="124" t="str">
        <f t="shared" si="208"/>
        <v>3</v>
      </c>
      <c r="N132" s="126">
        <f t="shared" si="209"/>
        <v>9</v>
      </c>
      <c r="O132" s="133" t="str">
        <f t="shared" si="210"/>
        <v>RIESGO ALTO</v>
      </c>
      <c r="P132" s="356" t="s">
        <v>227</v>
      </c>
      <c r="Q132" s="357" t="s">
        <v>227</v>
      </c>
      <c r="R132" s="128" t="s">
        <v>58</v>
      </c>
      <c r="S132" s="129">
        <f t="shared" si="215"/>
        <v>0.25</v>
      </c>
      <c r="T132" s="128" t="s">
        <v>58</v>
      </c>
      <c r="U132" s="129">
        <f t="shared" si="216"/>
        <v>0.25</v>
      </c>
      <c r="V132" s="128" t="s">
        <v>58</v>
      </c>
      <c r="W132" s="130">
        <f t="shared" si="217"/>
        <v>0.5</v>
      </c>
      <c r="X132" s="131">
        <f t="shared" si="218"/>
        <v>1</v>
      </c>
      <c r="Y132" s="181" t="str">
        <f t="shared" ref="Y132:Y135" si="219">IF(X132="","",IF(X132="","",IF(X132&gt;=0.76,"2",IF(X132&gt;=0.51,"1",IF(X132&gt;=0,"0","")))))</f>
        <v>2</v>
      </c>
      <c r="Z132" s="123" t="s">
        <v>118</v>
      </c>
      <c r="AA132" s="112" t="str">
        <f t="shared" si="169"/>
        <v>1</v>
      </c>
      <c r="AB132" s="125" t="s">
        <v>66</v>
      </c>
      <c r="AC132" s="124" t="str">
        <f t="shared" si="211"/>
        <v>3</v>
      </c>
      <c r="AD132" s="126">
        <f t="shared" si="212"/>
        <v>3</v>
      </c>
      <c r="AE132" s="133" t="str">
        <f t="shared" si="213"/>
        <v>RIESGO BAJO</v>
      </c>
      <c r="AF132" s="133" t="str">
        <f t="shared" si="214"/>
        <v>ASUMIR</v>
      </c>
      <c r="AG132" s="195" t="s">
        <v>228</v>
      </c>
      <c r="AH132" s="149" t="s">
        <v>229</v>
      </c>
    </row>
    <row r="133" spans="2:34" s="115" customFormat="1" ht="47.25">
      <c r="B133" s="329" t="s">
        <v>122</v>
      </c>
      <c r="C133" s="116">
        <v>7</v>
      </c>
      <c r="D133" s="117" t="s">
        <v>49</v>
      </c>
      <c r="E133" s="118" t="s">
        <v>230</v>
      </c>
      <c r="F133" s="150" t="s">
        <v>231</v>
      </c>
      <c r="G133" s="137" t="s">
        <v>232</v>
      </c>
      <c r="H133" s="137" t="s">
        <v>233</v>
      </c>
      <c r="I133" s="335" t="s">
        <v>108</v>
      </c>
      <c r="J133" s="123" t="s">
        <v>55</v>
      </c>
      <c r="K133" s="124" t="str">
        <f t="shared" si="122"/>
        <v>5</v>
      </c>
      <c r="L133" s="125" t="s">
        <v>76</v>
      </c>
      <c r="M133" s="124" t="str">
        <f t="shared" si="208"/>
        <v>4</v>
      </c>
      <c r="N133" s="126">
        <f t="shared" si="209"/>
        <v>20</v>
      </c>
      <c r="O133" s="133" t="str">
        <f t="shared" si="210"/>
        <v>RIESGO EXTREMO</v>
      </c>
      <c r="P133" s="356" t="s">
        <v>234</v>
      </c>
      <c r="Q133" s="357" t="s">
        <v>235</v>
      </c>
      <c r="R133" s="128" t="s">
        <v>58</v>
      </c>
      <c r="S133" s="129">
        <f t="shared" si="215"/>
        <v>0.25</v>
      </c>
      <c r="T133" s="128" t="s">
        <v>58</v>
      </c>
      <c r="U133" s="129">
        <f t="shared" si="216"/>
        <v>0.25</v>
      </c>
      <c r="V133" s="128" t="s">
        <v>59</v>
      </c>
      <c r="W133" s="130">
        <f t="shared" si="217"/>
        <v>0</v>
      </c>
      <c r="X133" s="131">
        <f t="shared" si="218"/>
        <v>0.5</v>
      </c>
      <c r="Y133" s="181" t="str">
        <f t="shared" si="219"/>
        <v>0</v>
      </c>
      <c r="Z133" s="123" t="s">
        <v>55</v>
      </c>
      <c r="AA133" s="112" t="str">
        <f t="shared" si="169"/>
        <v>5</v>
      </c>
      <c r="AB133" s="125" t="s">
        <v>76</v>
      </c>
      <c r="AC133" s="124" t="str">
        <f t="shared" si="211"/>
        <v>4</v>
      </c>
      <c r="AD133" s="126">
        <f t="shared" si="212"/>
        <v>20</v>
      </c>
      <c r="AE133" s="133" t="str">
        <f t="shared" si="213"/>
        <v>RIESGO EXTREMO</v>
      </c>
      <c r="AF133" s="133" t="str">
        <f t="shared" si="214"/>
        <v>COMPARTIR O TRANSFERIR EL RIESGO</v>
      </c>
      <c r="AG133" s="195" t="s">
        <v>236</v>
      </c>
      <c r="AH133" s="149" t="s">
        <v>237</v>
      </c>
    </row>
    <row r="134" spans="2:34" s="115" customFormat="1" ht="90">
      <c r="B134" s="329" t="s">
        <v>122</v>
      </c>
      <c r="C134" s="116">
        <v>8</v>
      </c>
      <c r="D134" s="117" t="s">
        <v>49</v>
      </c>
      <c r="E134" s="118" t="s">
        <v>238</v>
      </c>
      <c r="F134" s="150" t="s">
        <v>239</v>
      </c>
      <c r="G134" s="137" t="s">
        <v>240</v>
      </c>
      <c r="H134" s="137" t="s">
        <v>241</v>
      </c>
      <c r="I134" s="335" t="s">
        <v>242</v>
      </c>
      <c r="J134" s="123" t="s">
        <v>55</v>
      </c>
      <c r="K134" s="124" t="str">
        <f t="shared" si="122"/>
        <v>5</v>
      </c>
      <c r="L134" s="125" t="s">
        <v>76</v>
      </c>
      <c r="M134" s="124" t="str">
        <f t="shared" si="208"/>
        <v>4</v>
      </c>
      <c r="N134" s="126">
        <f t="shared" si="209"/>
        <v>20</v>
      </c>
      <c r="O134" s="133" t="str">
        <f t="shared" si="210"/>
        <v>RIESGO EXTREMO</v>
      </c>
      <c r="P134" s="356" t="s">
        <v>243</v>
      </c>
      <c r="Q134" s="357" t="s">
        <v>244</v>
      </c>
      <c r="R134" s="128" t="s">
        <v>59</v>
      </c>
      <c r="S134" s="129">
        <f t="shared" si="215"/>
        <v>0</v>
      </c>
      <c r="T134" s="128" t="s">
        <v>58</v>
      </c>
      <c r="U134" s="129">
        <f t="shared" si="216"/>
        <v>0.25</v>
      </c>
      <c r="V134" s="128" t="s">
        <v>59</v>
      </c>
      <c r="W134" s="130">
        <f t="shared" si="217"/>
        <v>0</v>
      </c>
      <c r="X134" s="131">
        <f t="shared" si="218"/>
        <v>0.25</v>
      </c>
      <c r="Y134" s="181" t="str">
        <f t="shared" si="219"/>
        <v>0</v>
      </c>
      <c r="Z134" s="123" t="s">
        <v>55</v>
      </c>
      <c r="AA134" s="112" t="str">
        <f t="shared" si="169"/>
        <v>5</v>
      </c>
      <c r="AB134" s="125" t="s">
        <v>76</v>
      </c>
      <c r="AC134" s="124" t="str">
        <f t="shared" si="211"/>
        <v>4</v>
      </c>
      <c r="AD134" s="126">
        <f t="shared" si="212"/>
        <v>20</v>
      </c>
      <c r="AE134" s="133" t="str">
        <f t="shared" si="213"/>
        <v>RIESGO EXTREMO</v>
      </c>
      <c r="AF134" s="133" t="str">
        <f t="shared" si="214"/>
        <v>COMPARTIR O TRANSFERIR EL RIESGO</v>
      </c>
      <c r="AG134" s="195" t="s">
        <v>245</v>
      </c>
      <c r="AH134" s="149" t="s">
        <v>246</v>
      </c>
    </row>
    <row r="135" spans="2:34" s="115" customFormat="1" ht="48" thickBot="1">
      <c r="B135" s="329" t="s">
        <v>122</v>
      </c>
      <c r="C135" s="116">
        <v>9</v>
      </c>
      <c r="D135" s="117" t="s">
        <v>49</v>
      </c>
      <c r="E135" s="118" t="s">
        <v>247</v>
      </c>
      <c r="F135" s="150" t="s">
        <v>248</v>
      </c>
      <c r="G135" s="137" t="s">
        <v>249</v>
      </c>
      <c r="H135" s="137" t="s">
        <v>250</v>
      </c>
      <c r="I135" s="335" t="s">
        <v>103</v>
      </c>
      <c r="J135" s="123" t="s">
        <v>55</v>
      </c>
      <c r="K135" s="124" t="str">
        <f t="shared" si="122"/>
        <v>5</v>
      </c>
      <c r="L135" s="125" t="s">
        <v>76</v>
      </c>
      <c r="M135" s="124" t="str">
        <f t="shared" si="208"/>
        <v>4</v>
      </c>
      <c r="N135" s="126">
        <f t="shared" si="209"/>
        <v>20</v>
      </c>
      <c r="O135" s="133" t="str">
        <f t="shared" si="210"/>
        <v>RIESGO EXTREMO</v>
      </c>
      <c r="P135" s="356" t="s">
        <v>251</v>
      </c>
      <c r="Q135" s="357" t="s">
        <v>251</v>
      </c>
      <c r="R135" s="128" t="s">
        <v>58</v>
      </c>
      <c r="S135" s="129">
        <f t="shared" si="215"/>
        <v>0.25</v>
      </c>
      <c r="T135" s="128" t="s">
        <v>59</v>
      </c>
      <c r="U135" s="129">
        <f t="shared" si="216"/>
        <v>0</v>
      </c>
      <c r="V135" s="128" t="s">
        <v>59</v>
      </c>
      <c r="W135" s="130">
        <f t="shared" si="217"/>
        <v>0</v>
      </c>
      <c r="X135" s="131">
        <f t="shared" si="218"/>
        <v>0.25</v>
      </c>
      <c r="Y135" s="181" t="str">
        <f t="shared" si="219"/>
        <v>0</v>
      </c>
      <c r="Z135" s="123" t="s">
        <v>55</v>
      </c>
      <c r="AA135" s="112" t="str">
        <f t="shared" si="169"/>
        <v>5</v>
      </c>
      <c r="AB135" s="125" t="s">
        <v>76</v>
      </c>
      <c r="AC135" s="124" t="str">
        <f t="shared" si="211"/>
        <v>4</v>
      </c>
      <c r="AD135" s="126">
        <f t="shared" si="212"/>
        <v>20</v>
      </c>
      <c r="AE135" s="133" t="str">
        <f t="shared" si="213"/>
        <v>RIESGO EXTREMO</v>
      </c>
      <c r="AF135" s="133" t="str">
        <f t="shared" si="214"/>
        <v>COMPARTIR O TRANSFERIR EL RIESGO</v>
      </c>
      <c r="AG135" s="206" t="s">
        <v>252</v>
      </c>
      <c r="AH135" s="170" t="s">
        <v>253</v>
      </c>
    </row>
    <row r="136" spans="2:34" s="115" customFormat="1" ht="75">
      <c r="B136" s="326" t="s">
        <v>116</v>
      </c>
      <c r="C136" s="97">
        <v>1</v>
      </c>
      <c r="D136" s="98" t="s">
        <v>49</v>
      </c>
      <c r="E136" s="177" t="s">
        <v>50</v>
      </c>
      <c r="F136" s="178" t="s">
        <v>1026</v>
      </c>
      <c r="G136" s="179" t="s">
        <v>862</v>
      </c>
      <c r="H136" s="179" t="s">
        <v>1027</v>
      </c>
      <c r="I136" s="334" t="s">
        <v>134</v>
      </c>
      <c r="J136" s="103" t="s">
        <v>121</v>
      </c>
      <c r="K136" s="104" t="str">
        <f t="shared" si="122"/>
        <v>3</v>
      </c>
      <c r="L136" s="105" t="s">
        <v>56</v>
      </c>
      <c r="M136" s="104" t="str">
        <f>IF(L136="INSIGNIFICANTE","1",IF(L136="MENOR","2",IF(L136="MODERADO","3",IF(L136="MAYOR","4",IF(L136="CATASTRÓFICO","5","")))))</f>
        <v>2</v>
      </c>
      <c r="N136" s="106">
        <f>IF(K136="","",K136*M136)</f>
        <v>6</v>
      </c>
      <c r="O136" s="111" t="str">
        <f>IF(N136="","",IF(N136&gt;=15,"RIESGO EXTREMO",IF(N136&gt;=7,"RIESGO ALTO",IF(N136&gt;=4,"RIESGO MODERADO",IF(N136&gt;=1,"RIESGO BAJO","")))))</f>
        <v>RIESGO MODERADO</v>
      </c>
      <c r="P136" s="366" t="s">
        <v>864</v>
      </c>
      <c r="Q136" s="367" t="s">
        <v>864</v>
      </c>
      <c r="R136" s="105" t="s">
        <v>58</v>
      </c>
      <c r="S136" s="108">
        <f>IF(R136="SI",0.25,0)</f>
        <v>0.25</v>
      </c>
      <c r="T136" s="105" t="s">
        <v>58</v>
      </c>
      <c r="U136" s="108">
        <f>IF(T136="SI",0.25,0)</f>
        <v>0.25</v>
      </c>
      <c r="V136" s="105" t="s">
        <v>58</v>
      </c>
      <c r="W136" s="109">
        <f>IF(V136="SI",0.5,0)</f>
        <v>0.5</v>
      </c>
      <c r="X136" s="110">
        <f>IF(R136="","",SUM(S136,U136,W136))</f>
        <v>1</v>
      </c>
      <c r="Y136" s="107" t="str">
        <f>IF(X136="","",IF(X136="","",IF(X136&gt;=0.76,"2",IF(X136&gt;=0.51,"1",IF(X136&gt;=0,"0","")))))</f>
        <v>2</v>
      </c>
      <c r="Z136" s="103" t="s">
        <v>118</v>
      </c>
      <c r="AA136" s="112" t="str">
        <f t="shared" si="169"/>
        <v>1</v>
      </c>
      <c r="AB136" s="105" t="s">
        <v>56</v>
      </c>
      <c r="AC136" s="104" t="str">
        <f>IF(AB136="INSIGNIFICANTE","1",IF(AB136="MENOR","2",IF(AB136="MODERADO","3",IF(AB136="MAYOR","4",IF(AB136="CATASTRÓFICO","5","")))))</f>
        <v>2</v>
      </c>
      <c r="AD136" s="106">
        <f>IF(AA136="","",AA136*AC136)</f>
        <v>2</v>
      </c>
      <c r="AE136" s="111" t="str">
        <f>IF(AD136="","",IF(AD136&gt;=15,"RIESGO EXTREMO",IF(AD136&gt;=7,"RIESGO ALTO",IF(AD136&gt;=4,"RIESGO MODERADO",IF(AD136&gt;=1,"RIESGO BAJO","")))))</f>
        <v>RIESGO BAJO</v>
      </c>
      <c r="AF136" s="111" t="str">
        <f>IF(AE136="","",IF(AE136="RIESGO EXTREMO","COMPARTIR O TRANSFERIR EL RIESGO",IF(AE136="RIESGO ALTO","EVITAR EL RIESGO",IF(AE136="RIESGO MODERADO","REDUCIR EL RIESGO",IF(AE136="RIESGO BAJO","ASUMIR","")))))</f>
        <v>ASUMIR</v>
      </c>
      <c r="AG136" s="205" t="s">
        <v>1028</v>
      </c>
      <c r="AH136" s="200" t="s">
        <v>1029</v>
      </c>
    </row>
    <row r="137" spans="2:34" s="115" customFormat="1" ht="120">
      <c r="B137" s="324" t="s">
        <v>116</v>
      </c>
      <c r="C137" s="116">
        <v>2</v>
      </c>
      <c r="D137" s="117" t="s">
        <v>49</v>
      </c>
      <c r="E137" s="118" t="s">
        <v>867</v>
      </c>
      <c r="F137" s="150" t="s">
        <v>1030</v>
      </c>
      <c r="G137" s="137" t="s">
        <v>1031</v>
      </c>
      <c r="H137" s="137" t="s">
        <v>1032</v>
      </c>
      <c r="I137" s="335" t="s">
        <v>54</v>
      </c>
      <c r="J137" s="123" t="s">
        <v>87</v>
      </c>
      <c r="K137" s="124" t="str">
        <f t="shared" si="122"/>
        <v>4</v>
      </c>
      <c r="L137" s="125" t="s">
        <v>76</v>
      </c>
      <c r="M137" s="124" t="str">
        <f t="shared" ref="M137:M141" si="220">IF(L137="INSIGNIFICANTE","1",IF(L137="MENOR","2",IF(L137="MODERADO","3",IF(L137="MAYOR","4",IF(L137="CATASTRÓFICO","5","")))))</f>
        <v>4</v>
      </c>
      <c r="N137" s="126">
        <f t="shared" ref="N137:N141" si="221">IF(K137="","",K137*M137)</f>
        <v>16</v>
      </c>
      <c r="O137" s="133" t="str">
        <f t="shared" ref="O137:O141" si="222">IF(N137="","",IF(N137&gt;=15,"RIESGO EXTREMO",IF(N137&gt;=7,"RIESGO ALTO",IF(N137&gt;=4,"RIESGO MODERADO",IF(N137&gt;=1,"RIESGO BAJO","")))))</f>
        <v>RIESGO EXTREMO</v>
      </c>
      <c r="P137" s="356" t="s">
        <v>871</v>
      </c>
      <c r="Q137" s="357" t="s">
        <v>871</v>
      </c>
      <c r="R137" s="128" t="s">
        <v>58</v>
      </c>
      <c r="S137" s="129">
        <f>IF(R137="SI",0.25,0)</f>
        <v>0.25</v>
      </c>
      <c r="T137" s="128" t="s">
        <v>59</v>
      </c>
      <c r="U137" s="129">
        <f>IF(T137="SI",0.25,0)</f>
        <v>0</v>
      </c>
      <c r="V137" s="128" t="s">
        <v>58</v>
      </c>
      <c r="W137" s="130">
        <f>IF(V137="SI",0.5,0)</f>
        <v>0.5</v>
      </c>
      <c r="X137" s="131">
        <f>IF(R137="","",SUM(S137,U137,W137))</f>
        <v>0.75</v>
      </c>
      <c r="Y137" s="181" t="str">
        <f>IF(X137="","",IF(X137="","",IF(X137&gt;=0.76,"2",IF(X137&gt;=0.51,"1",IF(X137&gt;=0,"0","")))))</f>
        <v>1</v>
      </c>
      <c r="Z137" s="123" t="s">
        <v>121</v>
      </c>
      <c r="AA137" s="112" t="str">
        <f t="shared" si="169"/>
        <v>3</v>
      </c>
      <c r="AB137" s="125" t="s">
        <v>76</v>
      </c>
      <c r="AC137" s="124" t="str">
        <f t="shared" ref="AC137:AC141" si="223">IF(AB137="INSIGNIFICANTE","1",IF(AB137="MENOR","2",IF(AB137="MODERADO","3",IF(AB137="MAYOR","4",IF(AB137="CATASTRÓFICO","5","")))))</f>
        <v>4</v>
      </c>
      <c r="AD137" s="126">
        <f t="shared" ref="AD137:AD141" si="224">IF(AA137="","",AA137*AC137)</f>
        <v>12</v>
      </c>
      <c r="AE137" s="133" t="str">
        <f t="shared" ref="AE137:AE141" si="225">IF(AD137="","",IF(AD137&gt;=15,"RIESGO EXTREMO",IF(AD137&gt;=7,"RIESGO ALTO",IF(AD137&gt;=4,"RIESGO MODERADO",IF(AD137&gt;=1,"RIESGO BAJO","")))))</f>
        <v>RIESGO ALTO</v>
      </c>
      <c r="AF137" s="133" t="str">
        <f t="shared" ref="AF137:AF141" si="226">IF(AE137="","",IF(AE137="RIESGO EXTREMO","COMPARTIR O TRANSFERIR EL RIESGO",IF(AE137="RIESGO ALTO","EVITAR EL RIESGO",IF(AE137="RIESGO MODERADO","REDUCIR EL RIESGO",IF(AE137="RIESGO BAJO","ASUMIR","")))))</f>
        <v>EVITAR EL RIESGO</v>
      </c>
      <c r="AG137" s="195" t="s">
        <v>1033</v>
      </c>
      <c r="AH137" s="149" t="s">
        <v>1034</v>
      </c>
    </row>
    <row r="138" spans="2:34" s="115" customFormat="1" ht="60">
      <c r="B138" s="324" t="s">
        <v>116</v>
      </c>
      <c r="C138" s="116">
        <v>3</v>
      </c>
      <c r="D138" s="117" t="s">
        <v>49</v>
      </c>
      <c r="E138" s="118" t="s">
        <v>867</v>
      </c>
      <c r="F138" s="150" t="s">
        <v>1035</v>
      </c>
      <c r="G138" s="137" t="s">
        <v>1036</v>
      </c>
      <c r="H138" s="137" t="s">
        <v>876</v>
      </c>
      <c r="I138" s="335" t="s">
        <v>134</v>
      </c>
      <c r="J138" s="123" t="s">
        <v>118</v>
      </c>
      <c r="K138" s="124" t="str">
        <f t="shared" si="122"/>
        <v>1</v>
      </c>
      <c r="L138" s="125" t="s">
        <v>66</v>
      </c>
      <c r="M138" s="124" t="str">
        <f t="shared" si="220"/>
        <v>3</v>
      </c>
      <c r="N138" s="126">
        <f t="shared" si="221"/>
        <v>3</v>
      </c>
      <c r="O138" s="133" t="str">
        <f t="shared" si="222"/>
        <v>RIESGO BAJO</v>
      </c>
      <c r="P138" s="356" t="s">
        <v>877</v>
      </c>
      <c r="Q138" s="357" t="s">
        <v>878</v>
      </c>
      <c r="R138" s="128" t="s">
        <v>58</v>
      </c>
      <c r="S138" s="129">
        <f>IF(R138="SI",0.25,0)</f>
        <v>0.25</v>
      </c>
      <c r="T138" s="128" t="s">
        <v>58</v>
      </c>
      <c r="U138" s="129">
        <f>IF(T138="SI",0.25,0)</f>
        <v>0.25</v>
      </c>
      <c r="V138" s="128" t="s">
        <v>59</v>
      </c>
      <c r="W138" s="130">
        <f>IF(V138="SI",0.5,0)</f>
        <v>0</v>
      </c>
      <c r="X138" s="131">
        <f>IF(R138="","",SUM(S138,U138,W138))</f>
        <v>0.5</v>
      </c>
      <c r="Y138" s="181" t="str">
        <f>IF(X138="","",IF(X138="","",IF(X138&gt;=0.76,"2",IF(X138&gt;=0.51,"1",IF(X138&gt;=0,"0","")))))</f>
        <v>0</v>
      </c>
      <c r="Z138" s="123" t="s">
        <v>118</v>
      </c>
      <c r="AA138" s="112" t="str">
        <f t="shared" si="169"/>
        <v>1</v>
      </c>
      <c r="AB138" s="125" t="s">
        <v>66</v>
      </c>
      <c r="AC138" s="124" t="str">
        <f t="shared" si="223"/>
        <v>3</v>
      </c>
      <c r="AD138" s="126">
        <f t="shared" si="224"/>
        <v>3</v>
      </c>
      <c r="AE138" s="133" t="str">
        <f t="shared" si="225"/>
        <v>RIESGO BAJO</v>
      </c>
      <c r="AF138" s="133" t="str">
        <f t="shared" si="226"/>
        <v>ASUMIR</v>
      </c>
      <c r="AG138" s="195" t="s">
        <v>879</v>
      </c>
      <c r="AH138" s="149" t="s">
        <v>1037</v>
      </c>
    </row>
    <row r="139" spans="2:34" s="115" customFormat="1" ht="47.25">
      <c r="B139" s="324" t="s">
        <v>116</v>
      </c>
      <c r="C139" s="116">
        <v>4</v>
      </c>
      <c r="D139" s="117" t="s">
        <v>92</v>
      </c>
      <c r="E139" s="118" t="s">
        <v>50</v>
      </c>
      <c r="F139" s="150" t="s">
        <v>1038</v>
      </c>
      <c r="G139" s="137" t="s">
        <v>882</v>
      </c>
      <c r="H139" s="137" t="s">
        <v>1039</v>
      </c>
      <c r="I139" s="335" t="s">
        <v>149</v>
      </c>
      <c r="J139" s="123" t="s">
        <v>55</v>
      </c>
      <c r="K139" s="124" t="str">
        <f t="shared" si="122"/>
        <v>5</v>
      </c>
      <c r="L139" s="125" t="s">
        <v>76</v>
      </c>
      <c r="M139" s="124" t="str">
        <f t="shared" si="220"/>
        <v>4</v>
      </c>
      <c r="N139" s="126">
        <f t="shared" si="221"/>
        <v>20</v>
      </c>
      <c r="O139" s="133" t="str">
        <f t="shared" si="222"/>
        <v>RIESGO EXTREMO</v>
      </c>
      <c r="P139" s="356" t="s">
        <v>389</v>
      </c>
      <c r="Q139" s="357" t="s">
        <v>389</v>
      </c>
      <c r="R139" s="128" t="s">
        <v>59</v>
      </c>
      <c r="S139" s="129">
        <f t="shared" ref="S139:S141" si="227">IF(R139="SI",0.25,0)</f>
        <v>0</v>
      </c>
      <c r="T139" s="128" t="s">
        <v>59</v>
      </c>
      <c r="U139" s="129">
        <f>IF(T139="SI",0.25,0)</f>
        <v>0</v>
      </c>
      <c r="V139" s="128" t="s">
        <v>59</v>
      </c>
      <c r="W139" s="130">
        <f>IF(V139="SI",0.5,0)</f>
        <v>0</v>
      </c>
      <c r="X139" s="131">
        <f>IF(R139="","",SUM(S139,U139,W139))</f>
        <v>0</v>
      </c>
      <c r="Y139" s="181" t="str">
        <f>IF(X139="","",IF(X139="","",IF(X139&gt;=0.76,"2",IF(X139&gt;=0.51,"1",IF(X139&gt;=0,"0","")))))</f>
        <v>0</v>
      </c>
      <c r="Z139" s="123" t="s">
        <v>55</v>
      </c>
      <c r="AA139" s="112" t="str">
        <f t="shared" si="169"/>
        <v>5</v>
      </c>
      <c r="AB139" s="125" t="s">
        <v>76</v>
      </c>
      <c r="AC139" s="124" t="str">
        <f t="shared" si="223"/>
        <v>4</v>
      </c>
      <c r="AD139" s="126">
        <f t="shared" si="224"/>
        <v>20</v>
      </c>
      <c r="AE139" s="133" t="str">
        <f t="shared" si="225"/>
        <v>RIESGO EXTREMO</v>
      </c>
      <c r="AF139" s="133" t="str">
        <f t="shared" si="226"/>
        <v>COMPARTIR O TRANSFERIR EL RIESGO</v>
      </c>
      <c r="AG139" s="195" t="s">
        <v>884</v>
      </c>
      <c r="AH139" s="149" t="s">
        <v>885</v>
      </c>
    </row>
    <row r="140" spans="2:34" s="115" customFormat="1" ht="90">
      <c r="B140" s="324" t="s">
        <v>116</v>
      </c>
      <c r="C140" s="116">
        <v>5</v>
      </c>
      <c r="D140" s="117" t="s">
        <v>49</v>
      </c>
      <c r="E140" s="118" t="s">
        <v>886</v>
      </c>
      <c r="F140" s="150" t="s">
        <v>1040</v>
      </c>
      <c r="G140" s="137" t="s">
        <v>888</v>
      </c>
      <c r="H140" s="137" t="s">
        <v>889</v>
      </c>
      <c r="I140" s="335" t="s">
        <v>134</v>
      </c>
      <c r="J140" s="123" t="s">
        <v>55</v>
      </c>
      <c r="K140" s="124" t="str">
        <f t="shared" si="122"/>
        <v>5</v>
      </c>
      <c r="L140" s="125" t="s">
        <v>56</v>
      </c>
      <c r="M140" s="124" t="str">
        <f t="shared" si="220"/>
        <v>2</v>
      </c>
      <c r="N140" s="126">
        <f t="shared" si="221"/>
        <v>10</v>
      </c>
      <c r="O140" s="133" t="str">
        <f t="shared" si="222"/>
        <v>RIESGO ALTO</v>
      </c>
      <c r="P140" s="356" t="s">
        <v>1041</v>
      </c>
      <c r="Q140" s="357" t="s">
        <v>891</v>
      </c>
      <c r="R140" s="128" t="s">
        <v>58</v>
      </c>
      <c r="S140" s="129">
        <f t="shared" si="227"/>
        <v>0.25</v>
      </c>
      <c r="T140" s="128" t="s">
        <v>58</v>
      </c>
      <c r="U140" s="129">
        <f t="shared" ref="U140:U141" si="228">IF(T140="SI",0.25,0)</f>
        <v>0.25</v>
      </c>
      <c r="V140" s="128" t="s">
        <v>58</v>
      </c>
      <c r="W140" s="130">
        <f t="shared" ref="W140:W141" si="229">IF(V140="SI",0.5,0)</f>
        <v>0.5</v>
      </c>
      <c r="X140" s="131">
        <f t="shared" ref="X140:X141" si="230">IF(R140="","",SUM(S140,U140,W140))</f>
        <v>1</v>
      </c>
      <c r="Y140" s="181" t="str">
        <f>IF(X140="","",IF(X140="","",IF(X140&gt;=0.76,"2",IF(X140&gt;=0.51,"1",IF(X140&gt;=0,"0","")))))</f>
        <v>2</v>
      </c>
      <c r="Z140" s="123" t="s">
        <v>121</v>
      </c>
      <c r="AA140" s="112" t="str">
        <f t="shared" si="169"/>
        <v>3</v>
      </c>
      <c r="AB140" s="125" t="s">
        <v>66</v>
      </c>
      <c r="AC140" s="124" t="str">
        <f t="shared" si="223"/>
        <v>3</v>
      </c>
      <c r="AD140" s="126">
        <f t="shared" si="224"/>
        <v>9</v>
      </c>
      <c r="AE140" s="133" t="str">
        <f t="shared" si="225"/>
        <v>RIESGO ALTO</v>
      </c>
      <c r="AF140" s="133" t="str">
        <f t="shared" si="226"/>
        <v>EVITAR EL RIESGO</v>
      </c>
      <c r="AG140" s="195" t="s">
        <v>892</v>
      </c>
      <c r="AH140" s="149" t="s">
        <v>1042</v>
      </c>
    </row>
    <row r="141" spans="2:34" s="115" customFormat="1" ht="195.75" customHeight="1" thickBot="1">
      <c r="B141" s="325" t="s">
        <v>116</v>
      </c>
      <c r="C141" s="152">
        <v>6</v>
      </c>
      <c r="D141" s="153" t="s">
        <v>49</v>
      </c>
      <c r="E141" s="154" t="s">
        <v>894</v>
      </c>
      <c r="F141" s="155" t="s">
        <v>1043</v>
      </c>
      <c r="G141" s="156" t="s">
        <v>896</v>
      </c>
      <c r="H141" s="156" t="s">
        <v>897</v>
      </c>
      <c r="I141" s="337" t="s">
        <v>84</v>
      </c>
      <c r="J141" s="158" t="s">
        <v>121</v>
      </c>
      <c r="K141" s="159" t="str">
        <f t="shared" si="122"/>
        <v>3</v>
      </c>
      <c r="L141" s="160" t="s">
        <v>66</v>
      </c>
      <c r="M141" s="159" t="str">
        <f t="shared" si="220"/>
        <v>3</v>
      </c>
      <c r="N141" s="161">
        <f t="shared" si="221"/>
        <v>9</v>
      </c>
      <c r="O141" s="168" t="str">
        <f t="shared" si="222"/>
        <v>RIESGO ALTO</v>
      </c>
      <c r="P141" s="358" t="s">
        <v>1044</v>
      </c>
      <c r="Q141" s="359" t="s">
        <v>899</v>
      </c>
      <c r="R141" s="160" t="s">
        <v>58</v>
      </c>
      <c r="S141" s="163">
        <f t="shared" si="227"/>
        <v>0.25</v>
      </c>
      <c r="T141" s="160" t="s">
        <v>58</v>
      </c>
      <c r="U141" s="163">
        <f t="shared" si="228"/>
        <v>0.25</v>
      </c>
      <c r="V141" s="160" t="s">
        <v>58</v>
      </c>
      <c r="W141" s="164">
        <f t="shared" si="229"/>
        <v>0.5</v>
      </c>
      <c r="X141" s="165">
        <f t="shared" si="230"/>
        <v>1</v>
      </c>
      <c r="Y141" s="187" t="str">
        <f t="shared" ref="Y141" si="231">IF(X141="","",IF(X141="","",IF(X141&gt;=0.76,"2",IF(X141&gt;=0.51,"1",IF(X141&gt;=0,"0","")))))</f>
        <v>2</v>
      </c>
      <c r="Z141" s="158" t="s">
        <v>118</v>
      </c>
      <c r="AA141" s="167" t="str">
        <f t="shared" si="169"/>
        <v>1</v>
      </c>
      <c r="AB141" s="160" t="s">
        <v>66</v>
      </c>
      <c r="AC141" s="159" t="str">
        <f t="shared" si="223"/>
        <v>3</v>
      </c>
      <c r="AD141" s="161">
        <f t="shared" si="224"/>
        <v>3</v>
      </c>
      <c r="AE141" s="168" t="str">
        <f t="shared" si="225"/>
        <v>RIESGO BAJO</v>
      </c>
      <c r="AF141" s="168" t="str">
        <f t="shared" si="226"/>
        <v>ASUMIR</v>
      </c>
      <c r="AG141" s="206" t="s">
        <v>1045</v>
      </c>
      <c r="AH141" s="170" t="s">
        <v>1046</v>
      </c>
    </row>
    <row r="142" spans="2:34" s="54" customFormat="1"/>
    <row r="143" spans="2:34" s="54" customFormat="1" ht="12.75" customHeight="1"/>
    <row r="144" spans="2:34" s="54" customFormat="1" ht="25.5" hidden="1">
      <c r="B144" s="54" t="s">
        <v>49</v>
      </c>
      <c r="D144" s="54" t="s">
        <v>90</v>
      </c>
      <c r="E144" s="54" t="s">
        <v>91</v>
      </c>
    </row>
    <row r="145" spans="2:5" s="54" customFormat="1" ht="38.25" hidden="1">
      <c r="B145" s="54" t="s">
        <v>92</v>
      </c>
      <c r="D145" s="54" t="s">
        <v>93</v>
      </c>
      <c r="E145" s="54" t="s">
        <v>94</v>
      </c>
    </row>
    <row r="146" spans="2:5" s="54" customFormat="1" ht="25.5" hidden="1">
      <c r="D146" s="54" t="s">
        <v>456</v>
      </c>
      <c r="E146" s="54" t="s">
        <v>96</v>
      </c>
    </row>
    <row r="147" spans="2:5" s="54" customFormat="1" ht="38.25" hidden="1">
      <c r="B147" s="54" t="s">
        <v>97</v>
      </c>
      <c r="D147" s="54" t="s">
        <v>95</v>
      </c>
      <c r="E147" s="54" t="s">
        <v>99</v>
      </c>
    </row>
    <row r="148" spans="2:5" s="54" customFormat="1" ht="25.5" hidden="1">
      <c r="B148" s="55" t="s">
        <v>100</v>
      </c>
      <c r="D148" s="54" t="s">
        <v>98</v>
      </c>
      <c r="E148" s="54" t="s">
        <v>102</v>
      </c>
    </row>
    <row r="149" spans="2:5" s="54" customFormat="1" ht="38.25" hidden="1">
      <c r="B149" s="54" t="s">
        <v>103</v>
      </c>
      <c r="C149" s="55"/>
      <c r="D149" s="54" t="s">
        <v>101</v>
      </c>
      <c r="E149" s="54" t="s">
        <v>105</v>
      </c>
    </row>
    <row r="150" spans="2:5" s="54" customFormat="1" hidden="1">
      <c r="B150" s="54" t="s">
        <v>106</v>
      </c>
      <c r="D150" s="54" t="s">
        <v>104</v>
      </c>
      <c r="E150" s="54" t="s">
        <v>5</v>
      </c>
    </row>
    <row r="151" spans="2:5" s="54" customFormat="1" ht="38.25" hidden="1">
      <c r="B151" s="54" t="s">
        <v>108</v>
      </c>
      <c r="D151" s="54" t="s">
        <v>127</v>
      </c>
      <c r="E151" s="54" t="s">
        <v>110</v>
      </c>
    </row>
    <row r="152" spans="2:5" s="54" customFormat="1" ht="51" hidden="1">
      <c r="B152" s="54" t="s">
        <v>84</v>
      </c>
      <c r="D152" s="54" t="s">
        <v>589</v>
      </c>
      <c r="E152" s="54" t="s">
        <v>903</v>
      </c>
    </row>
    <row r="153" spans="2:5" s="54" customFormat="1" ht="25.5" hidden="1">
      <c r="B153" s="54" t="s">
        <v>113</v>
      </c>
      <c r="D153" s="54" t="s">
        <v>111</v>
      </c>
    </row>
    <row r="154" spans="2:5" s="54" customFormat="1" ht="25.5" hidden="1">
      <c r="B154" s="54" t="s">
        <v>115</v>
      </c>
      <c r="D154" s="54" t="s">
        <v>114</v>
      </c>
    </row>
    <row r="155" spans="2:5" s="54" customFormat="1" hidden="1">
      <c r="D155" s="54" t="s">
        <v>116</v>
      </c>
    </row>
    <row r="156" spans="2:5" s="54" customFormat="1" ht="38.25" hidden="1">
      <c r="B156" s="54" t="s">
        <v>118</v>
      </c>
      <c r="D156" s="54" t="s">
        <v>566</v>
      </c>
    </row>
    <row r="157" spans="2:5" s="54" customFormat="1" ht="38.25" hidden="1">
      <c r="B157" s="54" t="s">
        <v>120</v>
      </c>
      <c r="D157" s="54" t="s">
        <v>117</v>
      </c>
    </row>
    <row r="158" spans="2:5" s="54" customFormat="1" hidden="1">
      <c r="B158" s="54" t="s">
        <v>121</v>
      </c>
      <c r="D158" s="54" t="s">
        <v>119</v>
      </c>
    </row>
    <row r="159" spans="2:5" s="54" customFormat="1" ht="25.5" hidden="1">
      <c r="B159" s="54" t="s">
        <v>87</v>
      </c>
      <c r="D159" s="54" t="s">
        <v>7</v>
      </c>
    </row>
    <row r="160" spans="2:5" s="54" customFormat="1" ht="38.25" hidden="1">
      <c r="B160" s="54" t="s">
        <v>55</v>
      </c>
      <c r="D160" s="54" t="s">
        <v>122</v>
      </c>
    </row>
    <row r="161" spans="2:4" s="54" customFormat="1" hidden="1">
      <c r="D161" s="54" t="s">
        <v>123</v>
      </c>
    </row>
    <row r="162" spans="2:4" s="54" customFormat="1" hidden="1">
      <c r="B162" s="54" t="s">
        <v>125</v>
      </c>
      <c r="D162" s="54" t="s">
        <v>124</v>
      </c>
    </row>
    <row r="163" spans="2:4" s="54" customFormat="1" ht="51" hidden="1">
      <c r="B163" s="54" t="s">
        <v>56</v>
      </c>
      <c r="D163" s="54" t="s">
        <v>112</v>
      </c>
    </row>
    <row r="164" spans="2:4" s="54" customFormat="1" hidden="1">
      <c r="B164" s="54" t="s">
        <v>66</v>
      </c>
    </row>
    <row r="165" spans="2:4" s="54" customFormat="1" hidden="1">
      <c r="B165" s="54" t="s">
        <v>76</v>
      </c>
    </row>
    <row r="166" spans="2:4" s="54" customFormat="1" hidden="1">
      <c r="B166" s="54" t="s">
        <v>126</v>
      </c>
    </row>
    <row r="167" spans="2:4" s="54" customFormat="1"/>
    <row r="168" spans="2:4" s="54" customFormat="1"/>
    <row r="169" spans="2:4" s="54" customFormat="1"/>
    <row r="170" spans="2:4" s="54" customFormat="1"/>
    <row r="171" spans="2:4" s="54" customFormat="1"/>
    <row r="172" spans="2:4" s="54" customFormat="1"/>
    <row r="173" spans="2:4" s="54" customFormat="1"/>
    <row r="174" spans="2:4" s="54" customFormat="1"/>
    <row r="175" spans="2:4" s="54" customFormat="1"/>
    <row r="176" spans="2:4"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row r="2969" s="54" customFormat="1"/>
    <row r="2970" s="54" customFormat="1"/>
    <row r="2971" s="54" customFormat="1"/>
    <row r="2972" s="54" customFormat="1"/>
    <row r="2973" s="54" customFormat="1"/>
    <row r="2974" s="54" customFormat="1"/>
    <row r="2975" s="54" customFormat="1"/>
    <row r="2976" s="54" customFormat="1"/>
    <row r="2977" s="54" customFormat="1"/>
    <row r="2978" s="54" customFormat="1"/>
    <row r="2979" s="54" customFormat="1"/>
    <row r="2980" s="54" customFormat="1"/>
    <row r="2981" s="54" customFormat="1"/>
    <row r="2982" s="54" customFormat="1"/>
    <row r="2983" s="54" customFormat="1"/>
    <row r="2984" s="54" customFormat="1"/>
    <row r="2985" s="54" customFormat="1"/>
    <row r="2986" s="54" customFormat="1"/>
    <row r="2987" s="54" customFormat="1"/>
    <row r="2988" s="54" customFormat="1"/>
    <row r="2989" s="54" customFormat="1"/>
    <row r="2990" s="54" customFormat="1"/>
    <row r="2991" s="54" customFormat="1"/>
    <row r="2992" s="54" customFormat="1"/>
    <row r="2993" s="54" customFormat="1"/>
    <row r="2994" s="54" customFormat="1"/>
    <row r="2995" s="54" customFormat="1"/>
    <row r="2996" s="54" customFormat="1"/>
    <row r="2997" s="54" customFormat="1"/>
    <row r="2998" s="54" customFormat="1"/>
    <row r="2999" s="54" customFormat="1"/>
    <row r="3000" s="54" customFormat="1"/>
    <row r="3001" s="54" customFormat="1"/>
    <row r="3002" s="54" customFormat="1"/>
    <row r="3003" s="54" customFormat="1"/>
    <row r="3004" s="54" customFormat="1"/>
    <row r="3005" s="54" customFormat="1"/>
    <row r="3006" s="54" customFormat="1"/>
    <row r="3007" s="54" customFormat="1"/>
    <row r="3008" s="54" customFormat="1"/>
    <row r="3009" s="54" customFormat="1"/>
    <row r="3010" s="54" customFormat="1"/>
    <row r="3011" s="54" customFormat="1"/>
    <row r="3012" s="54" customFormat="1"/>
    <row r="3013" s="54" customFormat="1"/>
    <row r="3014" s="54" customFormat="1"/>
    <row r="3015" s="54" customFormat="1"/>
    <row r="3016" s="54" customFormat="1"/>
    <row r="3017" s="54" customFormat="1"/>
    <row r="3018" s="54" customFormat="1"/>
    <row r="3019" s="54" customFormat="1"/>
    <row r="3020" s="54" customFormat="1"/>
    <row r="3021" s="54" customFormat="1"/>
    <row r="3022" s="54" customFormat="1"/>
    <row r="3023" s="54" customFormat="1"/>
    <row r="3024" s="54" customFormat="1"/>
    <row r="3025" s="54" customFormat="1"/>
    <row r="3026" s="54" customFormat="1"/>
    <row r="3027" s="54" customFormat="1"/>
    <row r="3028" s="54" customFormat="1"/>
    <row r="3029" s="54" customFormat="1"/>
    <row r="3030" s="54" customFormat="1"/>
    <row r="3031" s="54" customFormat="1"/>
    <row r="3032" s="54" customFormat="1"/>
    <row r="3033" s="54" customFormat="1"/>
    <row r="3034" s="54" customFormat="1"/>
    <row r="3035" s="54" customFormat="1"/>
    <row r="3036" s="54" customFormat="1"/>
    <row r="3037" s="54" customFormat="1"/>
    <row r="3038" s="54" customFormat="1"/>
    <row r="3039" s="54" customFormat="1"/>
    <row r="3040" s="54" customFormat="1"/>
    <row r="3041" s="54" customFormat="1"/>
    <row r="3042" s="54" customFormat="1"/>
    <row r="3043" s="54" customFormat="1"/>
    <row r="3044" s="54" customFormat="1"/>
    <row r="3045" s="54" customFormat="1"/>
    <row r="3046" s="54" customFormat="1"/>
    <row r="3047" s="54" customFormat="1"/>
    <row r="3048" s="54" customFormat="1"/>
    <row r="3049" s="54" customFormat="1"/>
    <row r="3050" s="54" customFormat="1"/>
    <row r="3051" s="54" customFormat="1"/>
    <row r="3052" s="54" customFormat="1"/>
    <row r="3053" s="54" customFormat="1"/>
    <row r="3054" s="54" customFormat="1"/>
    <row r="3055" s="54" customFormat="1"/>
    <row r="3056" s="54" customFormat="1"/>
    <row r="3057" s="54" customFormat="1"/>
    <row r="3058" s="54" customFormat="1"/>
    <row r="3059" s="54" customFormat="1"/>
    <row r="3060" s="54" customFormat="1"/>
    <row r="3061" s="54" customFormat="1"/>
    <row r="3062" s="54" customFormat="1"/>
    <row r="3063" s="54" customFormat="1"/>
    <row r="3064" s="54" customFormat="1"/>
    <row r="3065" s="54" customFormat="1"/>
    <row r="3066" s="54" customFormat="1"/>
    <row r="3067" s="54" customFormat="1"/>
    <row r="3068" s="54" customFormat="1"/>
    <row r="3069" s="54" customFormat="1"/>
    <row r="3070" s="54" customFormat="1"/>
    <row r="3071" s="54" customFormat="1"/>
    <row r="3072" s="54" customFormat="1"/>
    <row r="3073" spans="2:2" s="54" customFormat="1"/>
    <row r="3074" spans="2:2" s="54" customFormat="1"/>
    <row r="3075" spans="2:2" s="54" customFormat="1"/>
    <row r="3076" spans="2:2" s="54" customFormat="1"/>
    <row r="3077" spans="2:2" s="54" customFormat="1"/>
    <row r="3078" spans="2:2" s="54" customFormat="1"/>
    <row r="3079" spans="2:2" s="54" customFormat="1"/>
    <row r="3080" spans="2:2" s="54" customFormat="1"/>
    <row r="3081" spans="2:2" s="54" customFormat="1"/>
    <row r="3082" spans="2:2" s="54" customFormat="1"/>
    <row r="3083" spans="2:2" s="54" customFormat="1"/>
    <row r="3084" spans="2:2" s="54" customFormat="1">
      <c r="B3084" s="1"/>
    </row>
    <row r="3085" spans="2:2" s="54" customFormat="1">
      <c r="B3085" s="1"/>
    </row>
  </sheetData>
  <sheetProtection formatCells="0" formatRows="0" selectLockedCells="1"/>
  <autoFilter ref="A14:AH141">
    <filterColumn colId="9" showButton="0"/>
    <filterColumn colId="11" showButton="0"/>
    <filterColumn colId="15" showButton="0"/>
    <filterColumn colId="25" showButton="0"/>
    <filterColumn colId="27" showButton="0"/>
  </autoFilter>
  <dataConsolidate/>
  <mergeCells count="180">
    <mergeCell ref="P137:Q137"/>
    <mergeCell ref="P138:Q138"/>
    <mergeCell ref="P139:Q139"/>
    <mergeCell ref="P140:Q140"/>
    <mergeCell ref="P141:Q141"/>
    <mergeCell ref="P132:Q132"/>
    <mergeCell ref="P133:Q133"/>
    <mergeCell ref="P134:Q134"/>
    <mergeCell ref="P135:Q135"/>
    <mergeCell ref="P136:Q136"/>
    <mergeCell ref="P127:Q127"/>
    <mergeCell ref="P128:Q128"/>
    <mergeCell ref="P129:Q129"/>
    <mergeCell ref="P130:Q130"/>
    <mergeCell ref="P131:Q131"/>
    <mergeCell ref="P122:Q122"/>
    <mergeCell ref="P123:Q123"/>
    <mergeCell ref="P124:Q124"/>
    <mergeCell ref="P125:Q125"/>
    <mergeCell ref="P126:Q126"/>
    <mergeCell ref="P117:Q117"/>
    <mergeCell ref="P118:Q118"/>
    <mergeCell ref="P119:Q119"/>
    <mergeCell ref="P120:Q120"/>
    <mergeCell ref="P121:Q121"/>
    <mergeCell ref="P112:Q112"/>
    <mergeCell ref="P113:Q113"/>
    <mergeCell ref="P114:Q114"/>
    <mergeCell ref="P115:Q115"/>
    <mergeCell ref="P116:Q116"/>
    <mergeCell ref="P107:Q107"/>
    <mergeCell ref="P108:Q108"/>
    <mergeCell ref="P109:Q109"/>
    <mergeCell ref="P110:Q110"/>
    <mergeCell ref="P111:Q111"/>
    <mergeCell ref="P102:Q102"/>
    <mergeCell ref="P103:Q103"/>
    <mergeCell ref="P104:Q104"/>
    <mergeCell ref="P105:Q105"/>
    <mergeCell ref="P106:Q106"/>
    <mergeCell ref="P97:Q97"/>
    <mergeCell ref="P98:Q98"/>
    <mergeCell ref="P99:Q99"/>
    <mergeCell ref="P100:Q100"/>
    <mergeCell ref="P101:Q101"/>
    <mergeCell ref="P92:Q92"/>
    <mergeCell ref="P93:Q93"/>
    <mergeCell ref="P94:Q94"/>
    <mergeCell ref="P95:Q95"/>
    <mergeCell ref="P96:Q96"/>
    <mergeCell ref="P87:Q87"/>
    <mergeCell ref="P88:Q88"/>
    <mergeCell ref="P89:Q89"/>
    <mergeCell ref="P90:Q90"/>
    <mergeCell ref="P91:Q91"/>
    <mergeCell ref="P82:Q82"/>
    <mergeCell ref="P83:Q83"/>
    <mergeCell ref="P84:Q84"/>
    <mergeCell ref="P85:Q85"/>
    <mergeCell ref="P86:Q86"/>
    <mergeCell ref="P77:Q77"/>
    <mergeCell ref="P78:Q78"/>
    <mergeCell ref="P79:Q79"/>
    <mergeCell ref="P80:Q80"/>
    <mergeCell ref="P81:Q81"/>
    <mergeCell ref="P72:Q72"/>
    <mergeCell ref="P73:Q73"/>
    <mergeCell ref="P74:Q74"/>
    <mergeCell ref="P75:Q75"/>
    <mergeCell ref="P76:Q76"/>
    <mergeCell ref="P67:Q67"/>
    <mergeCell ref="P68:Q68"/>
    <mergeCell ref="P69:Q69"/>
    <mergeCell ref="P70:Q70"/>
    <mergeCell ref="P71:Q71"/>
    <mergeCell ref="P62:Q62"/>
    <mergeCell ref="P63:Q63"/>
    <mergeCell ref="P64:Q64"/>
    <mergeCell ref="P65:Q65"/>
    <mergeCell ref="P66:Q66"/>
    <mergeCell ref="P57:Q57"/>
    <mergeCell ref="P58:Q58"/>
    <mergeCell ref="P59:Q59"/>
    <mergeCell ref="P60:Q60"/>
    <mergeCell ref="P61:Q61"/>
    <mergeCell ref="P52:Q52"/>
    <mergeCell ref="P53:Q53"/>
    <mergeCell ref="P54:Q54"/>
    <mergeCell ref="P55:Q55"/>
    <mergeCell ref="P56:Q56"/>
    <mergeCell ref="P47:Q47"/>
    <mergeCell ref="P48:Q48"/>
    <mergeCell ref="P49:Q49"/>
    <mergeCell ref="P50:Q50"/>
    <mergeCell ref="P51:Q51"/>
    <mergeCell ref="P42:Q42"/>
    <mergeCell ref="P43:Q43"/>
    <mergeCell ref="P44:Q44"/>
    <mergeCell ref="P45:Q45"/>
    <mergeCell ref="P46:Q46"/>
    <mergeCell ref="P37:Q37"/>
    <mergeCell ref="P38:Q38"/>
    <mergeCell ref="P39:Q39"/>
    <mergeCell ref="P40:Q40"/>
    <mergeCell ref="P41:Q41"/>
    <mergeCell ref="P30:Q30"/>
    <mergeCell ref="P24:Q24"/>
    <mergeCell ref="P31:Q31"/>
    <mergeCell ref="P32:Q32"/>
    <mergeCell ref="P33:Q33"/>
    <mergeCell ref="P25:Q25"/>
    <mergeCell ref="P26:Q26"/>
    <mergeCell ref="P27:Q27"/>
    <mergeCell ref="P28:Q28"/>
    <mergeCell ref="P29:Q29"/>
    <mergeCell ref="P34:Q34"/>
    <mergeCell ref="P35:Q35"/>
    <mergeCell ref="P36:Q36"/>
    <mergeCell ref="B2:D4"/>
    <mergeCell ref="E2:O2"/>
    <mergeCell ref="P2:P4"/>
    <mergeCell ref="Q2:AH2"/>
    <mergeCell ref="H3:O3"/>
    <mergeCell ref="Q3:AB3"/>
    <mergeCell ref="AD3:AH3"/>
    <mergeCell ref="E4:O4"/>
    <mergeCell ref="Q4:AH4"/>
    <mergeCell ref="B7:D7"/>
    <mergeCell ref="C10:C14"/>
    <mergeCell ref="B6:D6"/>
    <mergeCell ref="B9:E9"/>
    <mergeCell ref="F9:I9"/>
    <mergeCell ref="J9:O9"/>
    <mergeCell ref="AG9:AH9"/>
    <mergeCell ref="B10:B14"/>
    <mergeCell ref="D10:E10"/>
    <mergeCell ref="F10:I10"/>
    <mergeCell ref="J10:O10"/>
    <mergeCell ref="P10:AF10"/>
    <mergeCell ref="AG10:AG14"/>
    <mergeCell ref="AH10:AH14"/>
    <mergeCell ref="D11:D14"/>
    <mergeCell ref="E11:E14"/>
    <mergeCell ref="P9:AF9"/>
    <mergeCell ref="F11:F13"/>
    <mergeCell ref="G11:G13"/>
    <mergeCell ref="H11:H13"/>
    <mergeCell ref="I11:I14"/>
    <mergeCell ref="J11:L11"/>
    <mergeCell ref="R13:R14"/>
    <mergeCell ref="T13:T14"/>
    <mergeCell ref="V13:V14"/>
    <mergeCell ref="X13:X14"/>
    <mergeCell ref="P11:X12"/>
    <mergeCell ref="Y11:Y14"/>
    <mergeCell ref="Z11:AF11"/>
    <mergeCell ref="J12:K14"/>
    <mergeCell ref="L12:M14"/>
    <mergeCell ref="N12:O12"/>
    <mergeCell ref="Z12:AA14"/>
    <mergeCell ref="AB12:AC14"/>
    <mergeCell ref="AD12:AF12"/>
    <mergeCell ref="N13:N14"/>
    <mergeCell ref="N11:O11"/>
    <mergeCell ref="O13:O14"/>
    <mergeCell ref="AE13:AE14"/>
    <mergeCell ref="AF13:AF14"/>
    <mergeCell ref="AD13:AD14"/>
    <mergeCell ref="P19:Q19"/>
    <mergeCell ref="P20:Q20"/>
    <mergeCell ref="P21:Q21"/>
    <mergeCell ref="P22:Q22"/>
    <mergeCell ref="P23:Q23"/>
    <mergeCell ref="E6:O6"/>
    <mergeCell ref="E7:O7"/>
    <mergeCell ref="P15:Q15"/>
    <mergeCell ref="P16:Q16"/>
    <mergeCell ref="P17:Q17"/>
    <mergeCell ref="P18:Q18"/>
    <mergeCell ref="P13:Q14"/>
  </mergeCells>
  <conditionalFormatting sqref="O15:O22 Y15 AE15:AF22">
    <cfRule type="containsText" dxfId="1415" priority="694" operator="containsText" text="RIESGO EXTREMO">
      <formula>NOT(ISERROR(SEARCH("RIESGO EXTREMO",O15)))</formula>
    </cfRule>
    <cfRule type="containsText" dxfId="1414" priority="695" operator="containsText" text="RIESGO ALTO">
      <formula>NOT(ISERROR(SEARCH("RIESGO ALTO",O15)))</formula>
    </cfRule>
    <cfRule type="containsText" dxfId="1413" priority="696" operator="containsText" text="RIESGO MODERADO">
      <formula>NOT(ISERROR(SEARCH("RIESGO MODERADO",O15)))</formula>
    </cfRule>
    <cfRule type="containsText" dxfId="1412" priority="697" operator="containsText" text="RIESGO BAJO">
      <formula>NOT(ISERROR(SEARCH("RIESGO BAJO",O15)))</formula>
    </cfRule>
  </conditionalFormatting>
  <conditionalFormatting sqref="J15:J22">
    <cfRule type="containsText" dxfId="1411" priority="684" operator="containsText" text="IMPROBABLE">
      <formula>NOT(ISERROR(SEARCH("IMPROBABLE",J15)))</formula>
    </cfRule>
    <cfRule type="containsText" dxfId="1410" priority="685" operator="containsText" text="PROBABLE">
      <formula>NOT(ISERROR(SEARCH("PROBABLE",J15)))</formula>
    </cfRule>
    <cfRule type="containsText" dxfId="1409" priority="691" operator="containsText" text="CASI CIERTA">
      <formula>NOT(ISERROR(SEARCH("CASI CIERTA",J15)))</formula>
    </cfRule>
    <cfRule type="containsText" dxfId="1408" priority="692" operator="containsText" text="POSIBLE">
      <formula>NOT(ISERROR(SEARCH("POSIBLE",J15)))</formula>
    </cfRule>
    <cfRule type="containsText" dxfId="1407" priority="693" operator="containsText" text="RARO">
      <formula>NOT(ISERROR(SEARCH("RARO",J15)))</formula>
    </cfRule>
  </conditionalFormatting>
  <conditionalFormatting sqref="L15:L22">
    <cfRule type="containsText" dxfId="1406" priority="686" operator="containsText" text="CATASTRÓFICO">
      <formula>NOT(ISERROR(SEARCH("CATASTRÓFICO",L15)))</formula>
    </cfRule>
    <cfRule type="containsText" dxfId="1405" priority="687" operator="containsText" text="MAYOR">
      <formula>NOT(ISERROR(SEARCH("MAYOR",L15)))</formula>
    </cfRule>
    <cfRule type="containsText" dxfId="1404" priority="688" operator="containsText" text="MODERADO">
      <formula>NOT(ISERROR(SEARCH("MODERADO",L15)))</formula>
    </cfRule>
    <cfRule type="containsText" dxfId="1403" priority="689" operator="containsText" text="MENOR">
      <formula>NOT(ISERROR(SEARCH("MENOR",L15)))</formula>
    </cfRule>
    <cfRule type="containsText" dxfId="1402" priority="690" operator="containsText" text="INSIGNIFICANTE">
      <formula>NOT(ISERROR(SEARCH("INSIGNIFICANTE",L15)))</formula>
    </cfRule>
  </conditionalFormatting>
  <conditionalFormatting sqref="Z15:Z22">
    <cfRule type="containsText" dxfId="1401" priority="674" operator="containsText" text="IMPROBABLE">
      <formula>NOT(ISERROR(SEARCH("IMPROBABLE",Z15)))</formula>
    </cfRule>
    <cfRule type="containsText" dxfId="1400" priority="675" operator="containsText" text="PROBABLE">
      <formula>NOT(ISERROR(SEARCH("PROBABLE",Z15)))</formula>
    </cfRule>
    <cfRule type="containsText" dxfId="1399" priority="681" operator="containsText" text="CASI CIERTA">
      <formula>NOT(ISERROR(SEARCH("CASI CIERTA",Z15)))</formula>
    </cfRule>
    <cfRule type="containsText" dxfId="1398" priority="682" operator="containsText" text="POSIBLE">
      <formula>NOT(ISERROR(SEARCH("POSIBLE",Z15)))</formula>
    </cfRule>
    <cfRule type="containsText" dxfId="1397" priority="683" operator="containsText" text="RARO">
      <formula>NOT(ISERROR(SEARCH("RARO",Z15)))</formula>
    </cfRule>
  </conditionalFormatting>
  <conditionalFormatting sqref="AB15:AB22">
    <cfRule type="containsText" dxfId="1396" priority="676" operator="containsText" text="CATASTRÓFICO">
      <formula>NOT(ISERROR(SEARCH("CATASTRÓFICO",AB15)))</formula>
    </cfRule>
    <cfRule type="containsText" dxfId="1395" priority="677" operator="containsText" text="MAYOR">
      <formula>NOT(ISERROR(SEARCH("MAYOR",AB15)))</formula>
    </cfRule>
    <cfRule type="containsText" dxfId="1394" priority="678" operator="containsText" text="MODERADO">
      <formula>NOT(ISERROR(SEARCH("MODERADO",AB15)))</formula>
    </cfRule>
    <cfRule type="containsText" dxfId="1393" priority="679" operator="containsText" text="MENOR">
      <formula>NOT(ISERROR(SEARCH("MENOR",AB15)))</formula>
    </cfRule>
    <cfRule type="containsText" dxfId="1392" priority="680" operator="containsText" text="INSIGNIFICANTE">
      <formula>NOT(ISERROR(SEARCH("INSIGNIFICANTE",AB15)))</formula>
    </cfRule>
  </conditionalFormatting>
  <conditionalFormatting sqref="AG15:AG22">
    <cfRule type="containsText" dxfId="1391" priority="670" operator="containsText" text="RIESGO EXTREMO">
      <formula>NOT(ISERROR(SEARCH("RIESGO EXTREMO",AG15)))</formula>
    </cfRule>
    <cfRule type="containsText" dxfId="1390" priority="671" operator="containsText" text="RIESGO ALTO">
      <formula>NOT(ISERROR(SEARCH("RIESGO ALTO",AG15)))</formula>
    </cfRule>
    <cfRule type="containsText" dxfId="1389" priority="672" operator="containsText" text="RIESGO MODERADO">
      <formula>NOT(ISERROR(SEARCH("RIESGO MODERADO",AG15)))</formula>
    </cfRule>
    <cfRule type="containsText" dxfId="1388" priority="673" operator="containsText" text="RIESGO BAJO">
      <formula>NOT(ISERROR(SEARCH("RIESGO BAJO",AG15)))</formula>
    </cfRule>
  </conditionalFormatting>
  <conditionalFormatting sqref="L136:L139">
    <cfRule type="containsText" dxfId="1387" priority="70" operator="containsText" text="CATASTRÓFICO">
      <formula>NOT(ISERROR(SEARCH("CATASTRÓFICO",L136)))</formula>
    </cfRule>
    <cfRule type="containsText" dxfId="1386" priority="71" operator="containsText" text="MAYOR">
      <formula>NOT(ISERROR(SEARCH("MAYOR",L136)))</formula>
    </cfRule>
    <cfRule type="containsText" dxfId="1385" priority="72" operator="containsText" text="MODERADO">
      <formula>NOT(ISERROR(SEARCH("MODERADO",L136)))</formula>
    </cfRule>
    <cfRule type="containsText" dxfId="1384" priority="73" operator="containsText" text="MENOR">
      <formula>NOT(ISERROR(SEARCH("MENOR",L136)))</formula>
    </cfRule>
    <cfRule type="containsText" dxfId="1383" priority="74" operator="containsText" text="INSIGNIFICANTE">
      <formula>NOT(ISERROR(SEARCH("INSIGNIFICANTE",L136)))</formula>
    </cfRule>
  </conditionalFormatting>
  <conditionalFormatting sqref="J23:J28 Z23:Z28">
    <cfRule type="containsText" dxfId="1382" priority="656" operator="containsText" text="IMPROBABLE">
      <formula>NOT(ISERROR(SEARCH("IMPROBABLE",J23)))</formula>
    </cfRule>
    <cfRule type="containsText" dxfId="1381" priority="661" operator="containsText" text="PROBABLE">
      <formula>NOT(ISERROR(SEARCH("PROBABLE",J23)))</formula>
    </cfRule>
    <cfRule type="containsText" dxfId="1380" priority="667" operator="containsText" text="CASI CIERTA">
      <formula>NOT(ISERROR(SEARCH("CASI CIERTA",J23)))</formula>
    </cfRule>
    <cfRule type="containsText" dxfId="1379" priority="668" operator="containsText" text="POSIBLE">
      <formula>NOT(ISERROR(SEARCH("POSIBLE",J23)))</formula>
    </cfRule>
    <cfRule type="containsText" dxfId="1378" priority="669" operator="containsText" text="RARO">
      <formula>NOT(ISERROR(SEARCH("RARO",J23)))</formula>
    </cfRule>
  </conditionalFormatting>
  <conditionalFormatting sqref="L23:L28 AB23:AB28">
    <cfRule type="containsText" dxfId="1377" priority="662" operator="containsText" text="CATASTRÓFICO">
      <formula>NOT(ISERROR(SEARCH("CATASTRÓFICO",L23)))</formula>
    </cfRule>
    <cfRule type="containsText" dxfId="1376" priority="663" operator="containsText" text="MAYOR">
      <formula>NOT(ISERROR(SEARCH("MAYOR",L23)))</formula>
    </cfRule>
    <cfRule type="containsText" dxfId="1375" priority="664" operator="containsText" text="MODERADO">
      <formula>NOT(ISERROR(SEARCH("MODERADO",L23)))</formula>
    </cfRule>
    <cfRule type="containsText" dxfId="1374" priority="665" operator="containsText" text="MENOR">
      <formula>NOT(ISERROR(SEARCH("MENOR",L23)))</formula>
    </cfRule>
    <cfRule type="containsText" dxfId="1373" priority="666" operator="containsText" text="INSIGNIFICANTE">
      <formula>NOT(ISERROR(SEARCH("INSIGNIFICANTE",L23)))</formula>
    </cfRule>
  </conditionalFormatting>
  <conditionalFormatting sqref="O23:O28 Y23 AE23:AG28">
    <cfRule type="containsText" dxfId="1372" priority="657" operator="containsText" text="RIESGO EXTREMO">
      <formula>NOT(ISERROR(SEARCH("RIESGO EXTREMO",O23)))</formula>
    </cfRule>
    <cfRule type="containsText" dxfId="1371" priority="658" operator="containsText" text="RIESGO ALTO">
      <formula>NOT(ISERROR(SEARCH("RIESGO ALTO",O23)))</formula>
    </cfRule>
    <cfRule type="containsText" dxfId="1370" priority="659" operator="containsText" text="RIESGO MODERADO">
      <formula>NOT(ISERROR(SEARCH("RIESGO MODERADO",O23)))</formula>
    </cfRule>
    <cfRule type="containsText" dxfId="1369" priority="660" operator="containsText" text="RIESGO BAJO">
      <formula>NOT(ISERROR(SEARCH("RIESGO BAJO",O23)))</formula>
    </cfRule>
  </conditionalFormatting>
  <conditionalFormatting sqref="L26:L28">
    <cfRule type="containsText" dxfId="1368" priority="651" operator="containsText" text="CATASTRÓFICO">
      <formula>NOT(ISERROR(SEARCH("CATASTRÓFICO",L26)))</formula>
    </cfRule>
    <cfRule type="containsText" dxfId="1367" priority="652" operator="containsText" text="MAYOR">
      <formula>NOT(ISERROR(SEARCH("MAYOR",L26)))</formula>
    </cfRule>
    <cfRule type="containsText" dxfId="1366" priority="653" operator="containsText" text="MODERADO">
      <formula>NOT(ISERROR(SEARCH("MODERADO",L26)))</formula>
    </cfRule>
    <cfRule type="containsText" dxfId="1365" priority="654" operator="containsText" text="MENOR">
      <formula>NOT(ISERROR(SEARCH("MENOR",L26)))</formula>
    </cfRule>
    <cfRule type="containsText" dxfId="1364" priority="655" operator="containsText" text="INSIGNIFICANTE">
      <formula>NOT(ISERROR(SEARCH("INSIGNIFICANTE",L26)))</formula>
    </cfRule>
  </conditionalFormatting>
  <conditionalFormatting sqref="L23:L25">
    <cfRule type="containsText" dxfId="1363" priority="646" operator="containsText" text="CATASTRÓFICO">
      <formula>NOT(ISERROR(SEARCH("CATASTRÓFICO",L23)))</formula>
    </cfRule>
    <cfRule type="containsText" dxfId="1362" priority="647" operator="containsText" text="MAYOR">
      <formula>NOT(ISERROR(SEARCH("MAYOR",L23)))</formula>
    </cfRule>
    <cfRule type="containsText" dxfId="1361" priority="648" operator="containsText" text="MODERADO">
      <formula>NOT(ISERROR(SEARCH("MODERADO",L23)))</formula>
    </cfRule>
    <cfRule type="containsText" dxfId="1360" priority="649" operator="containsText" text="MENOR">
      <formula>NOT(ISERROR(SEARCH("MENOR",L23)))</formula>
    </cfRule>
    <cfRule type="containsText" dxfId="1359" priority="650" operator="containsText" text="INSIGNIFICANTE">
      <formula>NOT(ISERROR(SEARCH("INSIGNIFICANTE",L23)))</formula>
    </cfRule>
  </conditionalFormatting>
  <conditionalFormatting sqref="O29:O32 Y29 AE29:AF32">
    <cfRule type="containsText" dxfId="1358" priority="642" operator="containsText" text="RIESGO EXTREMO">
      <formula>NOT(ISERROR(SEARCH("RIESGO EXTREMO",O29)))</formula>
    </cfRule>
    <cfRule type="containsText" dxfId="1357" priority="643" operator="containsText" text="RIESGO ALTO">
      <formula>NOT(ISERROR(SEARCH("RIESGO ALTO",O29)))</formula>
    </cfRule>
    <cfRule type="containsText" dxfId="1356" priority="644" operator="containsText" text="RIESGO MODERADO">
      <formula>NOT(ISERROR(SEARCH("RIESGO MODERADO",O29)))</formula>
    </cfRule>
    <cfRule type="containsText" dxfId="1355" priority="645" operator="containsText" text="RIESGO BAJO">
      <formula>NOT(ISERROR(SEARCH("RIESGO BAJO",O29)))</formula>
    </cfRule>
  </conditionalFormatting>
  <conditionalFormatting sqref="J29:J32">
    <cfRule type="containsText" dxfId="1354" priority="632" operator="containsText" text="IMPROBABLE">
      <formula>NOT(ISERROR(SEARCH("IMPROBABLE",J29)))</formula>
    </cfRule>
    <cfRule type="containsText" dxfId="1353" priority="633" operator="containsText" text="PROBABLE">
      <formula>NOT(ISERROR(SEARCH("PROBABLE",J29)))</formula>
    </cfRule>
    <cfRule type="containsText" dxfId="1352" priority="639" operator="containsText" text="CASI CIERTA">
      <formula>NOT(ISERROR(SEARCH("CASI CIERTA",J29)))</formula>
    </cfRule>
    <cfRule type="containsText" dxfId="1351" priority="640" operator="containsText" text="POSIBLE">
      <formula>NOT(ISERROR(SEARCH("POSIBLE",J29)))</formula>
    </cfRule>
    <cfRule type="containsText" dxfId="1350" priority="641" operator="containsText" text="RARO">
      <formula>NOT(ISERROR(SEARCH("RARO",J29)))</formula>
    </cfRule>
  </conditionalFormatting>
  <conditionalFormatting sqref="L29:L32">
    <cfRule type="containsText" dxfId="1349" priority="634" operator="containsText" text="CATASTRÓFICO">
      <formula>NOT(ISERROR(SEARCH("CATASTRÓFICO",L29)))</formula>
    </cfRule>
    <cfRule type="containsText" dxfId="1348" priority="635" operator="containsText" text="MAYOR">
      <formula>NOT(ISERROR(SEARCH("MAYOR",L29)))</formula>
    </cfRule>
    <cfRule type="containsText" dxfId="1347" priority="636" operator="containsText" text="MODERADO">
      <formula>NOT(ISERROR(SEARCH("MODERADO",L29)))</formula>
    </cfRule>
    <cfRule type="containsText" dxfId="1346" priority="637" operator="containsText" text="MENOR">
      <formula>NOT(ISERROR(SEARCH("MENOR",L29)))</formula>
    </cfRule>
    <cfRule type="containsText" dxfId="1345" priority="638" operator="containsText" text="INSIGNIFICANTE">
      <formula>NOT(ISERROR(SEARCH("INSIGNIFICANTE",L29)))</formula>
    </cfRule>
  </conditionalFormatting>
  <conditionalFormatting sqref="J29:J32">
    <cfRule type="containsText" dxfId="1344" priority="627" operator="containsText" text="IMPROBABLE">
      <formula>NOT(ISERROR(SEARCH("IMPROBABLE",J29)))</formula>
    </cfRule>
    <cfRule type="containsText" dxfId="1343" priority="628" operator="containsText" text="PROBABLE">
      <formula>NOT(ISERROR(SEARCH("PROBABLE",J29)))</formula>
    </cfRule>
    <cfRule type="containsText" dxfId="1342" priority="629" operator="containsText" text="CASI CIERTA">
      <formula>NOT(ISERROR(SEARCH("CASI CIERTA",J29)))</formula>
    </cfRule>
    <cfRule type="containsText" dxfId="1341" priority="630" operator="containsText" text="POSIBLE">
      <formula>NOT(ISERROR(SEARCH("POSIBLE",J29)))</formula>
    </cfRule>
    <cfRule type="containsText" dxfId="1340" priority="631" operator="containsText" text="RARO">
      <formula>NOT(ISERROR(SEARCH("RARO",J29)))</formula>
    </cfRule>
  </conditionalFormatting>
  <conditionalFormatting sqref="J29:J32">
    <cfRule type="containsText" dxfId="1339" priority="622" operator="containsText" text="IMPROBABLE">
      <formula>NOT(ISERROR(SEARCH("IMPROBABLE",J29)))</formula>
    </cfRule>
    <cfRule type="containsText" dxfId="1338" priority="623" operator="containsText" text="PROBABLE">
      <formula>NOT(ISERROR(SEARCH("PROBABLE",J29)))</formula>
    </cfRule>
    <cfRule type="containsText" dxfId="1337" priority="624" operator="containsText" text="CASI CIERTA">
      <formula>NOT(ISERROR(SEARCH("CASI CIERTA",J29)))</formula>
    </cfRule>
    <cfRule type="containsText" dxfId="1336" priority="625" operator="containsText" text="POSIBLE">
      <formula>NOT(ISERROR(SEARCH("POSIBLE",J29)))</formula>
    </cfRule>
    <cfRule type="containsText" dxfId="1335" priority="626" operator="containsText" text="RARO">
      <formula>NOT(ISERROR(SEARCH("RARO",J29)))</formula>
    </cfRule>
  </conditionalFormatting>
  <conditionalFormatting sqref="L29:L31">
    <cfRule type="containsText" dxfId="1334" priority="617" operator="containsText" text="CATASTRÓFICO">
      <formula>NOT(ISERROR(SEARCH("CATASTRÓFICO",L29)))</formula>
    </cfRule>
    <cfRule type="containsText" dxfId="1333" priority="618" operator="containsText" text="MAYOR">
      <formula>NOT(ISERROR(SEARCH("MAYOR",L29)))</formula>
    </cfRule>
    <cfRule type="containsText" dxfId="1332" priority="619" operator="containsText" text="MODERADO">
      <formula>NOT(ISERROR(SEARCH("MODERADO",L29)))</formula>
    </cfRule>
    <cfRule type="containsText" dxfId="1331" priority="620" operator="containsText" text="MENOR">
      <formula>NOT(ISERROR(SEARCH("MENOR",L29)))</formula>
    </cfRule>
    <cfRule type="containsText" dxfId="1330" priority="621" operator="containsText" text="INSIGNIFICANTE">
      <formula>NOT(ISERROR(SEARCH("INSIGNIFICANTE",L29)))</formula>
    </cfRule>
  </conditionalFormatting>
  <conditionalFormatting sqref="L29:L31">
    <cfRule type="containsText" dxfId="1329" priority="612" operator="containsText" text="CATASTRÓFICO">
      <formula>NOT(ISERROR(SEARCH("CATASTRÓFICO",L29)))</formula>
    </cfRule>
    <cfRule type="containsText" dxfId="1328" priority="613" operator="containsText" text="MAYOR">
      <formula>NOT(ISERROR(SEARCH("MAYOR",L29)))</formula>
    </cfRule>
    <cfRule type="containsText" dxfId="1327" priority="614" operator="containsText" text="MODERADO">
      <formula>NOT(ISERROR(SEARCH("MODERADO",L29)))</formula>
    </cfRule>
    <cfRule type="containsText" dxfId="1326" priority="615" operator="containsText" text="MENOR">
      <formula>NOT(ISERROR(SEARCH("MENOR",L29)))</formula>
    </cfRule>
    <cfRule type="containsText" dxfId="1325" priority="616" operator="containsText" text="INSIGNIFICANTE">
      <formula>NOT(ISERROR(SEARCH("INSIGNIFICANTE",L29)))</formula>
    </cfRule>
  </conditionalFormatting>
  <conditionalFormatting sqref="Z29:Z32">
    <cfRule type="containsText" dxfId="1324" priority="602" operator="containsText" text="IMPROBABLE">
      <formula>NOT(ISERROR(SEARCH("IMPROBABLE",Z29)))</formula>
    </cfRule>
    <cfRule type="containsText" dxfId="1323" priority="603" operator="containsText" text="PROBABLE">
      <formula>NOT(ISERROR(SEARCH("PROBABLE",Z29)))</formula>
    </cfRule>
    <cfRule type="containsText" dxfId="1322" priority="609" operator="containsText" text="CASI CIERTA">
      <formula>NOT(ISERROR(SEARCH("CASI CIERTA",Z29)))</formula>
    </cfRule>
    <cfRule type="containsText" dxfId="1321" priority="610" operator="containsText" text="POSIBLE">
      <formula>NOT(ISERROR(SEARCH("POSIBLE",Z29)))</formula>
    </cfRule>
    <cfRule type="containsText" dxfId="1320" priority="611" operator="containsText" text="RARO">
      <formula>NOT(ISERROR(SEARCH("RARO",Z29)))</formula>
    </cfRule>
  </conditionalFormatting>
  <conditionalFormatting sqref="AB29:AB32">
    <cfRule type="containsText" dxfId="1319" priority="604" operator="containsText" text="CATASTRÓFICO">
      <formula>NOT(ISERROR(SEARCH("CATASTRÓFICO",AB29)))</formula>
    </cfRule>
    <cfRule type="containsText" dxfId="1318" priority="605" operator="containsText" text="MAYOR">
      <formula>NOT(ISERROR(SEARCH("MAYOR",AB29)))</formula>
    </cfRule>
    <cfRule type="containsText" dxfId="1317" priority="606" operator="containsText" text="MODERADO">
      <formula>NOT(ISERROR(SEARCH("MODERADO",AB29)))</formula>
    </cfRule>
    <cfRule type="containsText" dxfId="1316" priority="607" operator="containsText" text="MENOR">
      <formula>NOT(ISERROR(SEARCH("MENOR",AB29)))</formula>
    </cfRule>
    <cfRule type="containsText" dxfId="1315" priority="608" operator="containsText" text="INSIGNIFICANTE">
      <formula>NOT(ISERROR(SEARCH("INSIGNIFICANTE",AB29)))</formula>
    </cfRule>
  </conditionalFormatting>
  <conditionalFormatting sqref="AG29:AG32">
    <cfRule type="containsText" dxfId="1314" priority="598" operator="containsText" text="RIESGO EXTREMO">
      <formula>NOT(ISERROR(SEARCH("RIESGO EXTREMO",AG29)))</formula>
    </cfRule>
    <cfRule type="containsText" dxfId="1313" priority="599" operator="containsText" text="RIESGO ALTO">
      <formula>NOT(ISERROR(SEARCH("RIESGO ALTO",AG29)))</formula>
    </cfRule>
    <cfRule type="containsText" dxfId="1312" priority="600" operator="containsText" text="RIESGO MODERADO">
      <formula>NOT(ISERROR(SEARCH("RIESGO MODERADO",AG29)))</formula>
    </cfRule>
    <cfRule type="containsText" dxfId="1311" priority="601" operator="containsText" text="RIESGO BAJO">
      <formula>NOT(ISERROR(SEARCH("RIESGO BAJO",AG29)))</formula>
    </cfRule>
  </conditionalFormatting>
  <conditionalFormatting sqref="J33:J36 Z33:Z36">
    <cfRule type="containsText" dxfId="1310" priority="584" operator="containsText" text="IMPROBABLE">
      <formula>NOT(ISERROR(SEARCH("IMPROBABLE",J33)))</formula>
    </cfRule>
    <cfRule type="containsText" dxfId="1309" priority="589" operator="containsText" text="PROBABLE">
      <formula>NOT(ISERROR(SEARCH("PROBABLE",J33)))</formula>
    </cfRule>
    <cfRule type="containsText" dxfId="1308" priority="595" operator="containsText" text="CASI CIERTA">
      <formula>NOT(ISERROR(SEARCH("CASI CIERTA",J33)))</formula>
    </cfRule>
    <cfRule type="containsText" dxfId="1307" priority="596" operator="containsText" text="POSIBLE">
      <formula>NOT(ISERROR(SEARCH("POSIBLE",J33)))</formula>
    </cfRule>
    <cfRule type="containsText" dxfId="1306" priority="597" operator="containsText" text="RARO">
      <formula>NOT(ISERROR(SEARCH("RARO",J33)))</formula>
    </cfRule>
  </conditionalFormatting>
  <conditionalFormatting sqref="L33:L36 AB33:AB36">
    <cfRule type="containsText" dxfId="1305" priority="590" operator="containsText" text="CATASTRÓFICO">
      <formula>NOT(ISERROR(SEARCH("CATASTRÓFICO",L33)))</formula>
    </cfRule>
    <cfRule type="containsText" dxfId="1304" priority="591" operator="containsText" text="MAYOR">
      <formula>NOT(ISERROR(SEARCH("MAYOR",L33)))</formula>
    </cfRule>
    <cfRule type="containsText" dxfId="1303" priority="592" operator="containsText" text="MODERADO">
      <formula>NOT(ISERROR(SEARCH("MODERADO",L33)))</formula>
    </cfRule>
    <cfRule type="containsText" dxfId="1302" priority="593" operator="containsText" text="MENOR">
      <formula>NOT(ISERROR(SEARCH("MENOR",L33)))</formula>
    </cfRule>
    <cfRule type="containsText" dxfId="1301" priority="594" operator="containsText" text="INSIGNIFICANTE">
      <formula>NOT(ISERROR(SEARCH("INSIGNIFICANTE",L33)))</formula>
    </cfRule>
  </conditionalFormatting>
  <conditionalFormatting sqref="O33:O36 Y33 AE33:AG36">
    <cfRule type="containsText" dxfId="1300" priority="585" operator="containsText" text="RIESGO EXTREMO">
      <formula>NOT(ISERROR(SEARCH("RIESGO EXTREMO",O33)))</formula>
    </cfRule>
    <cfRule type="containsText" dxfId="1299" priority="586" operator="containsText" text="RIESGO ALTO">
      <formula>NOT(ISERROR(SEARCH("RIESGO ALTO",O33)))</formula>
    </cfRule>
    <cfRule type="containsText" dxfId="1298" priority="587" operator="containsText" text="RIESGO MODERADO">
      <formula>NOT(ISERROR(SEARCH("RIESGO MODERADO",O33)))</formula>
    </cfRule>
    <cfRule type="containsText" dxfId="1297" priority="588" operator="containsText" text="RIESGO BAJO">
      <formula>NOT(ISERROR(SEARCH("RIESGO BAJO",O33)))</formula>
    </cfRule>
  </conditionalFormatting>
  <conditionalFormatting sqref="O37:O43 Y37 AE37:AF43">
    <cfRule type="containsText" dxfId="1296" priority="580" operator="containsText" text="RIESGO EXTREMO">
      <formula>NOT(ISERROR(SEARCH("RIESGO EXTREMO",O37)))</formula>
    </cfRule>
    <cfRule type="containsText" dxfId="1295" priority="581" operator="containsText" text="RIESGO ALTO">
      <formula>NOT(ISERROR(SEARCH("RIESGO ALTO",O37)))</formula>
    </cfRule>
    <cfRule type="containsText" dxfId="1294" priority="582" operator="containsText" text="RIESGO MODERADO">
      <formula>NOT(ISERROR(SEARCH("RIESGO MODERADO",O37)))</formula>
    </cfRule>
    <cfRule type="containsText" dxfId="1293" priority="583" operator="containsText" text="RIESGO BAJO">
      <formula>NOT(ISERROR(SEARCH("RIESGO BAJO",O37)))</formula>
    </cfRule>
  </conditionalFormatting>
  <conditionalFormatting sqref="J37:J43">
    <cfRule type="containsText" dxfId="1292" priority="570" operator="containsText" text="IMPROBABLE">
      <formula>NOT(ISERROR(SEARCH("IMPROBABLE",J37)))</formula>
    </cfRule>
    <cfRule type="containsText" dxfId="1291" priority="571" operator="containsText" text="PROBABLE">
      <formula>NOT(ISERROR(SEARCH("PROBABLE",J37)))</formula>
    </cfRule>
    <cfRule type="containsText" dxfId="1290" priority="577" operator="containsText" text="CASI CIERTA">
      <formula>NOT(ISERROR(SEARCH("CASI CIERTA",J37)))</formula>
    </cfRule>
    <cfRule type="containsText" dxfId="1289" priority="578" operator="containsText" text="POSIBLE">
      <formula>NOT(ISERROR(SEARCH("POSIBLE",J37)))</formula>
    </cfRule>
    <cfRule type="containsText" dxfId="1288" priority="579" operator="containsText" text="RARO">
      <formula>NOT(ISERROR(SEARCH("RARO",J37)))</formula>
    </cfRule>
  </conditionalFormatting>
  <conditionalFormatting sqref="L37:L43">
    <cfRule type="containsText" dxfId="1287" priority="572" operator="containsText" text="CATASTRÓFICO">
      <formula>NOT(ISERROR(SEARCH("CATASTRÓFICO",L37)))</formula>
    </cfRule>
    <cfRule type="containsText" dxfId="1286" priority="573" operator="containsText" text="MAYOR">
      <formula>NOT(ISERROR(SEARCH("MAYOR",L37)))</formula>
    </cfRule>
    <cfRule type="containsText" dxfId="1285" priority="574" operator="containsText" text="MODERADO">
      <formula>NOT(ISERROR(SEARCH("MODERADO",L37)))</formula>
    </cfRule>
    <cfRule type="containsText" dxfId="1284" priority="575" operator="containsText" text="MENOR">
      <formula>NOT(ISERROR(SEARCH("MENOR",L37)))</formula>
    </cfRule>
    <cfRule type="containsText" dxfId="1283" priority="576" operator="containsText" text="INSIGNIFICANTE">
      <formula>NOT(ISERROR(SEARCH("INSIGNIFICANTE",L37)))</formula>
    </cfRule>
  </conditionalFormatting>
  <conditionalFormatting sqref="Z37:Z43">
    <cfRule type="containsText" dxfId="1282" priority="560" operator="containsText" text="IMPROBABLE">
      <formula>NOT(ISERROR(SEARCH("IMPROBABLE",Z37)))</formula>
    </cfRule>
    <cfRule type="containsText" dxfId="1281" priority="561" operator="containsText" text="PROBABLE">
      <formula>NOT(ISERROR(SEARCH("PROBABLE",Z37)))</formula>
    </cfRule>
    <cfRule type="containsText" dxfId="1280" priority="567" operator="containsText" text="CASI CIERTA">
      <formula>NOT(ISERROR(SEARCH("CASI CIERTA",Z37)))</formula>
    </cfRule>
    <cfRule type="containsText" dxfId="1279" priority="568" operator="containsText" text="POSIBLE">
      <formula>NOT(ISERROR(SEARCH("POSIBLE",Z37)))</formula>
    </cfRule>
    <cfRule type="containsText" dxfId="1278" priority="569" operator="containsText" text="RARO">
      <formula>NOT(ISERROR(SEARCH("RARO",Z37)))</formula>
    </cfRule>
  </conditionalFormatting>
  <conditionalFormatting sqref="AB37:AB43">
    <cfRule type="containsText" dxfId="1277" priority="562" operator="containsText" text="CATASTRÓFICO">
      <formula>NOT(ISERROR(SEARCH("CATASTRÓFICO",AB37)))</formula>
    </cfRule>
    <cfRule type="containsText" dxfId="1276" priority="563" operator="containsText" text="MAYOR">
      <formula>NOT(ISERROR(SEARCH("MAYOR",AB37)))</formula>
    </cfRule>
    <cfRule type="containsText" dxfId="1275" priority="564" operator="containsText" text="MODERADO">
      <formula>NOT(ISERROR(SEARCH("MODERADO",AB37)))</formula>
    </cfRule>
    <cfRule type="containsText" dxfId="1274" priority="565" operator="containsText" text="MENOR">
      <formula>NOT(ISERROR(SEARCH("MENOR",AB37)))</formula>
    </cfRule>
    <cfRule type="containsText" dxfId="1273" priority="566" operator="containsText" text="INSIGNIFICANTE">
      <formula>NOT(ISERROR(SEARCH("INSIGNIFICANTE",AB37)))</formula>
    </cfRule>
  </conditionalFormatting>
  <conditionalFormatting sqref="AG37:AG41 AG43">
    <cfRule type="containsText" dxfId="1272" priority="556" operator="containsText" text="RIESGO EXTREMO">
      <formula>NOT(ISERROR(SEARCH("RIESGO EXTREMO",AG37)))</formula>
    </cfRule>
    <cfRule type="containsText" dxfId="1271" priority="557" operator="containsText" text="RIESGO ALTO">
      <formula>NOT(ISERROR(SEARCH("RIESGO ALTO",AG37)))</formula>
    </cfRule>
    <cfRule type="containsText" dxfId="1270" priority="558" operator="containsText" text="RIESGO MODERADO">
      <formula>NOT(ISERROR(SEARCH("RIESGO MODERADO",AG37)))</formula>
    </cfRule>
    <cfRule type="containsText" dxfId="1269" priority="559" operator="containsText" text="RIESGO BAJO">
      <formula>NOT(ISERROR(SEARCH("RIESGO BAJO",AG37)))</formula>
    </cfRule>
  </conditionalFormatting>
  <conditionalFormatting sqref="O44:O50 Y44">
    <cfRule type="containsText" dxfId="1268" priority="552" operator="containsText" text="RIESGO EXTREMO">
      <formula>NOT(ISERROR(SEARCH("RIESGO EXTREMO",O44)))</formula>
    </cfRule>
    <cfRule type="containsText" dxfId="1267" priority="553" operator="containsText" text="RIESGO ALTO">
      <formula>NOT(ISERROR(SEARCH("RIESGO ALTO",O44)))</formula>
    </cfRule>
    <cfRule type="containsText" dxfId="1266" priority="554" operator="containsText" text="RIESGO MODERADO">
      <formula>NOT(ISERROR(SEARCH("RIESGO MODERADO",O44)))</formula>
    </cfRule>
    <cfRule type="containsText" dxfId="1265" priority="555" operator="containsText" text="RIESGO BAJO">
      <formula>NOT(ISERROR(SEARCH("RIESGO BAJO",O44)))</formula>
    </cfRule>
  </conditionalFormatting>
  <conditionalFormatting sqref="L44">
    <cfRule type="containsText" dxfId="1264" priority="547" operator="containsText" text="CATASTRÓFICO">
      <formula>NOT(ISERROR(SEARCH("CATASTRÓFICO",L44)))</formula>
    </cfRule>
    <cfRule type="containsText" dxfId="1263" priority="548" operator="containsText" text="MAYOR">
      <formula>NOT(ISERROR(SEARCH("MAYOR",L44)))</formula>
    </cfRule>
    <cfRule type="containsText" dxfId="1262" priority="549" operator="containsText" text="MODERADO">
      <formula>NOT(ISERROR(SEARCH("MODERADO",L44)))</formula>
    </cfRule>
    <cfRule type="containsText" dxfId="1261" priority="550" operator="containsText" text="MENOR">
      <formula>NOT(ISERROR(SEARCH("MENOR",L44)))</formula>
    </cfRule>
    <cfRule type="containsText" dxfId="1260" priority="551" operator="containsText" text="INSIGNIFICANTE">
      <formula>NOT(ISERROR(SEARCH("INSIGNIFICANTE",L44)))</formula>
    </cfRule>
  </conditionalFormatting>
  <conditionalFormatting sqref="J44">
    <cfRule type="containsText" dxfId="1259" priority="542" operator="containsText" text="IMPROBABLE">
      <formula>NOT(ISERROR(SEARCH("IMPROBABLE",J44)))</formula>
    </cfRule>
    <cfRule type="containsText" dxfId="1258" priority="543" operator="containsText" text="PROBABLE">
      <formula>NOT(ISERROR(SEARCH("PROBABLE",J44)))</formula>
    </cfRule>
    <cfRule type="containsText" dxfId="1257" priority="544" operator="containsText" text="CASI CIERTA">
      <formula>NOT(ISERROR(SEARCH("CASI CIERTA",J44)))</formula>
    </cfRule>
    <cfRule type="containsText" dxfId="1256" priority="545" operator="containsText" text="POSIBLE">
      <formula>NOT(ISERROR(SEARCH("POSIBLE",J44)))</formula>
    </cfRule>
    <cfRule type="containsText" dxfId="1255" priority="546" operator="containsText" text="RARO">
      <formula>NOT(ISERROR(SEARCH("RARO",J44)))</formula>
    </cfRule>
  </conditionalFormatting>
  <conditionalFormatting sqref="L45">
    <cfRule type="containsText" dxfId="1254" priority="537" operator="containsText" text="CATASTRÓFICO">
      <formula>NOT(ISERROR(SEARCH("CATASTRÓFICO",L45)))</formula>
    </cfRule>
    <cfRule type="containsText" dxfId="1253" priority="538" operator="containsText" text="MAYOR">
      <formula>NOT(ISERROR(SEARCH("MAYOR",L45)))</formula>
    </cfRule>
    <cfRule type="containsText" dxfId="1252" priority="539" operator="containsText" text="MODERADO">
      <formula>NOT(ISERROR(SEARCH("MODERADO",L45)))</formula>
    </cfRule>
    <cfRule type="containsText" dxfId="1251" priority="540" operator="containsText" text="MENOR">
      <formula>NOT(ISERROR(SEARCH("MENOR",L45)))</formula>
    </cfRule>
    <cfRule type="containsText" dxfId="1250" priority="541" operator="containsText" text="INSIGNIFICANTE">
      <formula>NOT(ISERROR(SEARCH("INSIGNIFICANTE",L45)))</formula>
    </cfRule>
  </conditionalFormatting>
  <conditionalFormatting sqref="J45">
    <cfRule type="containsText" dxfId="1249" priority="532" operator="containsText" text="IMPROBABLE">
      <formula>NOT(ISERROR(SEARCH("IMPROBABLE",J45)))</formula>
    </cfRule>
    <cfRule type="containsText" dxfId="1248" priority="533" operator="containsText" text="PROBABLE">
      <formula>NOT(ISERROR(SEARCH("PROBABLE",J45)))</formula>
    </cfRule>
    <cfRule type="containsText" dxfId="1247" priority="534" operator="containsText" text="CASI CIERTA">
      <formula>NOT(ISERROR(SEARCH("CASI CIERTA",J45)))</formula>
    </cfRule>
    <cfRule type="containsText" dxfId="1246" priority="535" operator="containsText" text="POSIBLE">
      <formula>NOT(ISERROR(SEARCH("POSIBLE",J45)))</formula>
    </cfRule>
    <cfRule type="containsText" dxfId="1245" priority="536" operator="containsText" text="RARO">
      <formula>NOT(ISERROR(SEARCH("RARO",J45)))</formula>
    </cfRule>
  </conditionalFormatting>
  <conditionalFormatting sqref="L46">
    <cfRule type="containsText" dxfId="1244" priority="527" operator="containsText" text="CATASTRÓFICO">
      <formula>NOT(ISERROR(SEARCH("CATASTRÓFICO",L46)))</formula>
    </cfRule>
    <cfRule type="containsText" dxfId="1243" priority="528" operator="containsText" text="MAYOR">
      <formula>NOT(ISERROR(SEARCH("MAYOR",L46)))</formula>
    </cfRule>
    <cfRule type="containsText" dxfId="1242" priority="529" operator="containsText" text="MODERADO">
      <formula>NOT(ISERROR(SEARCH("MODERADO",L46)))</formula>
    </cfRule>
    <cfRule type="containsText" dxfId="1241" priority="530" operator="containsText" text="MENOR">
      <formula>NOT(ISERROR(SEARCH("MENOR",L46)))</formula>
    </cfRule>
    <cfRule type="containsText" dxfId="1240" priority="531" operator="containsText" text="INSIGNIFICANTE">
      <formula>NOT(ISERROR(SEARCH("INSIGNIFICANTE",L46)))</formula>
    </cfRule>
  </conditionalFormatting>
  <conditionalFormatting sqref="J46">
    <cfRule type="containsText" dxfId="1239" priority="522" operator="containsText" text="IMPROBABLE">
      <formula>NOT(ISERROR(SEARCH("IMPROBABLE",J46)))</formula>
    </cfRule>
    <cfRule type="containsText" dxfId="1238" priority="523" operator="containsText" text="PROBABLE">
      <formula>NOT(ISERROR(SEARCH("PROBABLE",J46)))</formula>
    </cfRule>
    <cfRule type="containsText" dxfId="1237" priority="524" operator="containsText" text="CASI CIERTA">
      <formula>NOT(ISERROR(SEARCH("CASI CIERTA",J46)))</formula>
    </cfRule>
    <cfRule type="containsText" dxfId="1236" priority="525" operator="containsText" text="POSIBLE">
      <formula>NOT(ISERROR(SEARCH("POSIBLE",J46)))</formula>
    </cfRule>
    <cfRule type="containsText" dxfId="1235" priority="526" operator="containsText" text="RARO">
      <formula>NOT(ISERROR(SEARCH("RARO",J46)))</formula>
    </cfRule>
  </conditionalFormatting>
  <conditionalFormatting sqref="L47">
    <cfRule type="containsText" dxfId="1234" priority="517" operator="containsText" text="CATASTRÓFICO">
      <formula>NOT(ISERROR(SEARCH("CATASTRÓFICO",L47)))</formula>
    </cfRule>
    <cfRule type="containsText" dxfId="1233" priority="518" operator="containsText" text="MAYOR">
      <formula>NOT(ISERROR(SEARCH("MAYOR",L47)))</formula>
    </cfRule>
    <cfRule type="containsText" dxfId="1232" priority="519" operator="containsText" text="MODERADO">
      <formula>NOT(ISERROR(SEARCH("MODERADO",L47)))</formula>
    </cfRule>
    <cfRule type="containsText" dxfId="1231" priority="520" operator="containsText" text="MENOR">
      <formula>NOT(ISERROR(SEARCH("MENOR",L47)))</formula>
    </cfRule>
    <cfRule type="containsText" dxfId="1230" priority="521" operator="containsText" text="INSIGNIFICANTE">
      <formula>NOT(ISERROR(SEARCH("INSIGNIFICANTE",L47)))</formula>
    </cfRule>
  </conditionalFormatting>
  <conditionalFormatting sqref="J47">
    <cfRule type="containsText" dxfId="1229" priority="512" operator="containsText" text="IMPROBABLE">
      <formula>NOT(ISERROR(SEARCH("IMPROBABLE",J47)))</formula>
    </cfRule>
    <cfRule type="containsText" dxfId="1228" priority="513" operator="containsText" text="PROBABLE">
      <formula>NOT(ISERROR(SEARCH("PROBABLE",J47)))</formula>
    </cfRule>
    <cfRule type="containsText" dxfId="1227" priority="514" operator="containsText" text="CASI CIERTA">
      <formula>NOT(ISERROR(SEARCH("CASI CIERTA",J47)))</formula>
    </cfRule>
    <cfRule type="containsText" dxfId="1226" priority="515" operator="containsText" text="POSIBLE">
      <formula>NOT(ISERROR(SEARCH("POSIBLE",J47)))</formula>
    </cfRule>
    <cfRule type="containsText" dxfId="1225" priority="516" operator="containsText" text="RARO">
      <formula>NOT(ISERROR(SEARCH("RARO",J47)))</formula>
    </cfRule>
  </conditionalFormatting>
  <conditionalFormatting sqref="L48">
    <cfRule type="containsText" dxfId="1224" priority="507" operator="containsText" text="CATASTRÓFICO">
      <formula>NOT(ISERROR(SEARCH("CATASTRÓFICO",L48)))</formula>
    </cfRule>
    <cfRule type="containsText" dxfId="1223" priority="508" operator="containsText" text="MAYOR">
      <formula>NOT(ISERROR(SEARCH("MAYOR",L48)))</formula>
    </cfRule>
    <cfRule type="containsText" dxfId="1222" priority="509" operator="containsText" text="MODERADO">
      <formula>NOT(ISERROR(SEARCH("MODERADO",L48)))</formula>
    </cfRule>
    <cfRule type="containsText" dxfId="1221" priority="510" operator="containsText" text="MENOR">
      <formula>NOT(ISERROR(SEARCH("MENOR",L48)))</formula>
    </cfRule>
    <cfRule type="containsText" dxfId="1220" priority="511" operator="containsText" text="INSIGNIFICANTE">
      <formula>NOT(ISERROR(SEARCH("INSIGNIFICANTE",L48)))</formula>
    </cfRule>
  </conditionalFormatting>
  <conditionalFormatting sqref="J48">
    <cfRule type="containsText" dxfId="1219" priority="502" operator="containsText" text="IMPROBABLE">
      <formula>NOT(ISERROR(SEARCH("IMPROBABLE",J48)))</formula>
    </cfRule>
    <cfRule type="containsText" dxfId="1218" priority="503" operator="containsText" text="PROBABLE">
      <formula>NOT(ISERROR(SEARCH("PROBABLE",J48)))</formula>
    </cfRule>
    <cfRule type="containsText" dxfId="1217" priority="504" operator="containsText" text="CASI CIERTA">
      <formula>NOT(ISERROR(SEARCH("CASI CIERTA",J48)))</formula>
    </cfRule>
    <cfRule type="containsText" dxfId="1216" priority="505" operator="containsText" text="POSIBLE">
      <formula>NOT(ISERROR(SEARCH("POSIBLE",J48)))</formula>
    </cfRule>
    <cfRule type="containsText" dxfId="1215" priority="506" operator="containsText" text="RARO">
      <formula>NOT(ISERROR(SEARCH("RARO",J48)))</formula>
    </cfRule>
  </conditionalFormatting>
  <conditionalFormatting sqref="J49">
    <cfRule type="containsText" dxfId="1214" priority="492" operator="containsText" text="IMPROBABLE">
      <formula>NOT(ISERROR(SEARCH("IMPROBABLE",J49)))</formula>
    </cfRule>
    <cfRule type="containsText" dxfId="1213" priority="493" operator="containsText" text="PROBABLE">
      <formula>NOT(ISERROR(SEARCH("PROBABLE",J49)))</formula>
    </cfRule>
    <cfRule type="containsText" dxfId="1212" priority="499" operator="containsText" text="CASI CIERTA">
      <formula>NOT(ISERROR(SEARCH("CASI CIERTA",J49)))</formula>
    </cfRule>
    <cfRule type="containsText" dxfId="1211" priority="500" operator="containsText" text="POSIBLE">
      <formula>NOT(ISERROR(SEARCH("POSIBLE",J49)))</formula>
    </cfRule>
    <cfRule type="containsText" dxfId="1210" priority="501" operator="containsText" text="RARO">
      <formula>NOT(ISERROR(SEARCH("RARO",J49)))</formula>
    </cfRule>
  </conditionalFormatting>
  <conditionalFormatting sqref="L49">
    <cfRule type="containsText" dxfId="1209" priority="494" operator="containsText" text="CATASTRÓFICO">
      <formula>NOT(ISERROR(SEARCH("CATASTRÓFICO",L49)))</formula>
    </cfRule>
    <cfRule type="containsText" dxfId="1208" priority="495" operator="containsText" text="MAYOR">
      <formula>NOT(ISERROR(SEARCH("MAYOR",L49)))</formula>
    </cfRule>
    <cfRule type="containsText" dxfId="1207" priority="496" operator="containsText" text="MODERADO">
      <formula>NOT(ISERROR(SEARCH("MODERADO",L49)))</formula>
    </cfRule>
    <cfRule type="containsText" dxfId="1206" priority="497" operator="containsText" text="MENOR">
      <formula>NOT(ISERROR(SEARCH("MENOR",L49)))</formula>
    </cfRule>
    <cfRule type="containsText" dxfId="1205" priority="498" operator="containsText" text="INSIGNIFICANTE">
      <formula>NOT(ISERROR(SEARCH("INSIGNIFICANTE",L49)))</formula>
    </cfRule>
  </conditionalFormatting>
  <conditionalFormatting sqref="J50">
    <cfRule type="containsText" dxfId="1204" priority="482" operator="containsText" text="IMPROBABLE">
      <formula>NOT(ISERROR(SEARCH("IMPROBABLE",J50)))</formula>
    </cfRule>
    <cfRule type="containsText" dxfId="1203" priority="483" operator="containsText" text="PROBABLE">
      <formula>NOT(ISERROR(SEARCH("PROBABLE",J50)))</formula>
    </cfRule>
    <cfRule type="containsText" dxfId="1202" priority="489" operator="containsText" text="CASI CIERTA">
      <formula>NOT(ISERROR(SEARCH("CASI CIERTA",J50)))</formula>
    </cfRule>
    <cfRule type="containsText" dxfId="1201" priority="490" operator="containsText" text="POSIBLE">
      <formula>NOT(ISERROR(SEARCH("POSIBLE",J50)))</formula>
    </cfRule>
    <cfRule type="containsText" dxfId="1200" priority="491" operator="containsText" text="RARO">
      <formula>NOT(ISERROR(SEARCH("RARO",J50)))</formula>
    </cfRule>
  </conditionalFormatting>
  <conditionalFormatting sqref="L50">
    <cfRule type="containsText" dxfId="1199" priority="484" operator="containsText" text="CATASTRÓFICO">
      <formula>NOT(ISERROR(SEARCH("CATASTRÓFICO",L50)))</formula>
    </cfRule>
    <cfRule type="containsText" dxfId="1198" priority="485" operator="containsText" text="MAYOR">
      <formula>NOT(ISERROR(SEARCH("MAYOR",L50)))</formula>
    </cfRule>
    <cfRule type="containsText" dxfId="1197" priority="486" operator="containsText" text="MODERADO">
      <formula>NOT(ISERROR(SEARCH("MODERADO",L50)))</formula>
    </cfRule>
    <cfRule type="containsText" dxfId="1196" priority="487" operator="containsText" text="MENOR">
      <formula>NOT(ISERROR(SEARCH("MENOR",L50)))</formula>
    </cfRule>
    <cfRule type="containsText" dxfId="1195" priority="488" operator="containsText" text="INSIGNIFICANTE">
      <formula>NOT(ISERROR(SEARCH("INSIGNIFICANTE",L50)))</formula>
    </cfRule>
  </conditionalFormatting>
  <conditionalFormatting sqref="AE44:AG44">
    <cfRule type="containsText" dxfId="1194" priority="478" operator="containsText" text="RIESGO EXTREMO">
      <formula>NOT(ISERROR(SEARCH("RIESGO EXTREMO",AE44)))</formula>
    </cfRule>
    <cfRule type="containsText" dxfId="1193" priority="479" operator="containsText" text="RIESGO ALTO">
      <formula>NOT(ISERROR(SEARCH("RIESGO ALTO",AE44)))</formula>
    </cfRule>
    <cfRule type="containsText" dxfId="1192" priority="480" operator="containsText" text="RIESGO MODERADO">
      <formula>NOT(ISERROR(SEARCH("RIESGO MODERADO",AE44)))</formula>
    </cfRule>
    <cfRule type="containsText" dxfId="1191" priority="481" operator="containsText" text="RIESGO BAJO">
      <formula>NOT(ISERROR(SEARCH("RIESGO BAJO",AE44)))</formula>
    </cfRule>
  </conditionalFormatting>
  <conditionalFormatting sqref="AB44">
    <cfRule type="containsText" dxfId="1190" priority="473" operator="containsText" text="CATASTRÓFICO">
      <formula>NOT(ISERROR(SEARCH("CATASTRÓFICO",AB44)))</formula>
    </cfRule>
    <cfRule type="containsText" dxfId="1189" priority="474" operator="containsText" text="MAYOR">
      <formula>NOT(ISERROR(SEARCH("MAYOR",AB44)))</formula>
    </cfRule>
    <cfRule type="containsText" dxfId="1188" priority="475" operator="containsText" text="MODERADO">
      <formula>NOT(ISERROR(SEARCH("MODERADO",AB44)))</formula>
    </cfRule>
    <cfRule type="containsText" dxfId="1187" priority="476" operator="containsText" text="MENOR">
      <formula>NOT(ISERROR(SEARCH("MENOR",AB44)))</formula>
    </cfRule>
    <cfRule type="containsText" dxfId="1186" priority="477" operator="containsText" text="INSIGNIFICANTE">
      <formula>NOT(ISERROR(SEARCH("INSIGNIFICANTE",AB44)))</formula>
    </cfRule>
  </conditionalFormatting>
  <conditionalFormatting sqref="Z44">
    <cfRule type="containsText" dxfId="1185" priority="468" operator="containsText" text="IMPROBABLE">
      <formula>NOT(ISERROR(SEARCH("IMPROBABLE",Z44)))</formula>
    </cfRule>
    <cfRule type="containsText" dxfId="1184" priority="469" operator="containsText" text="PROBABLE">
      <formula>NOT(ISERROR(SEARCH("PROBABLE",Z44)))</formula>
    </cfRule>
    <cfRule type="containsText" dxfId="1183" priority="470" operator="containsText" text="CASI CIERTA">
      <formula>NOT(ISERROR(SEARCH("CASI CIERTA",Z44)))</formula>
    </cfRule>
    <cfRule type="containsText" dxfId="1182" priority="471" operator="containsText" text="POSIBLE">
      <formula>NOT(ISERROR(SEARCH("POSIBLE",Z44)))</formula>
    </cfRule>
    <cfRule type="containsText" dxfId="1181" priority="472" operator="containsText" text="RARO">
      <formula>NOT(ISERROR(SEARCH("RARO",Z44)))</formula>
    </cfRule>
  </conditionalFormatting>
  <conditionalFormatting sqref="AE45:AG45">
    <cfRule type="containsText" dxfId="1180" priority="464" operator="containsText" text="RIESGO EXTREMO">
      <formula>NOT(ISERROR(SEARCH("RIESGO EXTREMO",AE45)))</formula>
    </cfRule>
    <cfRule type="containsText" dxfId="1179" priority="465" operator="containsText" text="RIESGO ALTO">
      <formula>NOT(ISERROR(SEARCH("RIESGO ALTO",AE45)))</formula>
    </cfRule>
    <cfRule type="containsText" dxfId="1178" priority="466" operator="containsText" text="RIESGO MODERADO">
      <formula>NOT(ISERROR(SEARCH("RIESGO MODERADO",AE45)))</formula>
    </cfRule>
    <cfRule type="containsText" dxfId="1177" priority="467" operator="containsText" text="RIESGO BAJO">
      <formula>NOT(ISERROR(SEARCH("RIESGO BAJO",AE45)))</formula>
    </cfRule>
  </conditionalFormatting>
  <conditionalFormatting sqref="AB45">
    <cfRule type="containsText" dxfId="1176" priority="459" operator="containsText" text="CATASTRÓFICO">
      <formula>NOT(ISERROR(SEARCH("CATASTRÓFICO",AB45)))</formula>
    </cfRule>
    <cfRule type="containsText" dxfId="1175" priority="460" operator="containsText" text="MAYOR">
      <formula>NOT(ISERROR(SEARCH("MAYOR",AB45)))</formula>
    </cfRule>
    <cfRule type="containsText" dxfId="1174" priority="461" operator="containsText" text="MODERADO">
      <formula>NOT(ISERROR(SEARCH("MODERADO",AB45)))</formula>
    </cfRule>
    <cfRule type="containsText" dxfId="1173" priority="462" operator="containsText" text="MENOR">
      <formula>NOT(ISERROR(SEARCH("MENOR",AB45)))</formula>
    </cfRule>
    <cfRule type="containsText" dxfId="1172" priority="463" operator="containsText" text="INSIGNIFICANTE">
      <formula>NOT(ISERROR(SEARCH("INSIGNIFICANTE",AB45)))</formula>
    </cfRule>
  </conditionalFormatting>
  <conditionalFormatting sqref="Z45">
    <cfRule type="containsText" dxfId="1171" priority="454" operator="containsText" text="IMPROBABLE">
      <formula>NOT(ISERROR(SEARCH("IMPROBABLE",Z45)))</formula>
    </cfRule>
    <cfRule type="containsText" dxfId="1170" priority="455" operator="containsText" text="PROBABLE">
      <formula>NOT(ISERROR(SEARCH("PROBABLE",Z45)))</formula>
    </cfRule>
    <cfRule type="containsText" dxfId="1169" priority="456" operator="containsText" text="CASI CIERTA">
      <formula>NOT(ISERROR(SEARCH("CASI CIERTA",Z45)))</formula>
    </cfRule>
    <cfRule type="containsText" dxfId="1168" priority="457" operator="containsText" text="POSIBLE">
      <formula>NOT(ISERROR(SEARCH("POSIBLE",Z45)))</formula>
    </cfRule>
    <cfRule type="containsText" dxfId="1167" priority="458" operator="containsText" text="RARO">
      <formula>NOT(ISERROR(SEARCH("RARO",Z45)))</formula>
    </cfRule>
  </conditionalFormatting>
  <conditionalFormatting sqref="AE46:AG46">
    <cfRule type="containsText" dxfId="1166" priority="450" operator="containsText" text="RIESGO EXTREMO">
      <formula>NOT(ISERROR(SEARCH("RIESGO EXTREMO",AE46)))</formula>
    </cfRule>
    <cfRule type="containsText" dxfId="1165" priority="451" operator="containsText" text="RIESGO ALTO">
      <formula>NOT(ISERROR(SEARCH("RIESGO ALTO",AE46)))</formula>
    </cfRule>
    <cfRule type="containsText" dxfId="1164" priority="452" operator="containsText" text="RIESGO MODERADO">
      <formula>NOT(ISERROR(SEARCH("RIESGO MODERADO",AE46)))</formula>
    </cfRule>
    <cfRule type="containsText" dxfId="1163" priority="453" operator="containsText" text="RIESGO BAJO">
      <formula>NOT(ISERROR(SEARCH("RIESGO BAJO",AE46)))</formula>
    </cfRule>
  </conditionalFormatting>
  <conditionalFormatting sqref="AB46">
    <cfRule type="containsText" dxfId="1162" priority="445" operator="containsText" text="CATASTRÓFICO">
      <formula>NOT(ISERROR(SEARCH("CATASTRÓFICO",AB46)))</formula>
    </cfRule>
    <cfRule type="containsText" dxfId="1161" priority="446" operator="containsText" text="MAYOR">
      <formula>NOT(ISERROR(SEARCH("MAYOR",AB46)))</formula>
    </cfRule>
    <cfRule type="containsText" dxfId="1160" priority="447" operator="containsText" text="MODERADO">
      <formula>NOT(ISERROR(SEARCH("MODERADO",AB46)))</formula>
    </cfRule>
    <cfRule type="containsText" dxfId="1159" priority="448" operator="containsText" text="MENOR">
      <formula>NOT(ISERROR(SEARCH("MENOR",AB46)))</formula>
    </cfRule>
    <cfRule type="containsText" dxfId="1158" priority="449" operator="containsText" text="INSIGNIFICANTE">
      <formula>NOT(ISERROR(SEARCH("INSIGNIFICANTE",AB46)))</formula>
    </cfRule>
  </conditionalFormatting>
  <conditionalFormatting sqref="Z46">
    <cfRule type="containsText" dxfId="1157" priority="440" operator="containsText" text="IMPROBABLE">
      <formula>NOT(ISERROR(SEARCH("IMPROBABLE",Z46)))</formula>
    </cfRule>
    <cfRule type="containsText" dxfId="1156" priority="441" operator="containsText" text="PROBABLE">
      <formula>NOT(ISERROR(SEARCH("PROBABLE",Z46)))</formula>
    </cfRule>
    <cfRule type="containsText" dxfId="1155" priority="442" operator="containsText" text="CASI CIERTA">
      <formula>NOT(ISERROR(SEARCH("CASI CIERTA",Z46)))</formula>
    </cfRule>
    <cfRule type="containsText" dxfId="1154" priority="443" operator="containsText" text="POSIBLE">
      <formula>NOT(ISERROR(SEARCH("POSIBLE",Z46)))</formula>
    </cfRule>
    <cfRule type="containsText" dxfId="1153" priority="444" operator="containsText" text="RARO">
      <formula>NOT(ISERROR(SEARCH("RARO",Z46)))</formula>
    </cfRule>
  </conditionalFormatting>
  <conditionalFormatting sqref="AE47:AH47">
    <cfRule type="containsText" dxfId="1152" priority="436" operator="containsText" text="RIESGO EXTREMO">
      <formula>NOT(ISERROR(SEARCH("RIESGO EXTREMO",AE47)))</formula>
    </cfRule>
    <cfRule type="containsText" dxfId="1151" priority="437" operator="containsText" text="RIESGO ALTO">
      <formula>NOT(ISERROR(SEARCH("RIESGO ALTO",AE47)))</formula>
    </cfRule>
    <cfRule type="containsText" dxfId="1150" priority="438" operator="containsText" text="RIESGO MODERADO">
      <formula>NOT(ISERROR(SEARCH("RIESGO MODERADO",AE47)))</formula>
    </cfRule>
    <cfRule type="containsText" dxfId="1149" priority="439" operator="containsText" text="RIESGO BAJO">
      <formula>NOT(ISERROR(SEARCH("RIESGO BAJO",AE47)))</formula>
    </cfRule>
  </conditionalFormatting>
  <conditionalFormatting sqref="AB47">
    <cfRule type="containsText" dxfId="1148" priority="431" operator="containsText" text="CATASTRÓFICO">
      <formula>NOT(ISERROR(SEARCH("CATASTRÓFICO",AB47)))</formula>
    </cfRule>
    <cfRule type="containsText" dxfId="1147" priority="432" operator="containsText" text="MAYOR">
      <formula>NOT(ISERROR(SEARCH("MAYOR",AB47)))</formula>
    </cfRule>
    <cfRule type="containsText" dxfId="1146" priority="433" operator="containsText" text="MODERADO">
      <formula>NOT(ISERROR(SEARCH("MODERADO",AB47)))</formula>
    </cfRule>
    <cfRule type="containsText" dxfId="1145" priority="434" operator="containsText" text="MENOR">
      <formula>NOT(ISERROR(SEARCH("MENOR",AB47)))</formula>
    </cfRule>
    <cfRule type="containsText" dxfId="1144" priority="435" operator="containsText" text="INSIGNIFICANTE">
      <formula>NOT(ISERROR(SEARCH("INSIGNIFICANTE",AB47)))</formula>
    </cfRule>
  </conditionalFormatting>
  <conditionalFormatting sqref="Z47">
    <cfRule type="containsText" dxfId="1143" priority="426" operator="containsText" text="IMPROBABLE">
      <formula>NOT(ISERROR(SEARCH("IMPROBABLE",Z47)))</formula>
    </cfRule>
    <cfRule type="containsText" dxfId="1142" priority="427" operator="containsText" text="PROBABLE">
      <formula>NOT(ISERROR(SEARCH("PROBABLE",Z47)))</formula>
    </cfRule>
    <cfRule type="containsText" dxfId="1141" priority="428" operator="containsText" text="CASI CIERTA">
      <formula>NOT(ISERROR(SEARCH("CASI CIERTA",Z47)))</formula>
    </cfRule>
    <cfRule type="containsText" dxfId="1140" priority="429" operator="containsText" text="POSIBLE">
      <formula>NOT(ISERROR(SEARCH("POSIBLE",Z47)))</formula>
    </cfRule>
    <cfRule type="containsText" dxfId="1139" priority="430" operator="containsText" text="RARO">
      <formula>NOT(ISERROR(SEARCH("RARO",Z47)))</formula>
    </cfRule>
  </conditionalFormatting>
  <conditionalFormatting sqref="AE48:AG48">
    <cfRule type="containsText" dxfId="1138" priority="422" operator="containsText" text="RIESGO EXTREMO">
      <formula>NOT(ISERROR(SEARCH("RIESGO EXTREMO",AE48)))</formula>
    </cfRule>
    <cfRule type="containsText" dxfId="1137" priority="423" operator="containsText" text="RIESGO ALTO">
      <formula>NOT(ISERROR(SEARCH("RIESGO ALTO",AE48)))</formula>
    </cfRule>
    <cfRule type="containsText" dxfId="1136" priority="424" operator="containsText" text="RIESGO MODERADO">
      <formula>NOT(ISERROR(SEARCH("RIESGO MODERADO",AE48)))</formula>
    </cfRule>
    <cfRule type="containsText" dxfId="1135" priority="425" operator="containsText" text="RIESGO BAJO">
      <formula>NOT(ISERROR(SEARCH("RIESGO BAJO",AE48)))</formula>
    </cfRule>
  </conditionalFormatting>
  <conditionalFormatting sqref="AB48">
    <cfRule type="containsText" dxfId="1134" priority="417" operator="containsText" text="CATASTRÓFICO">
      <formula>NOT(ISERROR(SEARCH("CATASTRÓFICO",AB48)))</formula>
    </cfRule>
    <cfRule type="containsText" dxfId="1133" priority="418" operator="containsText" text="MAYOR">
      <formula>NOT(ISERROR(SEARCH("MAYOR",AB48)))</formula>
    </cfRule>
    <cfRule type="containsText" dxfId="1132" priority="419" operator="containsText" text="MODERADO">
      <formula>NOT(ISERROR(SEARCH("MODERADO",AB48)))</formula>
    </cfRule>
    <cfRule type="containsText" dxfId="1131" priority="420" operator="containsText" text="MENOR">
      <formula>NOT(ISERROR(SEARCH("MENOR",AB48)))</formula>
    </cfRule>
    <cfRule type="containsText" dxfId="1130" priority="421" operator="containsText" text="INSIGNIFICANTE">
      <formula>NOT(ISERROR(SEARCH("INSIGNIFICANTE",AB48)))</formula>
    </cfRule>
  </conditionalFormatting>
  <conditionalFormatting sqref="Z48">
    <cfRule type="containsText" dxfId="1129" priority="412" operator="containsText" text="IMPROBABLE">
      <formula>NOT(ISERROR(SEARCH("IMPROBABLE",Z48)))</formula>
    </cfRule>
    <cfRule type="containsText" dxfId="1128" priority="413" operator="containsText" text="PROBABLE">
      <formula>NOT(ISERROR(SEARCH("PROBABLE",Z48)))</formula>
    </cfRule>
    <cfRule type="containsText" dxfId="1127" priority="414" operator="containsText" text="CASI CIERTA">
      <formula>NOT(ISERROR(SEARCH("CASI CIERTA",Z48)))</formula>
    </cfRule>
    <cfRule type="containsText" dxfId="1126" priority="415" operator="containsText" text="POSIBLE">
      <formula>NOT(ISERROR(SEARCH("POSIBLE",Z48)))</formula>
    </cfRule>
    <cfRule type="containsText" dxfId="1125" priority="416" operator="containsText" text="RARO">
      <formula>NOT(ISERROR(SEARCH("RARO",Z48)))</formula>
    </cfRule>
  </conditionalFormatting>
  <conditionalFormatting sqref="AE49:AG49">
    <cfRule type="containsText" dxfId="1124" priority="408" operator="containsText" text="RIESGO EXTREMO">
      <formula>NOT(ISERROR(SEARCH("RIESGO EXTREMO",AE49)))</formula>
    </cfRule>
    <cfRule type="containsText" dxfId="1123" priority="409" operator="containsText" text="RIESGO ALTO">
      <formula>NOT(ISERROR(SEARCH("RIESGO ALTO",AE49)))</formula>
    </cfRule>
    <cfRule type="containsText" dxfId="1122" priority="410" operator="containsText" text="RIESGO MODERADO">
      <formula>NOT(ISERROR(SEARCH("RIESGO MODERADO",AE49)))</formula>
    </cfRule>
    <cfRule type="containsText" dxfId="1121" priority="411" operator="containsText" text="RIESGO BAJO">
      <formula>NOT(ISERROR(SEARCH("RIESGO BAJO",AE49)))</formula>
    </cfRule>
  </conditionalFormatting>
  <conditionalFormatting sqref="Z49">
    <cfRule type="containsText" dxfId="1120" priority="398" operator="containsText" text="IMPROBABLE">
      <formula>NOT(ISERROR(SEARCH("IMPROBABLE",Z49)))</formula>
    </cfRule>
    <cfRule type="containsText" dxfId="1119" priority="399" operator="containsText" text="PROBABLE">
      <formula>NOT(ISERROR(SEARCH("PROBABLE",Z49)))</formula>
    </cfRule>
    <cfRule type="containsText" dxfId="1118" priority="405" operator="containsText" text="CASI CIERTA">
      <formula>NOT(ISERROR(SEARCH("CASI CIERTA",Z49)))</formula>
    </cfRule>
    <cfRule type="containsText" dxfId="1117" priority="406" operator="containsText" text="POSIBLE">
      <formula>NOT(ISERROR(SEARCH("POSIBLE",Z49)))</formula>
    </cfRule>
    <cfRule type="containsText" dxfId="1116" priority="407" operator="containsText" text="RARO">
      <formula>NOT(ISERROR(SEARCH("RARO",Z49)))</formula>
    </cfRule>
  </conditionalFormatting>
  <conditionalFormatting sqref="AB49">
    <cfRule type="containsText" dxfId="1115" priority="400" operator="containsText" text="CATASTRÓFICO">
      <formula>NOT(ISERROR(SEARCH("CATASTRÓFICO",AB49)))</formula>
    </cfRule>
    <cfRule type="containsText" dxfId="1114" priority="401" operator="containsText" text="MAYOR">
      <formula>NOT(ISERROR(SEARCH("MAYOR",AB49)))</formula>
    </cfRule>
    <cfRule type="containsText" dxfId="1113" priority="402" operator="containsText" text="MODERADO">
      <formula>NOT(ISERROR(SEARCH("MODERADO",AB49)))</formula>
    </cfRule>
    <cfRule type="containsText" dxfId="1112" priority="403" operator="containsText" text="MENOR">
      <formula>NOT(ISERROR(SEARCH("MENOR",AB49)))</formula>
    </cfRule>
    <cfRule type="containsText" dxfId="1111" priority="404" operator="containsText" text="INSIGNIFICANTE">
      <formula>NOT(ISERROR(SEARCH("INSIGNIFICANTE",AB49)))</formula>
    </cfRule>
  </conditionalFormatting>
  <conditionalFormatting sqref="AE50:AG50">
    <cfRule type="containsText" dxfId="1110" priority="394" operator="containsText" text="RIESGO EXTREMO">
      <formula>NOT(ISERROR(SEARCH("RIESGO EXTREMO",AE50)))</formula>
    </cfRule>
    <cfRule type="containsText" dxfId="1109" priority="395" operator="containsText" text="RIESGO ALTO">
      <formula>NOT(ISERROR(SEARCH("RIESGO ALTO",AE50)))</formula>
    </cfRule>
    <cfRule type="containsText" dxfId="1108" priority="396" operator="containsText" text="RIESGO MODERADO">
      <formula>NOT(ISERROR(SEARCH("RIESGO MODERADO",AE50)))</formula>
    </cfRule>
    <cfRule type="containsText" dxfId="1107" priority="397" operator="containsText" text="RIESGO BAJO">
      <formula>NOT(ISERROR(SEARCH("RIESGO BAJO",AE50)))</formula>
    </cfRule>
  </conditionalFormatting>
  <conditionalFormatting sqref="Z50">
    <cfRule type="containsText" dxfId="1106" priority="384" operator="containsText" text="IMPROBABLE">
      <formula>NOT(ISERROR(SEARCH("IMPROBABLE",Z50)))</formula>
    </cfRule>
    <cfRule type="containsText" dxfId="1105" priority="385" operator="containsText" text="PROBABLE">
      <formula>NOT(ISERROR(SEARCH("PROBABLE",Z50)))</formula>
    </cfRule>
    <cfRule type="containsText" dxfId="1104" priority="391" operator="containsText" text="CASI CIERTA">
      <formula>NOT(ISERROR(SEARCH("CASI CIERTA",Z50)))</formula>
    </cfRule>
    <cfRule type="containsText" dxfId="1103" priority="392" operator="containsText" text="POSIBLE">
      <formula>NOT(ISERROR(SEARCH("POSIBLE",Z50)))</formula>
    </cfRule>
    <cfRule type="containsText" dxfId="1102" priority="393" operator="containsText" text="RARO">
      <formula>NOT(ISERROR(SEARCH("RARO",Z50)))</formula>
    </cfRule>
  </conditionalFormatting>
  <conditionalFormatting sqref="AB50">
    <cfRule type="containsText" dxfId="1101" priority="386" operator="containsText" text="CATASTRÓFICO">
      <formula>NOT(ISERROR(SEARCH("CATASTRÓFICO",AB50)))</formula>
    </cfRule>
    <cfRule type="containsText" dxfId="1100" priority="387" operator="containsText" text="MAYOR">
      <formula>NOT(ISERROR(SEARCH("MAYOR",AB50)))</formula>
    </cfRule>
    <cfRule type="containsText" dxfId="1099" priority="388" operator="containsText" text="MODERADO">
      <formula>NOT(ISERROR(SEARCH("MODERADO",AB50)))</formula>
    </cfRule>
    <cfRule type="containsText" dxfId="1098" priority="389" operator="containsText" text="MENOR">
      <formula>NOT(ISERROR(SEARCH("MENOR",AB50)))</formula>
    </cfRule>
    <cfRule type="containsText" dxfId="1097" priority="390" operator="containsText" text="INSIGNIFICANTE">
      <formula>NOT(ISERROR(SEARCH("INSIGNIFICANTE",AB50)))</formula>
    </cfRule>
  </conditionalFormatting>
  <conditionalFormatting sqref="J51:J60 Z51:Z60">
    <cfRule type="containsText" dxfId="1096" priority="370" operator="containsText" text="IMPROBABLE">
      <formula>NOT(ISERROR(SEARCH("IMPROBABLE",J51)))</formula>
    </cfRule>
    <cfRule type="containsText" dxfId="1095" priority="375" operator="containsText" text="PROBABLE">
      <formula>NOT(ISERROR(SEARCH("PROBABLE",J51)))</formula>
    </cfRule>
    <cfRule type="containsText" dxfId="1094" priority="381" operator="containsText" text="CASI CIERTA">
      <formula>NOT(ISERROR(SEARCH("CASI CIERTA",J51)))</formula>
    </cfRule>
    <cfRule type="containsText" dxfId="1093" priority="382" operator="containsText" text="POSIBLE">
      <formula>NOT(ISERROR(SEARCH("POSIBLE",J51)))</formula>
    </cfRule>
    <cfRule type="containsText" dxfId="1092" priority="383" operator="containsText" text="RARO">
      <formula>NOT(ISERROR(SEARCH("RARO",J51)))</formula>
    </cfRule>
  </conditionalFormatting>
  <conditionalFormatting sqref="L51:L60 AB51:AB60">
    <cfRule type="containsText" dxfId="1091" priority="376" operator="containsText" text="CATASTRÓFICO">
      <formula>NOT(ISERROR(SEARCH("CATASTRÓFICO",L51)))</formula>
    </cfRule>
    <cfRule type="containsText" dxfId="1090" priority="377" operator="containsText" text="MAYOR">
      <formula>NOT(ISERROR(SEARCH("MAYOR",L51)))</formula>
    </cfRule>
    <cfRule type="containsText" dxfId="1089" priority="378" operator="containsText" text="MODERADO">
      <formula>NOT(ISERROR(SEARCH("MODERADO",L51)))</formula>
    </cfRule>
    <cfRule type="containsText" dxfId="1088" priority="379" operator="containsText" text="MENOR">
      <formula>NOT(ISERROR(SEARCH("MENOR",L51)))</formula>
    </cfRule>
    <cfRule type="containsText" dxfId="1087" priority="380" operator="containsText" text="INSIGNIFICANTE">
      <formula>NOT(ISERROR(SEARCH("INSIGNIFICANTE",L51)))</formula>
    </cfRule>
  </conditionalFormatting>
  <conditionalFormatting sqref="O51:O60 Y51 AE51:AG60">
    <cfRule type="containsText" dxfId="1086" priority="371" operator="containsText" text="RIESGO EXTREMO">
      <formula>NOT(ISERROR(SEARCH("RIESGO EXTREMO",O51)))</formula>
    </cfRule>
    <cfRule type="containsText" dxfId="1085" priority="372" operator="containsText" text="RIESGO ALTO">
      <formula>NOT(ISERROR(SEARCH("RIESGO ALTO",O51)))</formula>
    </cfRule>
    <cfRule type="containsText" dxfId="1084" priority="373" operator="containsText" text="RIESGO MODERADO">
      <formula>NOT(ISERROR(SEARCH("RIESGO MODERADO",O51)))</formula>
    </cfRule>
    <cfRule type="containsText" dxfId="1083" priority="374" operator="containsText" text="RIESGO BAJO">
      <formula>NOT(ISERROR(SEARCH("RIESGO BAJO",O51)))</formula>
    </cfRule>
  </conditionalFormatting>
  <conditionalFormatting sqref="L59:L60">
    <cfRule type="containsText" dxfId="1082" priority="365" operator="containsText" text="CATASTRÓFICO">
      <formula>NOT(ISERROR(SEARCH("CATASTRÓFICO",L59)))</formula>
    </cfRule>
    <cfRule type="containsText" dxfId="1081" priority="366" operator="containsText" text="MAYOR">
      <formula>NOT(ISERROR(SEARCH("MAYOR",L59)))</formula>
    </cfRule>
    <cfRule type="containsText" dxfId="1080" priority="367" operator="containsText" text="MODERADO">
      <formula>NOT(ISERROR(SEARCH("MODERADO",L59)))</formula>
    </cfRule>
    <cfRule type="containsText" dxfId="1079" priority="368" operator="containsText" text="MENOR">
      <formula>NOT(ISERROR(SEARCH("MENOR",L59)))</formula>
    </cfRule>
    <cfRule type="containsText" dxfId="1078" priority="369" operator="containsText" text="INSIGNIFICANTE">
      <formula>NOT(ISERROR(SEARCH("INSIGNIFICANTE",L59)))</formula>
    </cfRule>
  </conditionalFormatting>
  <conditionalFormatting sqref="L51:L58">
    <cfRule type="containsText" dxfId="1077" priority="360" operator="containsText" text="CATASTRÓFICO">
      <formula>NOT(ISERROR(SEARCH("CATASTRÓFICO",L51)))</formula>
    </cfRule>
    <cfRule type="containsText" dxfId="1076" priority="361" operator="containsText" text="MAYOR">
      <formula>NOT(ISERROR(SEARCH("MAYOR",L51)))</formula>
    </cfRule>
    <cfRule type="containsText" dxfId="1075" priority="362" operator="containsText" text="MODERADO">
      <formula>NOT(ISERROR(SEARCH("MODERADO",L51)))</formula>
    </cfRule>
    <cfRule type="containsText" dxfId="1074" priority="363" operator="containsText" text="MENOR">
      <formula>NOT(ISERROR(SEARCH("MENOR",L51)))</formula>
    </cfRule>
    <cfRule type="containsText" dxfId="1073" priority="364" operator="containsText" text="INSIGNIFICANTE">
      <formula>NOT(ISERROR(SEARCH("INSIGNIFICANTE",L51)))</formula>
    </cfRule>
  </conditionalFormatting>
  <conditionalFormatting sqref="O64:O71 Y64 AE64:AF71">
    <cfRule type="containsText" dxfId="1072" priority="327" operator="containsText" text="RIESGO EXTREMO">
      <formula>NOT(ISERROR(SEARCH("RIESGO EXTREMO",O64)))</formula>
    </cfRule>
    <cfRule type="containsText" dxfId="1071" priority="328" operator="containsText" text="RIESGO ALTO">
      <formula>NOT(ISERROR(SEARCH("RIESGO ALTO",O64)))</formula>
    </cfRule>
    <cfRule type="containsText" dxfId="1070" priority="329" operator="containsText" text="RIESGO MODERADO">
      <formula>NOT(ISERROR(SEARCH("RIESGO MODERADO",O64)))</formula>
    </cfRule>
    <cfRule type="containsText" dxfId="1069" priority="330" operator="containsText" text="RIESGO BAJO">
      <formula>NOT(ISERROR(SEARCH("RIESGO BAJO",O64)))</formula>
    </cfRule>
  </conditionalFormatting>
  <conditionalFormatting sqref="J64:J71">
    <cfRule type="containsText" dxfId="1068" priority="317" operator="containsText" text="IMPROBABLE">
      <formula>NOT(ISERROR(SEARCH("IMPROBABLE",J64)))</formula>
    </cfRule>
    <cfRule type="containsText" dxfId="1067" priority="318" operator="containsText" text="PROBABLE">
      <formula>NOT(ISERROR(SEARCH("PROBABLE",J64)))</formula>
    </cfRule>
    <cfRule type="containsText" dxfId="1066" priority="324" operator="containsText" text="CASI CIERTA">
      <formula>NOT(ISERROR(SEARCH("CASI CIERTA",J64)))</formula>
    </cfRule>
    <cfRule type="containsText" dxfId="1065" priority="325" operator="containsText" text="POSIBLE">
      <formula>NOT(ISERROR(SEARCH("POSIBLE",J64)))</formula>
    </cfRule>
    <cfRule type="containsText" dxfId="1064" priority="326" operator="containsText" text="RARO">
      <formula>NOT(ISERROR(SEARCH("RARO",J64)))</formula>
    </cfRule>
  </conditionalFormatting>
  <conditionalFormatting sqref="L64:L71">
    <cfRule type="containsText" dxfId="1063" priority="319" operator="containsText" text="CATASTRÓFICO">
      <formula>NOT(ISERROR(SEARCH("CATASTRÓFICO",L64)))</formula>
    </cfRule>
    <cfRule type="containsText" dxfId="1062" priority="320" operator="containsText" text="MAYOR">
      <formula>NOT(ISERROR(SEARCH("MAYOR",L64)))</formula>
    </cfRule>
    <cfRule type="containsText" dxfId="1061" priority="321" operator="containsText" text="MODERADO">
      <formula>NOT(ISERROR(SEARCH("MODERADO",L64)))</formula>
    </cfRule>
    <cfRule type="containsText" dxfId="1060" priority="322" operator="containsText" text="MENOR">
      <formula>NOT(ISERROR(SEARCH("MENOR",L64)))</formula>
    </cfRule>
    <cfRule type="containsText" dxfId="1059" priority="323" operator="containsText" text="INSIGNIFICANTE">
      <formula>NOT(ISERROR(SEARCH("INSIGNIFICANTE",L64)))</formula>
    </cfRule>
  </conditionalFormatting>
  <conditionalFormatting sqref="Z64:Z71">
    <cfRule type="containsText" dxfId="1058" priority="312" operator="containsText" text="IMPROBABLE">
      <formula>NOT(ISERROR(SEARCH("IMPROBABLE",Z64)))</formula>
    </cfRule>
    <cfRule type="containsText" dxfId="1057" priority="313" operator="containsText" text="PROBABLE">
      <formula>NOT(ISERROR(SEARCH("PROBABLE",Z64)))</formula>
    </cfRule>
    <cfRule type="containsText" dxfId="1056" priority="314" operator="containsText" text="CASI CIERTA">
      <formula>NOT(ISERROR(SEARCH("CASI CIERTA",Z64)))</formula>
    </cfRule>
    <cfRule type="containsText" dxfId="1055" priority="315" operator="containsText" text="POSIBLE">
      <formula>NOT(ISERROR(SEARCH("POSIBLE",Z64)))</formula>
    </cfRule>
    <cfRule type="containsText" dxfId="1054" priority="316" operator="containsText" text="RARO">
      <formula>NOT(ISERROR(SEARCH("RARO",Z64)))</formula>
    </cfRule>
  </conditionalFormatting>
  <conditionalFormatting sqref="AB64:AB71">
    <cfRule type="containsText" dxfId="1053" priority="307" operator="containsText" text="CATASTRÓFICO">
      <formula>NOT(ISERROR(SEARCH("CATASTRÓFICO",AB64)))</formula>
    </cfRule>
    <cfRule type="containsText" dxfId="1052" priority="308" operator="containsText" text="MAYOR">
      <formula>NOT(ISERROR(SEARCH("MAYOR",AB64)))</formula>
    </cfRule>
    <cfRule type="containsText" dxfId="1051" priority="309" operator="containsText" text="MODERADO">
      <formula>NOT(ISERROR(SEARCH("MODERADO",AB64)))</formula>
    </cfRule>
    <cfRule type="containsText" dxfId="1050" priority="310" operator="containsText" text="MENOR">
      <formula>NOT(ISERROR(SEARCH("MENOR",AB64)))</formula>
    </cfRule>
    <cfRule type="containsText" dxfId="1049" priority="311" operator="containsText" text="INSIGNIFICANTE">
      <formula>NOT(ISERROR(SEARCH("INSIGNIFICANTE",AB64)))</formula>
    </cfRule>
  </conditionalFormatting>
  <conditionalFormatting sqref="AG64:AG71">
    <cfRule type="containsText" dxfId="1048" priority="303" operator="containsText" text="RIESGO EXTREMO">
      <formula>NOT(ISERROR(SEARCH("RIESGO EXTREMO",AG64)))</formula>
    </cfRule>
    <cfRule type="containsText" dxfId="1047" priority="304" operator="containsText" text="RIESGO ALTO">
      <formula>NOT(ISERROR(SEARCH("RIESGO ALTO",AG64)))</formula>
    </cfRule>
    <cfRule type="containsText" dxfId="1046" priority="305" operator="containsText" text="RIESGO MODERADO">
      <formula>NOT(ISERROR(SEARCH("RIESGO MODERADO",AG64)))</formula>
    </cfRule>
    <cfRule type="containsText" dxfId="1045" priority="306" operator="containsText" text="RIESGO BAJO">
      <formula>NOT(ISERROR(SEARCH("RIESGO BAJO",AG64)))</formula>
    </cfRule>
  </conditionalFormatting>
  <conditionalFormatting sqref="J72:J75 Z72:Z75">
    <cfRule type="containsText" dxfId="1044" priority="289" operator="containsText" text="IMPROBABLE">
      <formula>NOT(ISERROR(SEARCH("IMPROBABLE",J72)))</formula>
    </cfRule>
    <cfRule type="containsText" dxfId="1043" priority="294" operator="containsText" text="PROBABLE">
      <formula>NOT(ISERROR(SEARCH("PROBABLE",J72)))</formula>
    </cfRule>
    <cfRule type="containsText" dxfId="1042" priority="300" operator="containsText" text="CASI CIERTA">
      <formula>NOT(ISERROR(SEARCH("CASI CIERTA",J72)))</formula>
    </cfRule>
    <cfRule type="containsText" dxfId="1041" priority="301" operator="containsText" text="POSIBLE">
      <formula>NOT(ISERROR(SEARCH("POSIBLE",J72)))</formula>
    </cfRule>
    <cfRule type="containsText" dxfId="1040" priority="302" operator="containsText" text="RARO">
      <formula>NOT(ISERROR(SEARCH("RARO",J72)))</formula>
    </cfRule>
  </conditionalFormatting>
  <conditionalFormatting sqref="L72:L75 AB72:AB75">
    <cfRule type="containsText" dxfId="1039" priority="295" operator="containsText" text="CATASTRÓFICO">
      <formula>NOT(ISERROR(SEARCH("CATASTRÓFICO",L72)))</formula>
    </cfRule>
    <cfRule type="containsText" dxfId="1038" priority="296" operator="containsText" text="MAYOR">
      <formula>NOT(ISERROR(SEARCH("MAYOR",L72)))</formula>
    </cfRule>
    <cfRule type="containsText" dxfId="1037" priority="297" operator="containsText" text="MODERADO">
      <formula>NOT(ISERROR(SEARCH("MODERADO",L72)))</formula>
    </cfRule>
    <cfRule type="containsText" dxfId="1036" priority="298" operator="containsText" text="MENOR">
      <formula>NOT(ISERROR(SEARCH("MENOR",L72)))</formula>
    </cfRule>
    <cfRule type="containsText" dxfId="1035" priority="299" operator="containsText" text="INSIGNIFICANTE">
      <formula>NOT(ISERROR(SEARCH("INSIGNIFICANTE",L72)))</formula>
    </cfRule>
  </conditionalFormatting>
  <conditionalFormatting sqref="O72:O75 Y72 AE72:AG75">
    <cfRule type="containsText" dxfId="1034" priority="290" operator="containsText" text="RIESGO EXTREMO">
      <formula>NOT(ISERROR(SEARCH("RIESGO EXTREMO",O72)))</formula>
    </cfRule>
    <cfRule type="containsText" dxfId="1033" priority="291" operator="containsText" text="RIESGO ALTO">
      <formula>NOT(ISERROR(SEARCH("RIESGO ALTO",O72)))</formula>
    </cfRule>
    <cfRule type="containsText" dxfId="1032" priority="292" operator="containsText" text="RIESGO MODERADO">
      <formula>NOT(ISERROR(SEARCH("RIESGO MODERADO",O72)))</formula>
    </cfRule>
    <cfRule type="containsText" dxfId="1031" priority="293" operator="containsText" text="RIESGO BAJO">
      <formula>NOT(ISERROR(SEARCH("RIESGO BAJO",O72)))</formula>
    </cfRule>
  </conditionalFormatting>
  <conditionalFormatting sqref="O76:O80 Y76 AE76:AG80">
    <cfRule type="containsText" dxfId="1030" priority="285" operator="containsText" text="RIESGO EXTREMO">
      <formula>NOT(ISERROR(SEARCH("RIESGO EXTREMO",O76)))</formula>
    </cfRule>
    <cfRule type="containsText" dxfId="1029" priority="286" operator="containsText" text="RIESGO ALTO">
      <formula>NOT(ISERROR(SEARCH("RIESGO ALTO",O76)))</formula>
    </cfRule>
    <cfRule type="containsText" dxfId="1028" priority="287" operator="containsText" text="RIESGO MODERADO">
      <formula>NOT(ISERROR(SEARCH("RIESGO MODERADO",O76)))</formula>
    </cfRule>
    <cfRule type="containsText" dxfId="1027" priority="288" operator="containsText" text="RIESGO BAJO">
      <formula>NOT(ISERROR(SEARCH("RIESGO BAJO",O76)))</formula>
    </cfRule>
  </conditionalFormatting>
  <conditionalFormatting sqref="J76:J80">
    <cfRule type="containsText" dxfId="1026" priority="275" operator="containsText" text="IMPROBABLE">
      <formula>NOT(ISERROR(SEARCH("IMPROBABLE",J76)))</formula>
    </cfRule>
    <cfRule type="containsText" dxfId="1025" priority="276" operator="containsText" text="PROBABLE">
      <formula>NOT(ISERROR(SEARCH("PROBABLE",J76)))</formula>
    </cfRule>
    <cfRule type="containsText" dxfId="1024" priority="282" operator="containsText" text="CASI CIERTA">
      <formula>NOT(ISERROR(SEARCH("CASI CIERTA",J76)))</formula>
    </cfRule>
    <cfRule type="containsText" dxfId="1023" priority="283" operator="containsText" text="POSIBLE">
      <formula>NOT(ISERROR(SEARCH("POSIBLE",J76)))</formula>
    </cfRule>
    <cfRule type="containsText" dxfId="1022" priority="284" operator="containsText" text="RARO">
      <formula>NOT(ISERROR(SEARCH("RARO",J76)))</formula>
    </cfRule>
  </conditionalFormatting>
  <conditionalFormatting sqref="L76:L80">
    <cfRule type="containsText" dxfId="1021" priority="277" operator="containsText" text="CATASTRÓFICO">
      <formula>NOT(ISERROR(SEARCH("CATASTRÓFICO",L76)))</formula>
    </cfRule>
    <cfRule type="containsText" dxfId="1020" priority="278" operator="containsText" text="MAYOR">
      <formula>NOT(ISERROR(SEARCH("MAYOR",L76)))</formula>
    </cfRule>
    <cfRule type="containsText" dxfId="1019" priority="279" operator="containsText" text="MODERADO">
      <formula>NOT(ISERROR(SEARCH("MODERADO",L76)))</formula>
    </cfRule>
    <cfRule type="containsText" dxfId="1018" priority="280" operator="containsText" text="MENOR">
      <formula>NOT(ISERROR(SEARCH("MENOR",L76)))</formula>
    </cfRule>
    <cfRule type="containsText" dxfId="1017" priority="281" operator="containsText" text="INSIGNIFICANTE">
      <formula>NOT(ISERROR(SEARCH("INSIGNIFICANTE",L76)))</formula>
    </cfRule>
  </conditionalFormatting>
  <conditionalFormatting sqref="Z76:Z80">
    <cfRule type="containsText" dxfId="1016" priority="265" operator="containsText" text="IMPROBABLE">
      <formula>NOT(ISERROR(SEARCH("IMPROBABLE",Z76)))</formula>
    </cfRule>
    <cfRule type="containsText" dxfId="1015" priority="266" operator="containsText" text="PROBABLE">
      <formula>NOT(ISERROR(SEARCH("PROBABLE",Z76)))</formula>
    </cfRule>
    <cfRule type="containsText" dxfId="1014" priority="272" operator="containsText" text="CASI CIERTA">
      <formula>NOT(ISERROR(SEARCH("CASI CIERTA",Z76)))</formula>
    </cfRule>
    <cfRule type="containsText" dxfId="1013" priority="273" operator="containsText" text="POSIBLE">
      <formula>NOT(ISERROR(SEARCH("POSIBLE",Z76)))</formula>
    </cfRule>
    <cfRule type="containsText" dxfId="1012" priority="274" operator="containsText" text="RARO">
      <formula>NOT(ISERROR(SEARCH("RARO",Z76)))</formula>
    </cfRule>
  </conditionalFormatting>
  <conditionalFormatting sqref="AB76:AB80">
    <cfRule type="containsText" dxfId="1011" priority="267" operator="containsText" text="CATASTRÓFICO">
      <formula>NOT(ISERROR(SEARCH("CATASTRÓFICO",AB76)))</formula>
    </cfRule>
    <cfRule type="containsText" dxfId="1010" priority="268" operator="containsText" text="MAYOR">
      <formula>NOT(ISERROR(SEARCH("MAYOR",AB76)))</formula>
    </cfRule>
    <cfRule type="containsText" dxfId="1009" priority="269" operator="containsText" text="MODERADO">
      <formula>NOT(ISERROR(SEARCH("MODERADO",AB76)))</formula>
    </cfRule>
    <cfRule type="containsText" dxfId="1008" priority="270" operator="containsText" text="MENOR">
      <formula>NOT(ISERROR(SEARCH("MENOR",AB76)))</formula>
    </cfRule>
    <cfRule type="containsText" dxfId="1007" priority="271" operator="containsText" text="INSIGNIFICANTE">
      <formula>NOT(ISERROR(SEARCH("INSIGNIFICANTE",AB76)))</formula>
    </cfRule>
  </conditionalFormatting>
  <conditionalFormatting sqref="J81:J88 Z81:Z88">
    <cfRule type="containsText" dxfId="1006" priority="251" operator="containsText" text="IMPROBABLE">
      <formula>NOT(ISERROR(SEARCH("IMPROBABLE",J81)))</formula>
    </cfRule>
    <cfRule type="containsText" dxfId="1005" priority="256" operator="containsText" text="PROBABLE">
      <formula>NOT(ISERROR(SEARCH("PROBABLE",J81)))</formula>
    </cfRule>
    <cfRule type="containsText" dxfId="1004" priority="262" operator="containsText" text="CASI CIERTA">
      <formula>NOT(ISERROR(SEARCH("CASI CIERTA",J81)))</formula>
    </cfRule>
    <cfRule type="containsText" dxfId="1003" priority="263" operator="containsText" text="POSIBLE">
      <formula>NOT(ISERROR(SEARCH("POSIBLE",J81)))</formula>
    </cfRule>
    <cfRule type="containsText" dxfId="1002" priority="264" operator="containsText" text="RARO">
      <formula>NOT(ISERROR(SEARCH("RARO",J81)))</formula>
    </cfRule>
  </conditionalFormatting>
  <conditionalFormatting sqref="L81:L88 AB81:AB88">
    <cfRule type="containsText" dxfId="1001" priority="257" operator="containsText" text="CATASTRÓFICO">
      <formula>NOT(ISERROR(SEARCH("CATASTRÓFICO",L81)))</formula>
    </cfRule>
    <cfRule type="containsText" dxfId="1000" priority="258" operator="containsText" text="MAYOR">
      <formula>NOT(ISERROR(SEARCH("MAYOR",L81)))</formula>
    </cfRule>
    <cfRule type="containsText" dxfId="999" priority="259" operator="containsText" text="MODERADO">
      <formula>NOT(ISERROR(SEARCH("MODERADO",L81)))</formula>
    </cfRule>
    <cfRule type="containsText" dxfId="998" priority="260" operator="containsText" text="MENOR">
      <formula>NOT(ISERROR(SEARCH("MENOR",L81)))</formula>
    </cfRule>
    <cfRule type="containsText" dxfId="997" priority="261" operator="containsText" text="INSIGNIFICANTE">
      <formula>NOT(ISERROR(SEARCH("INSIGNIFICANTE",L81)))</formula>
    </cfRule>
  </conditionalFormatting>
  <conditionalFormatting sqref="O81:O88 Y81 AE81:AG88">
    <cfRule type="containsText" dxfId="996" priority="252" operator="containsText" text="RIESGO EXTREMO">
      <formula>NOT(ISERROR(SEARCH("RIESGO EXTREMO",O81)))</formula>
    </cfRule>
    <cfRule type="containsText" dxfId="995" priority="253" operator="containsText" text="RIESGO ALTO">
      <formula>NOT(ISERROR(SEARCH("RIESGO ALTO",O81)))</formula>
    </cfRule>
    <cfRule type="containsText" dxfId="994" priority="254" operator="containsText" text="RIESGO MODERADO">
      <formula>NOT(ISERROR(SEARCH("RIESGO MODERADO",O81)))</formula>
    </cfRule>
    <cfRule type="containsText" dxfId="993" priority="255" operator="containsText" text="RIESGO BAJO">
      <formula>NOT(ISERROR(SEARCH("RIESGO BAJO",O81)))</formula>
    </cfRule>
  </conditionalFormatting>
  <conditionalFormatting sqref="Z81:Z88">
    <cfRule type="containsText" dxfId="992" priority="246" operator="containsText" text="IMPROBABLE">
      <formula>NOT(ISERROR(SEARCH("IMPROBABLE",Z81)))</formula>
    </cfRule>
    <cfRule type="containsText" dxfId="991" priority="247" operator="containsText" text="PROBABLE">
      <formula>NOT(ISERROR(SEARCH("PROBABLE",Z81)))</formula>
    </cfRule>
    <cfRule type="containsText" dxfId="990" priority="248" operator="containsText" text="CASI CIERTA">
      <formula>NOT(ISERROR(SEARCH("CASI CIERTA",Z81)))</formula>
    </cfRule>
    <cfRule type="containsText" dxfId="989" priority="249" operator="containsText" text="POSIBLE">
      <formula>NOT(ISERROR(SEARCH("POSIBLE",Z81)))</formula>
    </cfRule>
    <cfRule type="containsText" dxfId="988" priority="250" operator="containsText" text="RARO">
      <formula>NOT(ISERROR(SEARCH("RARO",Z81)))</formula>
    </cfRule>
  </conditionalFormatting>
  <conditionalFormatting sqref="AB81:AB88">
    <cfRule type="containsText" dxfId="987" priority="241" operator="containsText" text="CATASTRÓFICO">
      <formula>NOT(ISERROR(SEARCH("CATASTRÓFICO",AB81)))</formula>
    </cfRule>
    <cfRule type="containsText" dxfId="986" priority="242" operator="containsText" text="MAYOR">
      <formula>NOT(ISERROR(SEARCH("MAYOR",AB81)))</formula>
    </cfRule>
    <cfRule type="containsText" dxfId="985" priority="243" operator="containsText" text="MODERADO">
      <formula>NOT(ISERROR(SEARCH("MODERADO",AB81)))</formula>
    </cfRule>
    <cfRule type="containsText" dxfId="984" priority="244" operator="containsText" text="MENOR">
      <formula>NOT(ISERROR(SEARCH("MENOR",AB81)))</formula>
    </cfRule>
    <cfRule type="containsText" dxfId="983" priority="245" operator="containsText" text="INSIGNIFICANTE">
      <formula>NOT(ISERROR(SEARCH("INSIGNIFICANTE",AB81)))</formula>
    </cfRule>
  </conditionalFormatting>
  <conditionalFormatting sqref="J89:J96 Z89:Z96">
    <cfRule type="containsText" dxfId="982" priority="227" operator="containsText" text="IMPROBABLE">
      <formula>NOT(ISERROR(SEARCH("IMPROBABLE",J89)))</formula>
    </cfRule>
    <cfRule type="containsText" dxfId="981" priority="232" operator="containsText" text="PROBABLE">
      <formula>NOT(ISERROR(SEARCH("PROBABLE",J89)))</formula>
    </cfRule>
    <cfRule type="containsText" dxfId="980" priority="238" operator="containsText" text="CASI CIERTA">
      <formula>NOT(ISERROR(SEARCH("CASI CIERTA",J89)))</formula>
    </cfRule>
    <cfRule type="containsText" dxfId="979" priority="239" operator="containsText" text="POSIBLE">
      <formula>NOT(ISERROR(SEARCH("POSIBLE",J89)))</formula>
    </cfRule>
    <cfRule type="containsText" dxfId="978" priority="240" operator="containsText" text="RARO">
      <formula>NOT(ISERROR(SEARCH("RARO",J89)))</formula>
    </cfRule>
  </conditionalFormatting>
  <conditionalFormatting sqref="L89:L96 AB89:AB96">
    <cfRule type="containsText" dxfId="977" priority="233" operator="containsText" text="CATASTRÓFICO">
      <formula>NOT(ISERROR(SEARCH("CATASTRÓFICO",L89)))</formula>
    </cfRule>
    <cfRule type="containsText" dxfId="976" priority="234" operator="containsText" text="MAYOR">
      <formula>NOT(ISERROR(SEARCH("MAYOR",L89)))</formula>
    </cfRule>
    <cfRule type="containsText" dxfId="975" priority="235" operator="containsText" text="MODERADO">
      <formula>NOT(ISERROR(SEARCH("MODERADO",L89)))</formula>
    </cfRule>
    <cfRule type="containsText" dxfId="974" priority="236" operator="containsText" text="MENOR">
      <formula>NOT(ISERROR(SEARCH("MENOR",L89)))</formula>
    </cfRule>
    <cfRule type="containsText" dxfId="973" priority="237" operator="containsText" text="INSIGNIFICANTE">
      <formula>NOT(ISERROR(SEARCH("INSIGNIFICANTE",L89)))</formula>
    </cfRule>
  </conditionalFormatting>
  <conditionalFormatting sqref="O89:O96 Y89 AE89:AF96 AG90:AG94 AH95:AH96 AH89">
    <cfRule type="containsText" dxfId="972" priority="228" operator="containsText" text="RIESGO EXTREMO">
      <formula>NOT(ISERROR(SEARCH("RIESGO EXTREMO",O89)))</formula>
    </cfRule>
    <cfRule type="containsText" dxfId="971" priority="229" operator="containsText" text="RIESGO ALTO">
      <formula>NOT(ISERROR(SEARCH("RIESGO ALTO",O89)))</formula>
    </cfRule>
    <cfRule type="containsText" dxfId="970" priority="230" operator="containsText" text="RIESGO MODERADO">
      <formula>NOT(ISERROR(SEARCH("RIESGO MODERADO",O89)))</formula>
    </cfRule>
    <cfRule type="containsText" dxfId="969" priority="231" operator="containsText" text="RIESGO BAJO">
      <formula>NOT(ISERROR(SEARCH("RIESGO BAJO",O89)))</formula>
    </cfRule>
  </conditionalFormatting>
  <conditionalFormatting sqref="O97:O102 Y97 AE97:AG102">
    <cfRule type="containsText" dxfId="968" priority="223" operator="containsText" text="RIESGO EXTREMO">
      <formula>NOT(ISERROR(SEARCH("RIESGO EXTREMO",O97)))</formula>
    </cfRule>
    <cfRule type="containsText" dxfId="967" priority="224" operator="containsText" text="RIESGO ALTO">
      <formula>NOT(ISERROR(SEARCH("RIESGO ALTO",O97)))</formula>
    </cfRule>
    <cfRule type="containsText" dxfId="966" priority="225" operator="containsText" text="RIESGO MODERADO">
      <formula>NOT(ISERROR(SEARCH("RIESGO MODERADO",O97)))</formula>
    </cfRule>
    <cfRule type="containsText" dxfId="965" priority="226" operator="containsText" text="RIESGO BAJO">
      <formula>NOT(ISERROR(SEARCH("RIESGO BAJO",O97)))</formula>
    </cfRule>
  </conditionalFormatting>
  <conditionalFormatting sqref="J97:J102">
    <cfRule type="containsText" dxfId="964" priority="218" operator="containsText" text="IMPROBABLE">
      <formula>NOT(ISERROR(SEARCH("IMPROBABLE",J97)))</formula>
    </cfRule>
    <cfRule type="containsText" dxfId="963" priority="219" operator="containsText" text="PROBABLE">
      <formula>NOT(ISERROR(SEARCH("PROBABLE",J97)))</formula>
    </cfRule>
    <cfRule type="containsText" dxfId="962" priority="220" operator="containsText" text="CASI CIERTA">
      <formula>NOT(ISERROR(SEARCH("CASI CIERTA",J97)))</formula>
    </cfRule>
    <cfRule type="containsText" dxfId="961" priority="221" operator="containsText" text="POSIBLE">
      <formula>NOT(ISERROR(SEARCH("POSIBLE",J97)))</formula>
    </cfRule>
    <cfRule type="containsText" dxfId="960" priority="222" operator="containsText" text="RARO">
      <formula>NOT(ISERROR(SEARCH("RARO",J97)))</formula>
    </cfRule>
  </conditionalFormatting>
  <conditionalFormatting sqref="L102">
    <cfRule type="containsText" dxfId="959" priority="213" operator="containsText" text="CATASTRÓFICO">
      <formula>NOT(ISERROR(SEARCH("CATASTRÓFICO",L102)))</formula>
    </cfRule>
    <cfRule type="containsText" dxfId="958" priority="214" operator="containsText" text="MAYOR">
      <formula>NOT(ISERROR(SEARCH("MAYOR",L102)))</formula>
    </cfRule>
    <cfRule type="containsText" dxfId="957" priority="215" operator="containsText" text="MODERADO">
      <formula>NOT(ISERROR(SEARCH("MODERADO",L102)))</formula>
    </cfRule>
    <cfRule type="containsText" dxfId="956" priority="216" operator="containsText" text="MENOR">
      <formula>NOT(ISERROR(SEARCH("MENOR",L102)))</formula>
    </cfRule>
    <cfRule type="containsText" dxfId="955" priority="217" operator="containsText" text="INSIGNIFICANTE">
      <formula>NOT(ISERROR(SEARCH("INSIGNIFICANTE",L102)))</formula>
    </cfRule>
  </conditionalFormatting>
  <conditionalFormatting sqref="L97:L101">
    <cfRule type="containsText" dxfId="954" priority="208" operator="containsText" text="CATASTRÓFICO">
      <formula>NOT(ISERROR(SEARCH("CATASTRÓFICO",L97)))</formula>
    </cfRule>
    <cfRule type="containsText" dxfId="953" priority="209" operator="containsText" text="MAYOR">
      <formula>NOT(ISERROR(SEARCH("MAYOR",L97)))</formula>
    </cfRule>
    <cfRule type="containsText" dxfId="952" priority="210" operator="containsText" text="MODERADO">
      <formula>NOT(ISERROR(SEARCH("MODERADO",L97)))</formula>
    </cfRule>
    <cfRule type="containsText" dxfId="951" priority="211" operator="containsText" text="MENOR">
      <formula>NOT(ISERROR(SEARCH("MENOR",L97)))</formula>
    </cfRule>
    <cfRule type="containsText" dxfId="950" priority="212" operator="containsText" text="INSIGNIFICANTE">
      <formula>NOT(ISERROR(SEARCH("INSIGNIFICANTE",L97)))</formula>
    </cfRule>
  </conditionalFormatting>
  <conditionalFormatting sqref="Z97:Z102">
    <cfRule type="containsText" dxfId="949" priority="203" operator="containsText" text="IMPROBABLE">
      <formula>NOT(ISERROR(SEARCH("IMPROBABLE",Z97)))</formula>
    </cfRule>
    <cfRule type="containsText" dxfId="948" priority="204" operator="containsText" text="PROBABLE">
      <formula>NOT(ISERROR(SEARCH("PROBABLE",Z97)))</formula>
    </cfRule>
    <cfRule type="containsText" dxfId="947" priority="205" operator="containsText" text="CASI CIERTA">
      <formula>NOT(ISERROR(SEARCH("CASI CIERTA",Z97)))</formula>
    </cfRule>
    <cfRule type="containsText" dxfId="946" priority="206" operator="containsText" text="POSIBLE">
      <formula>NOT(ISERROR(SEARCH("POSIBLE",Z97)))</formula>
    </cfRule>
    <cfRule type="containsText" dxfId="945" priority="207" operator="containsText" text="RARO">
      <formula>NOT(ISERROR(SEARCH("RARO",Z97)))</formula>
    </cfRule>
  </conditionalFormatting>
  <conditionalFormatting sqref="AB97:AB102">
    <cfRule type="containsText" dxfId="944" priority="198" operator="containsText" text="CATASTRÓFICO">
      <formula>NOT(ISERROR(SEARCH("CATASTRÓFICO",AB97)))</formula>
    </cfRule>
    <cfRule type="containsText" dxfId="943" priority="199" operator="containsText" text="MAYOR">
      <formula>NOT(ISERROR(SEARCH("MAYOR",AB97)))</formula>
    </cfRule>
    <cfRule type="containsText" dxfId="942" priority="200" operator="containsText" text="MODERADO">
      <formula>NOT(ISERROR(SEARCH("MODERADO",AB97)))</formula>
    </cfRule>
    <cfRule type="containsText" dxfId="941" priority="201" operator="containsText" text="MENOR">
      <formula>NOT(ISERROR(SEARCH("MENOR",AB97)))</formula>
    </cfRule>
    <cfRule type="containsText" dxfId="940" priority="202" operator="containsText" text="INSIGNIFICANTE">
      <formula>NOT(ISERROR(SEARCH("INSIGNIFICANTE",AB97)))</formula>
    </cfRule>
  </conditionalFormatting>
  <conditionalFormatting sqref="J103:J108 Z103:Z108">
    <cfRule type="containsText" dxfId="939" priority="184" operator="containsText" text="IMPROBABLE">
      <formula>NOT(ISERROR(SEARCH("IMPROBABLE",J103)))</formula>
    </cfRule>
    <cfRule type="containsText" dxfId="938" priority="189" operator="containsText" text="PROBABLE">
      <formula>NOT(ISERROR(SEARCH("PROBABLE",J103)))</formula>
    </cfRule>
    <cfRule type="containsText" dxfId="937" priority="195" operator="containsText" text="CASI CIERTA">
      <formula>NOT(ISERROR(SEARCH("CASI CIERTA",J103)))</formula>
    </cfRule>
    <cfRule type="containsText" dxfId="936" priority="196" operator="containsText" text="POSIBLE">
      <formula>NOT(ISERROR(SEARCH("POSIBLE",J103)))</formula>
    </cfRule>
    <cfRule type="containsText" dxfId="935" priority="197" operator="containsText" text="RARO">
      <formula>NOT(ISERROR(SEARCH("RARO",J103)))</formula>
    </cfRule>
  </conditionalFormatting>
  <conditionalFormatting sqref="L103:L108 AB103:AB108">
    <cfRule type="containsText" dxfId="934" priority="190" operator="containsText" text="CATASTRÓFICO">
      <formula>NOT(ISERROR(SEARCH("CATASTRÓFICO",L103)))</formula>
    </cfRule>
    <cfRule type="containsText" dxfId="933" priority="191" operator="containsText" text="MAYOR">
      <formula>NOT(ISERROR(SEARCH("MAYOR",L103)))</formula>
    </cfRule>
    <cfRule type="containsText" dxfId="932" priority="192" operator="containsText" text="MODERADO">
      <formula>NOT(ISERROR(SEARCH("MODERADO",L103)))</formula>
    </cfRule>
    <cfRule type="containsText" dxfId="931" priority="193" operator="containsText" text="MENOR">
      <formula>NOT(ISERROR(SEARCH("MENOR",L103)))</formula>
    </cfRule>
    <cfRule type="containsText" dxfId="930" priority="194" operator="containsText" text="INSIGNIFICANTE">
      <formula>NOT(ISERROR(SEARCH("INSIGNIFICANTE",L103)))</formula>
    </cfRule>
  </conditionalFormatting>
  <conditionalFormatting sqref="O103:O108 Y103 AE103:AG108">
    <cfRule type="containsText" dxfId="929" priority="185" operator="containsText" text="RIESGO EXTREMO">
      <formula>NOT(ISERROR(SEARCH("RIESGO EXTREMO",O103)))</formula>
    </cfRule>
    <cfRule type="containsText" dxfId="928" priority="186" operator="containsText" text="RIESGO ALTO">
      <formula>NOT(ISERROR(SEARCH("RIESGO ALTO",O103)))</formula>
    </cfRule>
    <cfRule type="containsText" dxfId="927" priority="187" operator="containsText" text="RIESGO MODERADO">
      <formula>NOT(ISERROR(SEARCH("RIESGO MODERADO",O103)))</formula>
    </cfRule>
    <cfRule type="containsText" dxfId="926" priority="188" operator="containsText" text="RIESGO BAJO">
      <formula>NOT(ISERROR(SEARCH("RIESGO BAJO",O103)))</formula>
    </cfRule>
  </conditionalFormatting>
  <conditionalFormatting sqref="J115:J121 Z115:Z121">
    <cfRule type="containsText" dxfId="925" priority="142" operator="containsText" text="IMPROBABLE">
      <formula>NOT(ISERROR(SEARCH("IMPROBABLE",J115)))</formula>
    </cfRule>
    <cfRule type="containsText" dxfId="924" priority="147" operator="containsText" text="PROBABLE">
      <formula>NOT(ISERROR(SEARCH("PROBABLE",J115)))</formula>
    </cfRule>
    <cfRule type="containsText" dxfId="923" priority="153" operator="containsText" text="CASI CIERTA">
      <formula>NOT(ISERROR(SEARCH("CASI CIERTA",J115)))</formula>
    </cfRule>
    <cfRule type="containsText" dxfId="922" priority="154" operator="containsText" text="POSIBLE">
      <formula>NOT(ISERROR(SEARCH("POSIBLE",J115)))</formula>
    </cfRule>
    <cfRule type="containsText" dxfId="921" priority="155" operator="containsText" text="RARO">
      <formula>NOT(ISERROR(SEARCH("RARO",J115)))</formula>
    </cfRule>
  </conditionalFormatting>
  <conditionalFormatting sqref="L115:L121 AB115:AB121">
    <cfRule type="containsText" dxfId="920" priority="148" operator="containsText" text="CATASTRÓFICO">
      <formula>NOT(ISERROR(SEARCH("CATASTRÓFICO",L115)))</formula>
    </cfRule>
    <cfRule type="containsText" dxfId="919" priority="149" operator="containsText" text="MAYOR">
      <formula>NOT(ISERROR(SEARCH("MAYOR",L115)))</formula>
    </cfRule>
    <cfRule type="containsText" dxfId="918" priority="150" operator="containsText" text="MODERADO">
      <formula>NOT(ISERROR(SEARCH("MODERADO",L115)))</formula>
    </cfRule>
    <cfRule type="containsText" dxfId="917" priority="151" operator="containsText" text="MENOR">
      <formula>NOT(ISERROR(SEARCH("MENOR",L115)))</formula>
    </cfRule>
    <cfRule type="containsText" dxfId="916" priority="152" operator="containsText" text="INSIGNIFICANTE">
      <formula>NOT(ISERROR(SEARCH("INSIGNIFICANTE",L115)))</formula>
    </cfRule>
  </conditionalFormatting>
  <conditionalFormatting sqref="Y115 O115:O121 AE115:AG115 AE117:AG121 AE116:AF116">
    <cfRule type="containsText" dxfId="915" priority="143" operator="containsText" text="RIESGO EXTREMO">
      <formula>NOT(ISERROR(SEARCH("RIESGO EXTREMO",O115)))</formula>
    </cfRule>
    <cfRule type="containsText" dxfId="914" priority="144" operator="containsText" text="RIESGO ALTO">
      <formula>NOT(ISERROR(SEARCH("RIESGO ALTO",O115)))</formula>
    </cfRule>
    <cfRule type="containsText" dxfId="913" priority="145" operator="containsText" text="RIESGO MODERADO">
      <formula>NOT(ISERROR(SEARCH("RIESGO MODERADO",O115)))</formula>
    </cfRule>
    <cfRule type="containsText" dxfId="912" priority="146" operator="containsText" text="RIESGO BAJO">
      <formula>NOT(ISERROR(SEARCH("RIESGO BAJO",O115)))</formula>
    </cfRule>
  </conditionalFormatting>
  <conditionalFormatting sqref="J122:J126 Z122:Z126">
    <cfRule type="containsText" dxfId="911" priority="128" operator="containsText" text="IMPROBABLE">
      <formula>NOT(ISERROR(SEARCH("IMPROBABLE",J122)))</formula>
    </cfRule>
    <cfRule type="containsText" dxfId="910" priority="133" operator="containsText" text="PROBABLE">
      <formula>NOT(ISERROR(SEARCH("PROBABLE",J122)))</formula>
    </cfRule>
    <cfRule type="containsText" dxfId="909" priority="139" operator="containsText" text="CASI CIERTA">
      <formula>NOT(ISERROR(SEARCH("CASI CIERTA",J122)))</formula>
    </cfRule>
    <cfRule type="containsText" dxfId="908" priority="140" operator="containsText" text="POSIBLE">
      <formula>NOT(ISERROR(SEARCH("POSIBLE",J122)))</formula>
    </cfRule>
    <cfRule type="containsText" dxfId="907" priority="141" operator="containsText" text="RARO">
      <formula>NOT(ISERROR(SEARCH("RARO",J122)))</formula>
    </cfRule>
  </conditionalFormatting>
  <conditionalFormatting sqref="L122:L126 AB122:AB126">
    <cfRule type="containsText" dxfId="906" priority="134" operator="containsText" text="CATASTRÓFICO">
      <formula>NOT(ISERROR(SEARCH("CATASTRÓFICO",L122)))</formula>
    </cfRule>
    <cfRule type="containsText" dxfId="905" priority="135" operator="containsText" text="MAYOR">
      <formula>NOT(ISERROR(SEARCH("MAYOR",L122)))</formula>
    </cfRule>
    <cfRule type="containsText" dxfId="904" priority="136" operator="containsText" text="MODERADO">
      <formula>NOT(ISERROR(SEARCH("MODERADO",L122)))</formula>
    </cfRule>
    <cfRule type="containsText" dxfId="903" priority="137" operator="containsText" text="MENOR">
      <formula>NOT(ISERROR(SEARCH("MENOR",L122)))</formula>
    </cfRule>
    <cfRule type="containsText" dxfId="902" priority="138" operator="containsText" text="INSIGNIFICANTE">
      <formula>NOT(ISERROR(SEARCH("INSIGNIFICANTE",L122)))</formula>
    </cfRule>
  </conditionalFormatting>
  <conditionalFormatting sqref="O122:O126 Y122 AE126:AF126 AE122:AG123 AE125:AG125 AE124:AF124">
    <cfRule type="containsText" dxfId="901" priority="129" operator="containsText" text="RIESGO EXTREMO">
      <formula>NOT(ISERROR(SEARCH("RIESGO EXTREMO",O122)))</formula>
    </cfRule>
    <cfRule type="containsText" dxfId="900" priority="130" operator="containsText" text="RIESGO ALTO">
      <formula>NOT(ISERROR(SEARCH("RIESGO ALTO",O122)))</formula>
    </cfRule>
    <cfRule type="containsText" dxfId="899" priority="131" operator="containsText" text="RIESGO MODERADO">
      <formula>NOT(ISERROR(SEARCH("RIESGO MODERADO",O122)))</formula>
    </cfRule>
    <cfRule type="containsText" dxfId="898" priority="132" operator="containsText" text="RIESGO BAJO">
      <formula>NOT(ISERROR(SEARCH("RIESGO BAJO",O122)))</formula>
    </cfRule>
  </conditionalFormatting>
  <conditionalFormatting sqref="J127:J135 Z127:Z135">
    <cfRule type="containsText" dxfId="897" priority="114" operator="containsText" text="IMPROBABLE">
      <formula>NOT(ISERROR(SEARCH("IMPROBABLE",J127)))</formula>
    </cfRule>
    <cfRule type="containsText" dxfId="896" priority="119" operator="containsText" text="PROBABLE">
      <formula>NOT(ISERROR(SEARCH("PROBABLE",J127)))</formula>
    </cfRule>
    <cfRule type="containsText" dxfId="895" priority="125" operator="containsText" text="CASI CIERTA">
      <formula>NOT(ISERROR(SEARCH("CASI CIERTA",J127)))</formula>
    </cfRule>
    <cfRule type="containsText" dxfId="894" priority="126" operator="containsText" text="POSIBLE">
      <formula>NOT(ISERROR(SEARCH("POSIBLE",J127)))</formula>
    </cfRule>
    <cfRule type="containsText" dxfId="893" priority="127" operator="containsText" text="RARO">
      <formula>NOT(ISERROR(SEARCH("RARO",J127)))</formula>
    </cfRule>
  </conditionalFormatting>
  <conditionalFormatting sqref="L127:L135 AB127:AB135">
    <cfRule type="containsText" dxfId="892" priority="120" operator="containsText" text="CATASTRÓFICO">
      <formula>NOT(ISERROR(SEARCH("CATASTRÓFICO",L127)))</formula>
    </cfRule>
    <cfRule type="containsText" dxfId="891" priority="121" operator="containsText" text="MAYOR">
      <formula>NOT(ISERROR(SEARCH("MAYOR",L127)))</formula>
    </cfRule>
    <cfRule type="containsText" dxfId="890" priority="122" operator="containsText" text="MODERADO">
      <formula>NOT(ISERROR(SEARCH("MODERADO",L127)))</formula>
    </cfRule>
    <cfRule type="containsText" dxfId="889" priority="123" operator="containsText" text="MENOR">
      <formula>NOT(ISERROR(SEARCH("MENOR",L127)))</formula>
    </cfRule>
    <cfRule type="containsText" dxfId="888" priority="124" operator="containsText" text="INSIGNIFICANTE">
      <formula>NOT(ISERROR(SEARCH("INSIGNIFICANTE",L127)))</formula>
    </cfRule>
  </conditionalFormatting>
  <conditionalFormatting sqref="O127:O135 Y127 AE127:AG135">
    <cfRule type="containsText" dxfId="887" priority="115" operator="containsText" text="RIESGO EXTREMO">
      <formula>NOT(ISERROR(SEARCH("RIESGO EXTREMO",O127)))</formula>
    </cfRule>
    <cfRule type="containsText" dxfId="886" priority="116" operator="containsText" text="RIESGO ALTO">
      <formula>NOT(ISERROR(SEARCH("RIESGO ALTO",O127)))</formula>
    </cfRule>
    <cfRule type="containsText" dxfId="885" priority="117" operator="containsText" text="RIESGO MODERADO">
      <formula>NOT(ISERROR(SEARCH("RIESGO MODERADO",O127)))</formula>
    </cfRule>
    <cfRule type="containsText" dxfId="884" priority="118" operator="containsText" text="RIESGO BAJO">
      <formula>NOT(ISERROR(SEARCH("RIESGO BAJO",O127)))</formula>
    </cfRule>
  </conditionalFormatting>
  <conditionalFormatting sqref="J136:J141 Z136:Z141">
    <cfRule type="containsText" dxfId="883" priority="100" operator="containsText" text="IMPROBABLE">
      <formula>NOT(ISERROR(SEARCH("IMPROBABLE",J136)))</formula>
    </cfRule>
    <cfRule type="containsText" dxfId="882" priority="105" operator="containsText" text="PROBABLE">
      <formula>NOT(ISERROR(SEARCH("PROBABLE",J136)))</formula>
    </cfRule>
    <cfRule type="containsText" dxfId="881" priority="111" operator="containsText" text="CASI CIERTA">
      <formula>NOT(ISERROR(SEARCH("CASI CIERTA",J136)))</formula>
    </cfRule>
    <cfRule type="containsText" dxfId="880" priority="112" operator="containsText" text="POSIBLE">
      <formula>NOT(ISERROR(SEARCH("POSIBLE",J136)))</formula>
    </cfRule>
    <cfRule type="containsText" dxfId="879" priority="113" operator="containsText" text="RARO">
      <formula>NOT(ISERROR(SEARCH("RARO",J136)))</formula>
    </cfRule>
  </conditionalFormatting>
  <conditionalFormatting sqref="L136:L141 AB136:AB141">
    <cfRule type="containsText" dxfId="878" priority="106" operator="containsText" text="CATASTRÓFICO">
      <formula>NOT(ISERROR(SEARCH("CATASTRÓFICO",L136)))</formula>
    </cfRule>
    <cfRule type="containsText" dxfId="877" priority="107" operator="containsText" text="MAYOR">
      <formula>NOT(ISERROR(SEARCH("MAYOR",L136)))</formula>
    </cfRule>
    <cfRule type="containsText" dxfId="876" priority="108" operator="containsText" text="MODERADO">
      <formula>NOT(ISERROR(SEARCH("MODERADO",L136)))</formula>
    </cfRule>
    <cfRule type="containsText" dxfId="875" priority="109" operator="containsText" text="MENOR">
      <formula>NOT(ISERROR(SEARCH("MENOR",L136)))</formula>
    </cfRule>
    <cfRule type="containsText" dxfId="874" priority="110" operator="containsText" text="INSIGNIFICANTE">
      <formula>NOT(ISERROR(SEARCH("INSIGNIFICANTE",L136)))</formula>
    </cfRule>
  </conditionalFormatting>
  <conditionalFormatting sqref="O136:O141 Y136 AE136:AG141">
    <cfRule type="containsText" dxfId="873" priority="101" operator="containsText" text="RIESGO EXTREMO">
      <formula>NOT(ISERROR(SEARCH("RIESGO EXTREMO",O136)))</formula>
    </cfRule>
    <cfRule type="containsText" dxfId="872" priority="102" operator="containsText" text="RIESGO ALTO">
      <formula>NOT(ISERROR(SEARCH("RIESGO ALTO",O136)))</formula>
    </cfRule>
    <cfRule type="containsText" dxfId="871" priority="103" operator="containsText" text="RIESGO MODERADO">
      <formula>NOT(ISERROR(SEARCH("RIESGO MODERADO",O136)))</formula>
    </cfRule>
    <cfRule type="containsText" dxfId="870" priority="104" operator="containsText" text="RIESGO BAJO">
      <formula>NOT(ISERROR(SEARCH("RIESGO BAJO",O136)))</formula>
    </cfRule>
  </conditionalFormatting>
  <conditionalFormatting sqref="J136:J141">
    <cfRule type="containsText" dxfId="869" priority="95" operator="containsText" text="IMPROBABLE">
      <formula>NOT(ISERROR(SEARCH("IMPROBABLE",J136)))</formula>
    </cfRule>
    <cfRule type="containsText" dxfId="868" priority="96" operator="containsText" text="PROBABLE">
      <formula>NOT(ISERROR(SEARCH("PROBABLE",J136)))</formula>
    </cfRule>
    <cfRule type="containsText" dxfId="867" priority="97" operator="containsText" text="CASI CIERTA">
      <formula>NOT(ISERROR(SEARCH("CASI CIERTA",J136)))</formula>
    </cfRule>
    <cfRule type="containsText" dxfId="866" priority="98" operator="containsText" text="POSIBLE">
      <formula>NOT(ISERROR(SEARCH("POSIBLE",J136)))</formula>
    </cfRule>
    <cfRule type="containsText" dxfId="865" priority="99" operator="containsText" text="RARO">
      <formula>NOT(ISERROR(SEARCH("RARO",J136)))</formula>
    </cfRule>
  </conditionalFormatting>
  <conditionalFormatting sqref="L136:L141">
    <cfRule type="containsText" dxfId="864" priority="90" operator="containsText" text="CATASTRÓFICO">
      <formula>NOT(ISERROR(SEARCH("CATASTRÓFICO",L136)))</formula>
    </cfRule>
    <cfRule type="containsText" dxfId="863" priority="91" operator="containsText" text="MAYOR">
      <formula>NOT(ISERROR(SEARCH("MAYOR",L136)))</formula>
    </cfRule>
    <cfRule type="containsText" dxfId="862" priority="92" operator="containsText" text="MODERADO">
      <formula>NOT(ISERROR(SEARCH("MODERADO",L136)))</formula>
    </cfRule>
    <cfRule type="containsText" dxfId="861" priority="93" operator="containsText" text="MENOR">
      <formula>NOT(ISERROR(SEARCH("MENOR",L136)))</formula>
    </cfRule>
    <cfRule type="containsText" dxfId="860" priority="94" operator="containsText" text="INSIGNIFICANTE">
      <formula>NOT(ISERROR(SEARCH("INSIGNIFICANTE",L136)))</formula>
    </cfRule>
  </conditionalFormatting>
  <conditionalFormatting sqref="J136:J137 J139:J141">
    <cfRule type="containsText" dxfId="859" priority="85" operator="containsText" text="IMPROBABLE">
      <formula>NOT(ISERROR(SEARCH("IMPROBABLE",J136)))</formula>
    </cfRule>
    <cfRule type="containsText" dxfId="858" priority="86" operator="containsText" text="PROBABLE">
      <formula>NOT(ISERROR(SEARCH("PROBABLE",J136)))</formula>
    </cfRule>
    <cfRule type="containsText" dxfId="857" priority="87" operator="containsText" text="CASI CIERTA">
      <formula>NOT(ISERROR(SEARCH("CASI CIERTA",J136)))</formula>
    </cfRule>
    <cfRule type="containsText" dxfId="856" priority="88" operator="containsText" text="POSIBLE">
      <formula>NOT(ISERROR(SEARCH("POSIBLE",J136)))</formula>
    </cfRule>
    <cfRule type="containsText" dxfId="855" priority="89" operator="containsText" text="RARO">
      <formula>NOT(ISERROR(SEARCH("RARO",J136)))</formula>
    </cfRule>
  </conditionalFormatting>
  <conditionalFormatting sqref="J138">
    <cfRule type="containsText" dxfId="854" priority="80" operator="containsText" text="IMPROBABLE">
      <formula>NOT(ISERROR(SEARCH("IMPROBABLE",J138)))</formula>
    </cfRule>
    <cfRule type="containsText" dxfId="853" priority="81" operator="containsText" text="PROBABLE">
      <formula>NOT(ISERROR(SEARCH("PROBABLE",J138)))</formula>
    </cfRule>
    <cfRule type="containsText" dxfId="852" priority="82" operator="containsText" text="CASI CIERTA">
      <formula>NOT(ISERROR(SEARCH("CASI CIERTA",J138)))</formula>
    </cfRule>
    <cfRule type="containsText" dxfId="851" priority="83" operator="containsText" text="POSIBLE">
      <formula>NOT(ISERROR(SEARCH("POSIBLE",J138)))</formula>
    </cfRule>
    <cfRule type="containsText" dxfId="850" priority="84" operator="containsText" text="RARO">
      <formula>NOT(ISERROR(SEARCH("RARO",J138)))</formula>
    </cfRule>
  </conditionalFormatting>
  <conditionalFormatting sqref="L140:L141">
    <cfRule type="containsText" dxfId="849" priority="75" operator="containsText" text="CATASTRÓFICO">
      <formula>NOT(ISERROR(SEARCH("CATASTRÓFICO",L140)))</formula>
    </cfRule>
    <cfRule type="containsText" dxfId="848" priority="76" operator="containsText" text="MAYOR">
      <formula>NOT(ISERROR(SEARCH("MAYOR",L140)))</formula>
    </cfRule>
    <cfRule type="containsText" dxfId="847" priority="77" operator="containsText" text="MODERADO">
      <formula>NOT(ISERROR(SEARCH("MODERADO",L140)))</formula>
    </cfRule>
    <cfRule type="containsText" dxfId="846" priority="78" operator="containsText" text="MENOR">
      <formula>NOT(ISERROR(SEARCH("MENOR",L140)))</formula>
    </cfRule>
    <cfRule type="containsText" dxfId="845" priority="79" operator="containsText" text="INSIGNIFICANTE">
      <formula>NOT(ISERROR(SEARCH("INSIGNIFICANTE",L140)))</formula>
    </cfRule>
  </conditionalFormatting>
  <conditionalFormatting sqref="AG42">
    <cfRule type="containsText" dxfId="844" priority="66" operator="containsText" text="RIESGO EXTREMO">
      <formula>NOT(ISERROR(SEARCH("RIESGO EXTREMO",AG42)))</formula>
    </cfRule>
    <cfRule type="containsText" dxfId="843" priority="67" operator="containsText" text="RIESGO ALTO">
      <formula>NOT(ISERROR(SEARCH("RIESGO ALTO",AG42)))</formula>
    </cfRule>
    <cfRule type="containsText" dxfId="842" priority="68" operator="containsText" text="RIESGO MODERADO">
      <formula>NOT(ISERROR(SEARCH("RIESGO MODERADO",AG42)))</formula>
    </cfRule>
    <cfRule type="containsText" dxfId="841" priority="69" operator="containsText" text="RIESGO BAJO">
      <formula>NOT(ISERROR(SEARCH("RIESGO BAJO",AG42)))</formula>
    </cfRule>
  </conditionalFormatting>
  <conditionalFormatting sqref="J61:J63 Z61:Z63">
    <cfRule type="containsText" dxfId="840" priority="52" operator="containsText" text="IMPROBABLE">
      <formula>NOT(ISERROR(SEARCH("IMPROBABLE",J61)))</formula>
    </cfRule>
    <cfRule type="containsText" dxfId="839" priority="57" operator="containsText" text="PROBABLE">
      <formula>NOT(ISERROR(SEARCH("PROBABLE",J61)))</formula>
    </cfRule>
    <cfRule type="containsText" dxfId="838" priority="63" operator="containsText" text="CASI CIERTA">
      <formula>NOT(ISERROR(SEARCH("CASI CIERTA",J61)))</formula>
    </cfRule>
    <cfRule type="containsText" dxfId="837" priority="64" operator="containsText" text="POSIBLE">
      <formula>NOT(ISERROR(SEARCH("POSIBLE",J61)))</formula>
    </cfRule>
    <cfRule type="containsText" dxfId="836" priority="65" operator="containsText" text="RARO">
      <formula>NOT(ISERROR(SEARCH("RARO",J61)))</formula>
    </cfRule>
  </conditionalFormatting>
  <conditionalFormatting sqref="L61:L63 AB61:AB63">
    <cfRule type="containsText" dxfId="835" priority="58" operator="containsText" text="CATASTRÓFICO">
      <formula>NOT(ISERROR(SEARCH("CATASTRÓFICO",L61)))</formula>
    </cfRule>
    <cfRule type="containsText" dxfId="834" priority="59" operator="containsText" text="MAYOR">
      <formula>NOT(ISERROR(SEARCH("MAYOR",L61)))</formula>
    </cfRule>
    <cfRule type="containsText" dxfId="833" priority="60" operator="containsText" text="MODERADO">
      <formula>NOT(ISERROR(SEARCH("MODERADO",L61)))</formula>
    </cfRule>
    <cfRule type="containsText" dxfId="832" priority="61" operator="containsText" text="MENOR">
      <formula>NOT(ISERROR(SEARCH("MENOR",L61)))</formula>
    </cfRule>
    <cfRule type="containsText" dxfId="831" priority="62" operator="containsText" text="INSIGNIFICANTE">
      <formula>NOT(ISERROR(SEARCH("INSIGNIFICANTE",L61)))</formula>
    </cfRule>
  </conditionalFormatting>
  <conditionalFormatting sqref="O61:O63 Y61 AE61:AF63">
    <cfRule type="containsText" dxfId="830" priority="53" operator="containsText" text="RIESGO EXTREMO">
      <formula>NOT(ISERROR(SEARCH("RIESGO EXTREMO",O61)))</formula>
    </cfRule>
    <cfRule type="containsText" dxfId="829" priority="54" operator="containsText" text="RIESGO ALTO">
      <formula>NOT(ISERROR(SEARCH("RIESGO ALTO",O61)))</formula>
    </cfRule>
    <cfRule type="containsText" dxfId="828" priority="55" operator="containsText" text="RIESGO MODERADO">
      <formula>NOT(ISERROR(SEARCH("RIESGO MODERADO",O61)))</formula>
    </cfRule>
    <cfRule type="containsText" dxfId="827" priority="56" operator="containsText" text="RIESGO BAJO">
      <formula>NOT(ISERROR(SEARCH("RIESGO BAJO",O61)))</formula>
    </cfRule>
  </conditionalFormatting>
  <conditionalFormatting sqref="L61:L63">
    <cfRule type="containsText" dxfId="826" priority="47" operator="containsText" text="CATASTRÓFICO">
      <formula>NOT(ISERROR(SEARCH("CATASTRÓFICO",L61)))</formula>
    </cfRule>
    <cfRule type="containsText" dxfId="825" priority="48" operator="containsText" text="MAYOR">
      <formula>NOT(ISERROR(SEARCH("MAYOR",L61)))</formula>
    </cfRule>
    <cfRule type="containsText" dxfId="824" priority="49" operator="containsText" text="MODERADO">
      <formula>NOT(ISERROR(SEARCH("MODERADO",L61)))</formula>
    </cfRule>
    <cfRule type="containsText" dxfId="823" priority="50" operator="containsText" text="MENOR">
      <formula>NOT(ISERROR(SEARCH("MENOR",L61)))</formula>
    </cfRule>
    <cfRule type="containsText" dxfId="822" priority="51" operator="containsText" text="INSIGNIFICANTE">
      <formula>NOT(ISERROR(SEARCH("INSIGNIFICANTE",L61)))</formula>
    </cfRule>
  </conditionalFormatting>
  <conditionalFormatting sqref="Z61:Z63">
    <cfRule type="containsText" dxfId="821" priority="42" operator="containsText" text="IMPROBABLE">
      <formula>NOT(ISERROR(SEARCH("IMPROBABLE",Z61)))</formula>
    </cfRule>
    <cfRule type="containsText" dxfId="820" priority="43" operator="containsText" text="PROBABLE">
      <formula>NOT(ISERROR(SEARCH("PROBABLE",Z61)))</formula>
    </cfRule>
    <cfRule type="containsText" dxfId="819" priority="44" operator="containsText" text="CASI CIERTA">
      <formula>NOT(ISERROR(SEARCH("CASI CIERTA",Z61)))</formula>
    </cfRule>
    <cfRule type="containsText" dxfId="818" priority="45" operator="containsText" text="POSIBLE">
      <formula>NOT(ISERROR(SEARCH("POSIBLE",Z61)))</formula>
    </cfRule>
    <cfRule type="containsText" dxfId="817" priority="46" operator="containsText" text="RARO">
      <formula>NOT(ISERROR(SEARCH("RARO",Z61)))</formula>
    </cfRule>
  </conditionalFormatting>
  <conditionalFormatting sqref="AB61:AB63">
    <cfRule type="containsText" dxfId="816" priority="37" operator="containsText" text="CATASTRÓFICO">
      <formula>NOT(ISERROR(SEARCH("CATASTRÓFICO",AB61)))</formula>
    </cfRule>
    <cfRule type="containsText" dxfId="815" priority="38" operator="containsText" text="MAYOR">
      <formula>NOT(ISERROR(SEARCH("MAYOR",AB61)))</formula>
    </cfRule>
    <cfRule type="containsText" dxfId="814" priority="39" operator="containsText" text="MODERADO">
      <formula>NOT(ISERROR(SEARCH("MODERADO",AB61)))</formula>
    </cfRule>
    <cfRule type="containsText" dxfId="813" priority="40" operator="containsText" text="MENOR">
      <formula>NOT(ISERROR(SEARCH("MENOR",AB61)))</formula>
    </cfRule>
    <cfRule type="containsText" dxfId="812" priority="41" operator="containsText" text="INSIGNIFICANTE">
      <formula>NOT(ISERROR(SEARCH("INSIGNIFICANTE",AB61)))</formula>
    </cfRule>
  </conditionalFormatting>
  <conditionalFormatting sqref="AG61:AG63">
    <cfRule type="containsText" dxfId="811" priority="33" operator="containsText" text="RIESGO EXTREMO">
      <formula>NOT(ISERROR(SEARCH("RIESGO EXTREMO",AG61)))</formula>
    </cfRule>
    <cfRule type="containsText" dxfId="810" priority="34" operator="containsText" text="RIESGO ALTO">
      <formula>NOT(ISERROR(SEARCH("RIESGO ALTO",AG61)))</formula>
    </cfRule>
    <cfRule type="containsText" dxfId="809" priority="35" operator="containsText" text="RIESGO MODERADO">
      <formula>NOT(ISERROR(SEARCH("RIESGO MODERADO",AG61)))</formula>
    </cfRule>
    <cfRule type="containsText" dxfId="808" priority="36" operator="containsText" text="RIESGO BAJO">
      <formula>NOT(ISERROR(SEARCH("RIESGO BAJO",AG61)))</formula>
    </cfRule>
  </conditionalFormatting>
  <conditionalFormatting sqref="Y109 O109:O114 AE109:AF114">
    <cfRule type="containsText" dxfId="807" priority="29" operator="containsText" text="RIESGO EXTREMO">
      <formula>NOT(ISERROR(SEARCH("RIESGO EXTREMO",O109)))</formula>
    </cfRule>
    <cfRule type="containsText" dxfId="806" priority="30" operator="containsText" text="RIESGO ALTO">
      <formula>NOT(ISERROR(SEARCH("RIESGO ALTO",O109)))</formula>
    </cfRule>
    <cfRule type="containsText" dxfId="805" priority="31" operator="containsText" text="RIESGO MODERADO">
      <formula>NOT(ISERROR(SEARCH("RIESGO MODERADO",O109)))</formula>
    </cfRule>
    <cfRule type="containsText" dxfId="804" priority="32" operator="containsText" text="RIESGO BAJO">
      <formula>NOT(ISERROR(SEARCH("RIESGO BAJO",O109)))</formula>
    </cfRule>
  </conditionalFormatting>
  <conditionalFormatting sqref="J109:J114">
    <cfRule type="containsText" dxfId="803" priority="19" operator="containsText" text="IMPROBABLE">
      <formula>NOT(ISERROR(SEARCH("IMPROBABLE",J109)))</formula>
    </cfRule>
    <cfRule type="containsText" dxfId="802" priority="20" operator="containsText" text="PROBABLE">
      <formula>NOT(ISERROR(SEARCH("PROBABLE",J109)))</formula>
    </cfRule>
    <cfRule type="containsText" dxfId="801" priority="26" operator="containsText" text="CASI CIERTA">
      <formula>NOT(ISERROR(SEARCH("CASI CIERTA",J109)))</formula>
    </cfRule>
    <cfRule type="containsText" dxfId="800" priority="27" operator="containsText" text="POSIBLE">
      <formula>NOT(ISERROR(SEARCH("POSIBLE",J109)))</formula>
    </cfRule>
    <cfRule type="containsText" dxfId="799" priority="28" operator="containsText" text="RARO">
      <formula>NOT(ISERROR(SEARCH("RARO",J109)))</formula>
    </cfRule>
  </conditionalFormatting>
  <conditionalFormatting sqref="L109:L114">
    <cfRule type="containsText" dxfId="798" priority="21" operator="containsText" text="CATASTRÓFICO">
      <formula>NOT(ISERROR(SEARCH("CATASTRÓFICO",L109)))</formula>
    </cfRule>
    <cfRule type="containsText" dxfId="797" priority="22" operator="containsText" text="MAYOR">
      <formula>NOT(ISERROR(SEARCH("MAYOR",L109)))</formula>
    </cfRule>
    <cfRule type="containsText" dxfId="796" priority="23" operator="containsText" text="MODERADO">
      <formula>NOT(ISERROR(SEARCH("MODERADO",L109)))</formula>
    </cfRule>
    <cfRule type="containsText" dxfId="795" priority="24" operator="containsText" text="MENOR">
      <formula>NOT(ISERROR(SEARCH("MENOR",L109)))</formula>
    </cfRule>
    <cfRule type="containsText" dxfId="794" priority="25" operator="containsText" text="INSIGNIFICANTE">
      <formula>NOT(ISERROR(SEARCH("INSIGNIFICANTE",L109)))</formula>
    </cfRule>
  </conditionalFormatting>
  <conditionalFormatting sqref="Z109:Z114">
    <cfRule type="containsText" dxfId="793" priority="9" operator="containsText" text="IMPROBABLE">
      <formula>NOT(ISERROR(SEARCH("IMPROBABLE",Z109)))</formula>
    </cfRule>
    <cfRule type="containsText" dxfId="792" priority="10" operator="containsText" text="PROBABLE">
      <formula>NOT(ISERROR(SEARCH("PROBABLE",Z109)))</formula>
    </cfRule>
    <cfRule type="containsText" dxfId="791" priority="16" operator="containsText" text="CASI CIERTA">
      <formula>NOT(ISERROR(SEARCH("CASI CIERTA",Z109)))</formula>
    </cfRule>
    <cfRule type="containsText" dxfId="790" priority="17" operator="containsText" text="POSIBLE">
      <formula>NOT(ISERROR(SEARCH("POSIBLE",Z109)))</formula>
    </cfRule>
    <cfRule type="containsText" dxfId="789" priority="18" operator="containsText" text="RARO">
      <formula>NOT(ISERROR(SEARCH("RARO",Z109)))</formula>
    </cfRule>
  </conditionalFormatting>
  <conditionalFormatting sqref="AB109:AB114">
    <cfRule type="containsText" dxfId="788" priority="11" operator="containsText" text="CATASTRÓFICO">
      <formula>NOT(ISERROR(SEARCH("CATASTRÓFICO",AB109)))</formula>
    </cfRule>
    <cfRule type="containsText" dxfId="787" priority="12" operator="containsText" text="MAYOR">
      <formula>NOT(ISERROR(SEARCH("MAYOR",AB109)))</formula>
    </cfRule>
    <cfRule type="containsText" dxfId="786" priority="13" operator="containsText" text="MODERADO">
      <formula>NOT(ISERROR(SEARCH("MODERADO",AB109)))</formula>
    </cfRule>
    <cfRule type="containsText" dxfId="785" priority="14" operator="containsText" text="MENOR">
      <formula>NOT(ISERROR(SEARCH("MENOR",AB109)))</formula>
    </cfRule>
    <cfRule type="containsText" dxfId="784" priority="15" operator="containsText" text="INSIGNIFICANTE">
      <formula>NOT(ISERROR(SEARCH("INSIGNIFICANTE",AB109)))</formula>
    </cfRule>
  </conditionalFormatting>
  <conditionalFormatting sqref="AG109:AG112">
    <cfRule type="containsText" dxfId="783" priority="1" operator="containsText" text="RIESGO EXTREMO">
      <formula>NOT(ISERROR(SEARCH("RIESGO EXTREMO",AG109)))</formula>
    </cfRule>
    <cfRule type="containsText" dxfId="782" priority="2" operator="containsText" text="RIESGO ALTO">
      <formula>NOT(ISERROR(SEARCH("RIESGO ALTO",AG109)))</formula>
    </cfRule>
    <cfRule type="containsText" dxfId="781" priority="3" operator="containsText" text="RIESGO MODERADO">
      <formula>NOT(ISERROR(SEARCH("RIESGO MODERADO",AG109)))</formula>
    </cfRule>
    <cfRule type="containsText" dxfId="780" priority="4" operator="containsText" text="RIESGO BAJO">
      <formula>NOT(ISERROR(SEARCH("RIESGO BAJO",AG109)))</formula>
    </cfRule>
  </conditionalFormatting>
  <conditionalFormatting sqref="AG114">
    <cfRule type="containsText" dxfId="779" priority="5" operator="containsText" text="RIESGO EXTREMO">
      <formula>NOT(ISERROR(SEARCH("RIESGO EXTREMO",AG114)))</formula>
    </cfRule>
    <cfRule type="containsText" dxfId="778" priority="6" operator="containsText" text="RIESGO ALTO">
      <formula>NOT(ISERROR(SEARCH("RIESGO ALTO",AG114)))</formula>
    </cfRule>
    <cfRule type="containsText" dxfId="777" priority="7" operator="containsText" text="RIESGO MODERADO">
      <formula>NOT(ISERROR(SEARCH("RIESGO MODERADO",AG114)))</formula>
    </cfRule>
    <cfRule type="containsText" dxfId="776" priority="8" operator="containsText" text="RIESGO BAJO">
      <formula>NOT(ISERROR(SEARCH("RIESGO BAJO",AG114)))</formula>
    </cfRule>
  </conditionalFormatting>
  <dataValidations count="5">
    <dataValidation type="list" allowBlank="1" showInputMessage="1" showErrorMessage="1" sqref="J139:J141 J15:J137 Z15:Z141">
      <formula1>PROBA</formula1>
    </dataValidation>
    <dataValidation type="list" allowBlank="1" showInputMessage="1" showErrorMessage="1" sqref="R15:R141 V15:V141 T15:T141">
      <formula1>"SI,NO"</formula1>
    </dataValidation>
    <dataValidation type="list" allowBlank="1" showInputMessage="1" showErrorMessage="1" sqref="D15:D141">
      <formula1>FAC</formula1>
    </dataValidation>
    <dataValidation type="list" allowBlank="1" showInputMessage="1" showErrorMessage="1" sqref="AB15:AB141 L15:L141">
      <formula1>IMP</formula1>
    </dataValidation>
    <dataValidation type="list" allowBlank="1" showInputMessage="1" showErrorMessage="1" sqref="I15:I141">
      <formula1>clarie</formula1>
    </dataValidation>
  </dataValidations>
  <printOptions horizontalCentered="1"/>
  <pageMargins left="0.70866141732283472" right="0.70866141732283472" top="0.39370078740157483" bottom="0.74803149606299213" header="0.31496062992125984" footer="0.31496062992125984"/>
  <pageSetup paperSize="14" scale="35" fitToWidth="2" pageOrder="overThenDown" orientation="landscape" r:id="rId1"/>
  <headerFooter>
    <oddFooter>&amp;L&amp;16Cra. 30 N° 25-90 Piso 16 - CP: 1113111 
Tel. 7470909 -  Info: Línea 195 
www.umv.gov.co&amp;C&amp;16SIG-FM-007
&amp;P de &amp;N&amp;R&amp;G</oddFooter>
  </headerFooter>
  <colBreaks count="1" manualBreakCount="1">
    <brk id="15" max="1048575" man="1"/>
  </colBreaks>
  <drawing r:id="rId2"/>
  <legacyDrawingHF r:id="rId3"/>
</worksheet>
</file>

<file path=xl/worksheets/sheet10.xml><?xml version="1.0" encoding="utf-8"?>
<worksheet xmlns="http://schemas.openxmlformats.org/spreadsheetml/2006/main" xmlns:r="http://schemas.openxmlformats.org/officeDocument/2006/relationships">
  <dimension ref="B2:AG2968"/>
  <sheetViews>
    <sheetView showGridLines="0" view="pageBreakPreview" topLeftCell="C1" zoomScale="30" zoomScaleNormal="60" zoomScaleSheetLayoutView="30" zoomScalePageLayoutView="60" workbookViewId="0">
      <selection activeCell="G22" sqref="G22"/>
    </sheetView>
  </sheetViews>
  <sheetFormatPr baseColWidth="10" defaultColWidth="11.42578125" defaultRowHeight="12.75"/>
  <cols>
    <col min="1" max="1" width="4.28515625" style="1" customWidth="1"/>
    <col min="2" max="2" width="12.85546875" style="1" customWidth="1"/>
    <col min="3" max="3" width="18.28515625" style="1" customWidth="1" collapsed="1"/>
    <col min="4" max="4" width="58.140625" style="1" customWidth="1"/>
    <col min="5" max="5" width="58.140625" style="1" customWidth="1" collapsed="1"/>
    <col min="6" max="7" width="58.140625" style="1" customWidth="1"/>
    <col min="8" max="8" width="23.140625" style="1" customWidth="1"/>
    <col min="9" max="9" width="27" style="1" customWidth="1" collapsed="1"/>
    <col min="10" max="10" width="11.42578125" style="1" hidden="1" customWidth="1"/>
    <col min="11" max="11" width="27" style="1" customWidth="1"/>
    <col min="12" max="12" width="11.42578125" style="1" hidden="1" customWidth="1"/>
    <col min="13" max="14" width="17.28515625" style="1" customWidth="1"/>
    <col min="15" max="15" width="28.8554687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7" style="1" customWidth="1"/>
    <col min="28" max="28" width="11.42578125" style="1" hidden="1" customWidth="1"/>
    <col min="29" max="29" width="17.85546875" style="1" customWidth="1"/>
    <col min="30" max="31" width="17.28515625" style="1" customWidth="1"/>
    <col min="32" max="32" width="55" style="1" customWidth="1"/>
    <col min="33" max="33" width="50.710937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105</v>
      </c>
      <c r="F6" s="457"/>
      <c r="G6" s="457"/>
      <c r="H6" s="457"/>
      <c r="I6" s="457"/>
      <c r="J6" s="457"/>
      <c r="K6" s="457"/>
      <c r="L6" s="457"/>
      <c r="M6" s="457"/>
      <c r="N6" s="458"/>
    </row>
    <row r="7" spans="2:33" ht="27" customHeight="1">
      <c r="B7" s="419" t="s">
        <v>6</v>
      </c>
      <c r="C7" s="390"/>
      <c r="D7" s="390"/>
      <c r="E7" s="459" t="s">
        <v>119</v>
      </c>
      <c r="F7" s="459"/>
      <c r="G7" s="459"/>
      <c r="H7" s="459"/>
      <c r="I7" s="459"/>
      <c r="J7" s="459"/>
      <c r="K7" s="459"/>
      <c r="L7" s="459"/>
      <c r="M7" s="459"/>
      <c r="N7" s="460"/>
    </row>
    <row r="8" spans="2:33" ht="27" customHeight="1">
      <c r="B8" s="419" t="s">
        <v>8</v>
      </c>
      <c r="C8" s="390"/>
      <c r="D8" s="390"/>
      <c r="E8" s="461" t="s">
        <v>293</v>
      </c>
      <c r="F8" s="461"/>
      <c r="G8" s="461"/>
      <c r="H8" s="461"/>
      <c r="I8" s="461"/>
      <c r="J8" s="461"/>
      <c r="K8" s="461"/>
      <c r="L8" s="461"/>
      <c r="M8" s="461"/>
      <c r="N8" s="462"/>
    </row>
    <row r="9" spans="2:33" ht="60" customHeight="1" thickBot="1">
      <c r="B9" s="395" t="s">
        <v>10</v>
      </c>
      <c r="C9" s="396"/>
      <c r="D9" s="396"/>
      <c r="E9" s="454" t="s">
        <v>632</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07" t="s">
        <v>19</v>
      </c>
      <c r="F12" s="409"/>
      <c r="G12" s="409"/>
      <c r="H12" s="408"/>
      <c r="I12" s="407" t="s">
        <v>20</v>
      </c>
      <c r="J12" s="409"/>
      <c r="K12" s="409"/>
      <c r="L12" s="409"/>
      <c r="M12" s="409"/>
      <c r="N12" s="408"/>
      <c r="O12" s="411" t="s">
        <v>21</v>
      </c>
      <c r="P12" s="411"/>
      <c r="Q12" s="409"/>
      <c r="R12" s="409"/>
      <c r="S12" s="409"/>
      <c r="T12" s="409"/>
      <c r="U12" s="409"/>
      <c r="V12" s="409"/>
      <c r="W12" s="409"/>
      <c r="X12" s="409"/>
      <c r="Y12" s="412"/>
      <c r="Z12" s="412"/>
      <c r="AA12" s="412"/>
      <c r="AB12" s="412"/>
      <c r="AC12" s="412"/>
      <c r="AD12" s="413"/>
      <c r="AE12" s="414"/>
      <c r="AF12" s="407" t="s">
        <v>22</v>
      </c>
      <c r="AG12" s="408" t="s">
        <v>23</v>
      </c>
    </row>
    <row r="13" spans="2:33" s="9" customFormat="1" ht="38.25" customHeight="1">
      <c r="B13" s="398"/>
      <c r="C13" s="419" t="s">
        <v>24</v>
      </c>
      <c r="D13" s="391" t="s">
        <v>25</v>
      </c>
      <c r="E13" s="415" t="s">
        <v>26</v>
      </c>
      <c r="F13" s="422" t="s">
        <v>27</v>
      </c>
      <c r="G13" s="422" t="s">
        <v>28</v>
      </c>
      <c r="H13" s="452" t="s">
        <v>29</v>
      </c>
      <c r="I13" s="419" t="s">
        <v>30</v>
      </c>
      <c r="J13" s="390"/>
      <c r="K13" s="390"/>
      <c r="L13" s="174"/>
      <c r="M13" s="390" t="s">
        <v>31</v>
      </c>
      <c r="N13" s="391"/>
      <c r="O13" s="385" t="s">
        <v>32</v>
      </c>
      <c r="P13" s="374"/>
      <c r="Q13" s="374"/>
      <c r="R13" s="374"/>
      <c r="S13" s="374"/>
      <c r="T13" s="374"/>
      <c r="U13" s="374"/>
      <c r="V13" s="374"/>
      <c r="W13" s="375"/>
      <c r="X13" s="378" t="s">
        <v>33</v>
      </c>
      <c r="Y13" s="381" t="s">
        <v>256</v>
      </c>
      <c r="Z13" s="382"/>
      <c r="AA13" s="382"/>
      <c r="AB13" s="382"/>
      <c r="AC13" s="382"/>
      <c r="AD13" s="383"/>
      <c r="AE13" s="384"/>
      <c r="AF13" s="415"/>
      <c r="AG13" s="417"/>
    </row>
    <row r="14" spans="2:33" s="9" customFormat="1" ht="36" customHeight="1">
      <c r="B14" s="398"/>
      <c r="C14" s="419"/>
      <c r="D14" s="391"/>
      <c r="E14" s="415"/>
      <c r="F14" s="422"/>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17"/>
    </row>
    <row r="15" spans="2:33" ht="12.75" customHeight="1">
      <c r="B15" s="398"/>
      <c r="C15" s="419"/>
      <c r="D15" s="391"/>
      <c r="E15" s="415"/>
      <c r="F15" s="422"/>
      <c r="G15" s="422"/>
      <c r="H15" s="452"/>
      <c r="I15" s="386"/>
      <c r="J15" s="387"/>
      <c r="K15" s="379"/>
      <c r="L15" s="387"/>
      <c r="M15" s="372" t="s">
        <v>38</v>
      </c>
      <c r="N15" s="393" t="s">
        <v>39</v>
      </c>
      <c r="O15" s="449" t="s">
        <v>40</v>
      </c>
      <c r="P15" s="369"/>
      <c r="Q15" s="372" t="s">
        <v>41</v>
      </c>
      <c r="R15" s="172"/>
      <c r="S15" s="372" t="s">
        <v>42</v>
      </c>
      <c r="T15" s="172"/>
      <c r="U15" s="372" t="s">
        <v>43</v>
      </c>
      <c r="V15" s="172"/>
      <c r="W15" s="372" t="s">
        <v>44</v>
      </c>
      <c r="X15" s="379"/>
      <c r="Y15" s="386"/>
      <c r="Z15" s="387"/>
      <c r="AA15" s="379"/>
      <c r="AB15" s="387"/>
      <c r="AC15" s="372" t="s">
        <v>38</v>
      </c>
      <c r="AD15" s="393" t="s">
        <v>39</v>
      </c>
      <c r="AE15" s="393" t="s">
        <v>45</v>
      </c>
      <c r="AF15" s="415"/>
      <c r="AG15" s="417"/>
    </row>
    <row r="16" spans="2:33" s="9" customFormat="1" ht="73.5" customHeight="1" thickBot="1">
      <c r="B16" s="399"/>
      <c r="C16" s="395"/>
      <c r="D16" s="420"/>
      <c r="E16" s="175" t="s">
        <v>46</v>
      </c>
      <c r="F16" s="11" t="s">
        <v>47</v>
      </c>
      <c r="G16" s="11" t="s">
        <v>257</v>
      </c>
      <c r="H16" s="453"/>
      <c r="I16" s="388"/>
      <c r="J16" s="389"/>
      <c r="K16" s="380"/>
      <c r="L16" s="389"/>
      <c r="M16" s="373"/>
      <c r="N16" s="394"/>
      <c r="O16" s="450"/>
      <c r="P16" s="371"/>
      <c r="Q16" s="373"/>
      <c r="R16" s="173"/>
      <c r="S16" s="373"/>
      <c r="T16" s="173"/>
      <c r="U16" s="373"/>
      <c r="V16" s="173"/>
      <c r="W16" s="373"/>
      <c r="X16" s="380"/>
      <c r="Y16" s="388"/>
      <c r="Z16" s="389"/>
      <c r="AA16" s="380"/>
      <c r="AB16" s="389"/>
      <c r="AC16" s="373"/>
      <c r="AD16" s="394"/>
      <c r="AE16" s="394"/>
      <c r="AF16" s="416"/>
      <c r="AG16" s="418"/>
    </row>
    <row r="17" spans="2:33" s="115" customFormat="1" ht="116.25" customHeight="1">
      <c r="B17" s="97">
        <v>1</v>
      </c>
      <c r="C17" s="218" t="s">
        <v>92</v>
      </c>
      <c r="D17" s="219" t="s">
        <v>633</v>
      </c>
      <c r="E17" s="220" t="s">
        <v>634</v>
      </c>
      <c r="F17" s="143" t="s">
        <v>635</v>
      </c>
      <c r="G17" s="143" t="s">
        <v>636</v>
      </c>
      <c r="H17" s="144" t="s">
        <v>54</v>
      </c>
      <c r="I17" s="221" t="s">
        <v>121</v>
      </c>
      <c r="J17" s="222" t="str">
        <f t="shared" ref="J17:J26" si="0">IF(I17="RARO","1",IF(I17="IMPROBABLE","2",IF(I17="POSIBLE","3",IF(I17="PROBABLE","4",IF(I17="CASI CIERTA","5","")))))</f>
        <v>3</v>
      </c>
      <c r="K17" s="223" t="s">
        <v>66</v>
      </c>
      <c r="L17" s="104" t="str">
        <f>IF(K17="INSIGNIFICANTE","1",IF(K17="MENOR","2",IF(K17="MODERADO","3",IF(K17="MAYOR","4",IF(K17="CATASTRÓFICO","5","")))))</f>
        <v>3</v>
      </c>
      <c r="M17" s="106">
        <f>IF(J17="","",J17*L17)</f>
        <v>9</v>
      </c>
      <c r="N17" s="111" t="str">
        <f>IF(M17="","",IF(M17&gt;=15,"RIESGO EXTREMO",IF(M17&gt;=7,"RIESGO ALTO",IF(M17&gt;=4,"RIESGO MODERADO",IF(M17&gt;=1,"RIESGO BAJO","")))))</f>
        <v>RIESGO ALTO</v>
      </c>
      <c r="O17" s="489" t="s">
        <v>637</v>
      </c>
      <c r="P17" s="480"/>
      <c r="Q17" s="128" t="s">
        <v>59</v>
      </c>
      <c r="R17" s="129">
        <f t="shared" ref="R17:R26" si="1">IF(Q17="SI",0.25,0)</f>
        <v>0</v>
      </c>
      <c r="S17" s="128" t="s">
        <v>58</v>
      </c>
      <c r="T17" s="129">
        <f t="shared" ref="T17:T26" si="2">IF(S17="SI",0.25,0)</f>
        <v>0.25</v>
      </c>
      <c r="U17" s="128" t="s">
        <v>58</v>
      </c>
      <c r="V17" s="109">
        <f>IF(U17="SI",0.5,0)</f>
        <v>0.5</v>
      </c>
      <c r="W17" s="110">
        <f>IF(Q17="","",SUM(R17,T17,V17))</f>
        <v>0.75</v>
      </c>
      <c r="X17" s="107" t="str">
        <f>IF(W17="","",IF(W17="","",IF(W17&gt;=0.76,"2",IF(W17&gt;=0.51,"1",IF(W17&gt;=0,"0","")))))</f>
        <v>1</v>
      </c>
      <c r="Y17" s="145" t="s">
        <v>120</v>
      </c>
      <c r="Z17" s="112" t="str">
        <f t="shared" ref="Z17:Z26" si="3">IF(Y17="RARO","1",IF(Y17="IMPROBABLE","2",IF(Y17="POSIBLE","3",IF(Y17="PROBABLE","4",IF(Y17="CASI CIERTA","5","")))))</f>
        <v>2</v>
      </c>
      <c r="AA17" s="147" t="s">
        <v>66</v>
      </c>
      <c r="AB17" s="104" t="str">
        <f>IF(AA17="INSIGNIFICANTE","1",IF(AA17="MENOR","2",IF(AA17="MODERADO","3",IF(AA17="MAYOR","4",IF(AA17="CATASTRÓFICO","5","")))))</f>
        <v>3</v>
      </c>
      <c r="AC17" s="106">
        <f>IF(Z17="","",Z17*AB17)</f>
        <v>6</v>
      </c>
      <c r="AD17" s="111" t="str">
        <f>IF(AC17="","",IF(AC17&gt;=15,"RIESGO EXTREMO",IF(AC17&gt;=7,"RIESGO ALTO",IF(AC17&gt;=4,"RIESGO MODERADO",IF(AC17&gt;=1,"RIESGO BAJO","")))))</f>
        <v>RIESGO MODERADO</v>
      </c>
      <c r="AE17" s="111" t="str">
        <f>IF(AD17="","",IF(AD17="RIESGO EXTREMO","COMPARTIR O TRANSFERIR EL RIESGO",IF(AD17="RIESGO ALTO","EVITAR EL RIESGO",IF(AD17="RIESGO MODERADO","REDUCIR EL RIESGO",IF(AD17="RIESGO BAJO","ASUMIR","")))))</f>
        <v>REDUCIR EL RIESGO</v>
      </c>
      <c r="AF17" s="344" t="s">
        <v>963</v>
      </c>
      <c r="AG17" s="200" t="s">
        <v>964</v>
      </c>
    </row>
    <row r="18" spans="2:33" s="115" customFormat="1" ht="75" customHeight="1">
      <c r="B18" s="116">
        <v>2</v>
      </c>
      <c r="C18" s="139" t="s">
        <v>49</v>
      </c>
      <c r="D18" s="140" t="s">
        <v>638</v>
      </c>
      <c r="E18" s="211" t="s">
        <v>639</v>
      </c>
      <c r="F18" s="137" t="s">
        <v>640</v>
      </c>
      <c r="G18" s="137" t="s">
        <v>641</v>
      </c>
      <c r="H18" s="144" t="s">
        <v>75</v>
      </c>
      <c r="I18" s="145" t="s">
        <v>121</v>
      </c>
      <c r="J18" s="146" t="str">
        <f t="shared" si="0"/>
        <v>3</v>
      </c>
      <c r="K18" s="147" t="s">
        <v>76</v>
      </c>
      <c r="L18" s="124" t="str">
        <f t="shared" ref="L18:L26" si="4">IF(K18="INSIGNIFICANTE","1",IF(K18="MENOR","2",IF(K18="MODERADO","3",IF(K18="MAYOR","4",IF(K18="CATASTRÓFICO","5","")))))</f>
        <v>4</v>
      </c>
      <c r="M18" s="126">
        <f t="shared" ref="M18:M25" si="5">IF(J18="","",J18*L18)</f>
        <v>12</v>
      </c>
      <c r="N18" s="133" t="str">
        <f t="shared" ref="N18:N25" si="6">IF(M18="","",IF(M18&gt;=15,"RIESGO EXTREMO",IF(M18&gt;=7,"RIESGO ALTO",IF(M18&gt;=4,"RIESGO MODERADO",IF(M18&gt;=1,"RIESGO BAJO","")))))</f>
        <v>RIESGO ALTO</v>
      </c>
      <c r="O18" s="434" t="s">
        <v>642</v>
      </c>
      <c r="P18" s="435" t="s">
        <v>642</v>
      </c>
      <c r="Q18" s="128" t="s">
        <v>58</v>
      </c>
      <c r="R18" s="129">
        <f t="shared" si="1"/>
        <v>0.25</v>
      </c>
      <c r="S18" s="128" t="s">
        <v>58</v>
      </c>
      <c r="T18" s="129">
        <f t="shared" si="2"/>
        <v>0.25</v>
      </c>
      <c r="U18" s="128" t="s">
        <v>58</v>
      </c>
      <c r="V18" s="130">
        <f>IF(U18="SI",0.5,0)</f>
        <v>0.5</v>
      </c>
      <c r="W18" s="131">
        <f>IF(Q18="","",SUM(R18,T18,V18))</f>
        <v>1</v>
      </c>
      <c r="X18" s="181" t="str">
        <f>IF(W18="","",IF(W18="","",IF(W18&gt;=0.76,"2",IF(W18&gt;=0.51,"1",IF(W18&gt;=0,"0","")))))</f>
        <v>2</v>
      </c>
      <c r="Y18" s="145" t="s">
        <v>118</v>
      </c>
      <c r="Z18" s="112" t="str">
        <f t="shared" si="3"/>
        <v>1</v>
      </c>
      <c r="AA18" s="147" t="s">
        <v>66</v>
      </c>
      <c r="AB18" s="124" t="str">
        <f t="shared" ref="AB18:AB26" si="7">IF(AA18="INSIGNIFICANTE","1",IF(AA18="MENOR","2",IF(AA18="MODERADO","3",IF(AA18="MAYOR","4",IF(AA18="CATASTRÓFICO","5","")))))</f>
        <v>3</v>
      </c>
      <c r="AC18" s="126">
        <f t="shared" ref="AC18:AC25" si="8">IF(Z18="","",Z18*AB18)</f>
        <v>3</v>
      </c>
      <c r="AD18" s="133" t="str">
        <f t="shared" ref="AD18:AD26" si="9">IF(AC18="","",IF(AC18&gt;=15,"RIESGO EXTREMO",IF(AC18&gt;=7,"RIESGO ALTO",IF(AC18&gt;=4,"RIESGO MODERADO",IF(AC18&gt;=1,"RIESGO BAJO","")))))</f>
        <v>RIESGO BAJO</v>
      </c>
      <c r="AE18" s="133" t="str">
        <f t="shared" ref="AE18:AE26" si="10">IF(AD18="","",IF(AD18="RIESGO EXTREMO","COMPARTIR O TRANSFERIR EL RIESGO",IF(AD18="RIESGO ALTO","EVITAR EL RIESGO",IF(AD18="RIESGO MODERADO","REDUCIR EL RIESGO",IF(AD18="RIESGO BAJO","ASUMIR","")))))</f>
        <v>ASUMIR</v>
      </c>
      <c r="AF18" s="345" t="s">
        <v>643</v>
      </c>
      <c r="AG18" s="149" t="s">
        <v>644</v>
      </c>
    </row>
    <row r="19" spans="2:33" s="115" customFormat="1" ht="75" customHeight="1">
      <c r="B19" s="116">
        <v>3</v>
      </c>
      <c r="C19" s="139" t="s">
        <v>49</v>
      </c>
      <c r="D19" s="140" t="s">
        <v>638</v>
      </c>
      <c r="E19" s="211" t="s">
        <v>639</v>
      </c>
      <c r="F19" s="137" t="s">
        <v>645</v>
      </c>
      <c r="G19" s="137" t="s">
        <v>646</v>
      </c>
      <c r="H19" s="144" t="s">
        <v>149</v>
      </c>
      <c r="I19" s="145" t="s">
        <v>118</v>
      </c>
      <c r="J19" s="146" t="str">
        <f t="shared" si="0"/>
        <v>1</v>
      </c>
      <c r="K19" s="147" t="s">
        <v>126</v>
      </c>
      <c r="L19" s="124" t="str">
        <f t="shared" si="4"/>
        <v>5</v>
      </c>
      <c r="M19" s="126">
        <f t="shared" si="5"/>
        <v>5</v>
      </c>
      <c r="N19" s="133" t="str">
        <f t="shared" si="6"/>
        <v>RIESGO MODERADO</v>
      </c>
      <c r="O19" s="434" t="s">
        <v>642</v>
      </c>
      <c r="P19" s="435" t="s">
        <v>642</v>
      </c>
      <c r="Q19" s="128" t="s">
        <v>58</v>
      </c>
      <c r="R19" s="129">
        <f t="shared" si="1"/>
        <v>0.25</v>
      </c>
      <c r="S19" s="128" t="s">
        <v>58</v>
      </c>
      <c r="T19" s="129">
        <f t="shared" si="2"/>
        <v>0.25</v>
      </c>
      <c r="U19" s="128" t="s">
        <v>58</v>
      </c>
      <c r="V19" s="130">
        <f>IF(U19="SI",0.5,0)</f>
        <v>0.5</v>
      </c>
      <c r="W19" s="131">
        <f>IF(Q19="","",SUM(R19,T19,V19))</f>
        <v>1</v>
      </c>
      <c r="X19" s="181" t="str">
        <f>IF(W19="","",IF(W19="","",IF(W19&gt;=0.76,"2",IF(W19&gt;=0.51,"1",IF(W19&gt;=0,"0","")))))</f>
        <v>2</v>
      </c>
      <c r="Y19" s="145" t="s">
        <v>118</v>
      </c>
      <c r="Z19" s="112" t="str">
        <f t="shared" si="3"/>
        <v>1</v>
      </c>
      <c r="AA19" s="147" t="s">
        <v>126</v>
      </c>
      <c r="AB19" s="124" t="str">
        <f t="shared" si="7"/>
        <v>5</v>
      </c>
      <c r="AC19" s="126">
        <f t="shared" si="8"/>
        <v>5</v>
      </c>
      <c r="AD19" s="133" t="str">
        <f t="shared" si="9"/>
        <v>RIESGO MODERADO</v>
      </c>
      <c r="AE19" s="133" t="str">
        <f t="shared" si="10"/>
        <v>REDUCIR EL RIESGO</v>
      </c>
      <c r="AF19" s="345" t="s">
        <v>643</v>
      </c>
      <c r="AG19" s="149" t="s">
        <v>966</v>
      </c>
    </row>
    <row r="20" spans="2:33" s="115" customFormat="1" ht="75" customHeight="1">
      <c r="B20" s="116">
        <v>4</v>
      </c>
      <c r="C20" s="139" t="s">
        <v>49</v>
      </c>
      <c r="D20" s="140" t="s">
        <v>647</v>
      </c>
      <c r="E20" s="211" t="s">
        <v>648</v>
      </c>
      <c r="F20" s="137" t="s">
        <v>649</v>
      </c>
      <c r="G20" s="137" t="s">
        <v>650</v>
      </c>
      <c r="H20" s="144" t="s">
        <v>75</v>
      </c>
      <c r="I20" s="145" t="s">
        <v>121</v>
      </c>
      <c r="J20" s="146" t="str">
        <f t="shared" si="0"/>
        <v>3</v>
      </c>
      <c r="K20" s="147" t="s">
        <v>66</v>
      </c>
      <c r="L20" s="124" t="str">
        <f t="shared" si="4"/>
        <v>3</v>
      </c>
      <c r="M20" s="126">
        <f t="shared" si="5"/>
        <v>9</v>
      </c>
      <c r="N20" s="133" t="str">
        <f t="shared" si="6"/>
        <v>RIESGO ALTO</v>
      </c>
      <c r="O20" s="434" t="s">
        <v>651</v>
      </c>
      <c r="P20" s="435" t="s">
        <v>651</v>
      </c>
      <c r="Q20" s="128" t="s">
        <v>59</v>
      </c>
      <c r="R20" s="129">
        <f t="shared" si="1"/>
        <v>0</v>
      </c>
      <c r="S20" s="128" t="s">
        <v>58</v>
      </c>
      <c r="T20" s="129">
        <f t="shared" si="2"/>
        <v>0.25</v>
      </c>
      <c r="U20" s="128" t="s">
        <v>58</v>
      </c>
      <c r="V20" s="130">
        <f>IF(U20="SI",0.5,0)</f>
        <v>0.5</v>
      </c>
      <c r="W20" s="131">
        <f>IF(Q20="","",SUM(R20,T20,V20))</f>
        <v>0.75</v>
      </c>
      <c r="X20" s="181" t="str">
        <f>IF(W20="","",IF(W20="","",IF(W20&gt;=0.76,"2",IF(W20&gt;=0.51,"1",IF(W20&gt;=0,"0","")))))</f>
        <v>1</v>
      </c>
      <c r="Y20" s="145" t="s">
        <v>120</v>
      </c>
      <c r="Z20" s="112" t="str">
        <f t="shared" si="3"/>
        <v>2</v>
      </c>
      <c r="AA20" s="147" t="s">
        <v>66</v>
      </c>
      <c r="AB20" s="124" t="str">
        <f t="shared" si="7"/>
        <v>3</v>
      </c>
      <c r="AC20" s="126">
        <f t="shared" si="8"/>
        <v>6</v>
      </c>
      <c r="AD20" s="133" t="str">
        <f t="shared" si="9"/>
        <v>RIESGO MODERADO</v>
      </c>
      <c r="AE20" s="133" t="str">
        <f t="shared" si="10"/>
        <v>REDUCIR EL RIESGO</v>
      </c>
      <c r="AF20" s="345" t="s">
        <v>652</v>
      </c>
      <c r="AG20" s="149" t="s">
        <v>968</v>
      </c>
    </row>
    <row r="21" spans="2:33" s="115" customFormat="1" ht="75" customHeight="1">
      <c r="B21" s="116">
        <v>5</v>
      </c>
      <c r="C21" s="139" t="s">
        <v>92</v>
      </c>
      <c r="D21" s="140" t="s">
        <v>653</v>
      </c>
      <c r="E21" s="211" t="s">
        <v>654</v>
      </c>
      <c r="F21" s="137" t="s">
        <v>655</v>
      </c>
      <c r="G21" s="137" t="s">
        <v>656</v>
      </c>
      <c r="H21" s="144" t="s">
        <v>149</v>
      </c>
      <c r="I21" s="145" t="s">
        <v>118</v>
      </c>
      <c r="J21" s="146" t="str">
        <f t="shared" si="0"/>
        <v>1</v>
      </c>
      <c r="K21" s="147" t="s">
        <v>66</v>
      </c>
      <c r="L21" s="124" t="str">
        <f t="shared" si="4"/>
        <v>3</v>
      </c>
      <c r="M21" s="126">
        <f t="shared" si="5"/>
        <v>3</v>
      </c>
      <c r="N21" s="133" t="str">
        <f t="shared" si="6"/>
        <v>RIESGO BAJO</v>
      </c>
      <c r="O21" s="434" t="s">
        <v>657</v>
      </c>
      <c r="P21" s="435" t="s">
        <v>657</v>
      </c>
      <c r="Q21" s="128" t="s">
        <v>58</v>
      </c>
      <c r="R21" s="129">
        <f t="shared" si="1"/>
        <v>0.25</v>
      </c>
      <c r="S21" s="128" t="s">
        <v>58</v>
      </c>
      <c r="T21" s="129">
        <f t="shared" si="2"/>
        <v>0.25</v>
      </c>
      <c r="U21" s="128" t="s">
        <v>58</v>
      </c>
      <c r="V21" s="130">
        <f t="shared" ref="V21:V26" si="11">IF(U21="SI",0.5,0)</f>
        <v>0.5</v>
      </c>
      <c r="W21" s="131">
        <f t="shared" ref="W21:W26" si="12">IF(Q21="","",SUM(R21,T21,V21))</f>
        <v>1</v>
      </c>
      <c r="X21" s="181" t="str">
        <f>IF(W21="","",IF(W21="","",IF(W21&gt;=0.76,"2",IF(W21&gt;=0.51,"1",IF(W21&gt;=0,"0","")))))</f>
        <v>2</v>
      </c>
      <c r="Y21" s="145" t="s">
        <v>118</v>
      </c>
      <c r="Z21" s="112" t="str">
        <f t="shared" si="3"/>
        <v>1</v>
      </c>
      <c r="AA21" s="147" t="s">
        <v>125</v>
      </c>
      <c r="AB21" s="124" t="str">
        <f t="shared" si="7"/>
        <v>1</v>
      </c>
      <c r="AC21" s="126">
        <f t="shared" si="8"/>
        <v>1</v>
      </c>
      <c r="AD21" s="133" t="str">
        <f t="shared" si="9"/>
        <v>RIESGO BAJO</v>
      </c>
      <c r="AE21" s="133" t="str">
        <f t="shared" si="10"/>
        <v>ASUMIR</v>
      </c>
      <c r="AF21" s="345" t="s">
        <v>1093</v>
      </c>
      <c r="AG21" s="149" t="s">
        <v>970</v>
      </c>
    </row>
    <row r="22" spans="2:33" s="115" customFormat="1" ht="75" customHeight="1">
      <c r="B22" s="116">
        <v>6</v>
      </c>
      <c r="C22" s="139" t="s">
        <v>49</v>
      </c>
      <c r="D22" s="140" t="s">
        <v>573</v>
      </c>
      <c r="E22" s="211" t="s">
        <v>658</v>
      </c>
      <c r="F22" s="137" t="s">
        <v>659</v>
      </c>
      <c r="G22" s="137" t="s">
        <v>646</v>
      </c>
      <c r="H22" s="144" t="s">
        <v>149</v>
      </c>
      <c r="I22" s="145" t="s">
        <v>118</v>
      </c>
      <c r="J22" s="146" t="str">
        <f t="shared" si="0"/>
        <v>1</v>
      </c>
      <c r="K22" s="147" t="s">
        <v>76</v>
      </c>
      <c r="L22" s="124" t="str">
        <f t="shared" si="4"/>
        <v>4</v>
      </c>
      <c r="M22" s="126">
        <f t="shared" si="5"/>
        <v>4</v>
      </c>
      <c r="N22" s="133" t="str">
        <f t="shared" si="6"/>
        <v>RIESGO MODERADO</v>
      </c>
      <c r="O22" s="434" t="s">
        <v>660</v>
      </c>
      <c r="P22" s="435" t="s">
        <v>660</v>
      </c>
      <c r="Q22" s="128" t="s">
        <v>58</v>
      </c>
      <c r="R22" s="129">
        <f t="shared" si="1"/>
        <v>0.25</v>
      </c>
      <c r="S22" s="128" t="s">
        <v>58</v>
      </c>
      <c r="T22" s="129">
        <f t="shared" si="2"/>
        <v>0.25</v>
      </c>
      <c r="U22" s="128" t="s">
        <v>58</v>
      </c>
      <c r="V22" s="130">
        <f t="shared" si="11"/>
        <v>0.5</v>
      </c>
      <c r="W22" s="131">
        <f t="shared" si="12"/>
        <v>1</v>
      </c>
      <c r="X22" s="181" t="str">
        <f t="shared" ref="X22:X26" si="13">IF(W22="","",IF(W22="","",IF(W22&gt;=0.76,"2",IF(W22&gt;=0.51,"1",IF(W22&gt;=0,"0","")))))</f>
        <v>2</v>
      </c>
      <c r="Y22" s="145" t="s">
        <v>118</v>
      </c>
      <c r="Z22" s="112" t="str">
        <f t="shared" si="3"/>
        <v>1</v>
      </c>
      <c r="AA22" s="147" t="s">
        <v>56</v>
      </c>
      <c r="AB22" s="124" t="str">
        <f t="shared" si="7"/>
        <v>2</v>
      </c>
      <c r="AC22" s="126">
        <f t="shared" si="8"/>
        <v>2</v>
      </c>
      <c r="AD22" s="133" t="str">
        <f t="shared" si="9"/>
        <v>RIESGO BAJO</v>
      </c>
      <c r="AE22" s="133" t="str">
        <f t="shared" si="10"/>
        <v>ASUMIR</v>
      </c>
      <c r="AF22" s="345" t="s">
        <v>1093</v>
      </c>
      <c r="AG22" s="149" t="s">
        <v>970</v>
      </c>
    </row>
    <row r="23" spans="2:33" s="115" customFormat="1" ht="95.25" customHeight="1">
      <c r="B23" s="116">
        <v>7</v>
      </c>
      <c r="C23" s="139" t="s">
        <v>49</v>
      </c>
      <c r="D23" s="140" t="s">
        <v>661</v>
      </c>
      <c r="E23" s="220" t="s">
        <v>662</v>
      </c>
      <c r="F23" s="143" t="s">
        <v>663</v>
      </c>
      <c r="G23" s="143" t="s">
        <v>664</v>
      </c>
      <c r="H23" s="144" t="s">
        <v>134</v>
      </c>
      <c r="I23" s="145" t="s">
        <v>55</v>
      </c>
      <c r="J23" s="146" t="str">
        <f t="shared" si="0"/>
        <v>5</v>
      </c>
      <c r="K23" s="147" t="s">
        <v>76</v>
      </c>
      <c r="L23" s="124" t="str">
        <f t="shared" si="4"/>
        <v>4</v>
      </c>
      <c r="M23" s="126">
        <f t="shared" si="5"/>
        <v>20</v>
      </c>
      <c r="N23" s="133" t="str">
        <f t="shared" si="6"/>
        <v>RIESGO EXTREMO</v>
      </c>
      <c r="O23" s="434" t="s">
        <v>665</v>
      </c>
      <c r="P23" s="435" t="s">
        <v>665</v>
      </c>
      <c r="Q23" s="128" t="s">
        <v>58</v>
      </c>
      <c r="R23" s="129">
        <f t="shared" si="1"/>
        <v>0.25</v>
      </c>
      <c r="S23" s="128" t="s">
        <v>58</v>
      </c>
      <c r="T23" s="129">
        <f t="shared" si="2"/>
        <v>0.25</v>
      </c>
      <c r="U23" s="128" t="s">
        <v>58</v>
      </c>
      <c r="V23" s="130">
        <f t="shared" si="11"/>
        <v>0.5</v>
      </c>
      <c r="W23" s="131">
        <f t="shared" si="12"/>
        <v>1</v>
      </c>
      <c r="X23" s="181" t="str">
        <f t="shared" si="13"/>
        <v>2</v>
      </c>
      <c r="Y23" s="145" t="s">
        <v>121</v>
      </c>
      <c r="Z23" s="112" t="str">
        <f t="shared" si="3"/>
        <v>3</v>
      </c>
      <c r="AA23" s="147" t="s">
        <v>76</v>
      </c>
      <c r="AB23" s="124" t="str">
        <f t="shared" si="7"/>
        <v>4</v>
      </c>
      <c r="AC23" s="126">
        <f t="shared" si="8"/>
        <v>12</v>
      </c>
      <c r="AD23" s="133" t="str">
        <f t="shared" si="9"/>
        <v>RIESGO ALTO</v>
      </c>
      <c r="AE23" s="133" t="str">
        <f t="shared" si="10"/>
        <v>EVITAR EL RIESGO</v>
      </c>
      <c r="AF23" s="345" t="s">
        <v>1094</v>
      </c>
      <c r="AG23" s="149" t="s">
        <v>644</v>
      </c>
    </row>
    <row r="24" spans="2:33" s="115" customFormat="1" ht="75" customHeight="1">
      <c r="B24" s="116">
        <v>8</v>
      </c>
      <c r="C24" s="117" t="s">
        <v>49</v>
      </c>
      <c r="D24" s="118" t="s">
        <v>573</v>
      </c>
      <c r="E24" s="211" t="s">
        <v>667</v>
      </c>
      <c r="F24" s="137" t="s">
        <v>668</v>
      </c>
      <c r="G24" s="137" t="s">
        <v>669</v>
      </c>
      <c r="H24" s="122" t="s">
        <v>134</v>
      </c>
      <c r="I24" s="123" t="s">
        <v>118</v>
      </c>
      <c r="J24" s="124" t="str">
        <f t="shared" si="0"/>
        <v>1</v>
      </c>
      <c r="K24" s="125" t="s">
        <v>56</v>
      </c>
      <c r="L24" s="124" t="str">
        <f t="shared" si="4"/>
        <v>2</v>
      </c>
      <c r="M24" s="126">
        <f t="shared" si="5"/>
        <v>2</v>
      </c>
      <c r="N24" s="133" t="str">
        <f t="shared" si="6"/>
        <v>RIESGO BAJO</v>
      </c>
      <c r="O24" s="434" t="s">
        <v>670</v>
      </c>
      <c r="P24" s="435" t="s">
        <v>670</v>
      </c>
      <c r="Q24" s="125" t="s">
        <v>58</v>
      </c>
      <c r="R24" s="224">
        <f t="shared" si="1"/>
        <v>0.25</v>
      </c>
      <c r="S24" s="125" t="s">
        <v>58</v>
      </c>
      <c r="T24" s="224">
        <f t="shared" si="2"/>
        <v>0.25</v>
      </c>
      <c r="U24" s="125" t="s">
        <v>58</v>
      </c>
      <c r="V24" s="225">
        <f t="shared" si="11"/>
        <v>0.5</v>
      </c>
      <c r="W24" s="226">
        <f t="shared" si="12"/>
        <v>1</v>
      </c>
      <c r="X24" s="227" t="str">
        <f t="shared" si="13"/>
        <v>2</v>
      </c>
      <c r="Y24" s="123" t="s">
        <v>118</v>
      </c>
      <c r="Z24" s="112" t="str">
        <f t="shared" si="3"/>
        <v>1</v>
      </c>
      <c r="AA24" s="125" t="s">
        <v>56</v>
      </c>
      <c r="AB24" s="124" t="str">
        <f t="shared" si="7"/>
        <v>2</v>
      </c>
      <c r="AC24" s="126">
        <f t="shared" si="8"/>
        <v>2</v>
      </c>
      <c r="AD24" s="133" t="str">
        <f t="shared" si="9"/>
        <v>RIESGO BAJO</v>
      </c>
      <c r="AE24" s="133" t="str">
        <f t="shared" si="10"/>
        <v>ASUMIR</v>
      </c>
      <c r="AF24" s="195" t="s">
        <v>1076</v>
      </c>
      <c r="AG24" s="149" t="s">
        <v>671</v>
      </c>
    </row>
    <row r="25" spans="2:33" s="15" customFormat="1" ht="75" customHeight="1">
      <c r="B25" s="228">
        <v>9</v>
      </c>
      <c r="C25" s="229"/>
      <c r="D25" s="230"/>
      <c r="E25" s="231"/>
      <c r="F25" s="232"/>
      <c r="G25" s="232"/>
      <c r="H25" s="233"/>
      <c r="I25" s="234"/>
      <c r="J25" s="235" t="str">
        <f t="shared" si="0"/>
        <v/>
      </c>
      <c r="K25" s="26"/>
      <c r="L25" s="235" t="str">
        <f t="shared" si="4"/>
        <v/>
      </c>
      <c r="M25" s="236" t="str">
        <f t="shared" si="5"/>
        <v/>
      </c>
      <c r="N25" s="237" t="str">
        <f t="shared" si="6"/>
        <v/>
      </c>
      <c r="O25" s="486"/>
      <c r="P25" s="487"/>
      <c r="Q25" s="26"/>
      <c r="R25" s="27">
        <f t="shared" si="1"/>
        <v>0</v>
      </c>
      <c r="S25" s="26"/>
      <c r="T25" s="27">
        <f t="shared" si="2"/>
        <v>0</v>
      </c>
      <c r="U25" s="26"/>
      <c r="V25" s="28">
        <f t="shared" si="11"/>
        <v>0</v>
      </c>
      <c r="W25" s="29" t="str">
        <f t="shared" si="12"/>
        <v/>
      </c>
      <c r="X25" s="30" t="str">
        <f t="shared" si="13"/>
        <v/>
      </c>
      <c r="Y25" s="234"/>
      <c r="Z25" s="238" t="str">
        <f t="shared" si="3"/>
        <v/>
      </c>
      <c r="AA25" s="26"/>
      <c r="AB25" s="235" t="str">
        <f t="shared" si="7"/>
        <v/>
      </c>
      <c r="AC25" s="236" t="str">
        <f t="shared" si="8"/>
        <v/>
      </c>
      <c r="AD25" s="237" t="str">
        <f t="shared" si="9"/>
        <v/>
      </c>
      <c r="AE25" s="237" t="str">
        <f t="shared" si="10"/>
        <v/>
      </c>
      <c r="AF25" s="56"/>
      <c r="AG25" s="239"/>
    </row>
    <row r="26" spans="2:33" s="15" customFormat="1" ht="75" customHeight="1" thickBot="1">
      <c r="B26" s="36">
        <v>10</v>
      </c>
      <c r="C26" s="37"/>
      <c r="D26" s="38"/>
      <c r="E26" s="240"/>
      <c r="F26" s="40"/>
      <c r="G26" s="40"/>
      <c r="H26" s="41"/>
      <c r="I26" s="42"/>
      <c r="J26" s="43" t="str">
        <f t="shared" si="0"/>
        <v/>
      </c>
      <c r="K26" s="44"/>
      <c r="L26" s="43" t="str">
        <f t="shared" si="4"/>
        <v/>
      </c>
      <c r="M26" s="45"/>
      <c r="N26" s="46"/>
      <c r="O26" s="488"/>
      <c r="P26" s="466"/>
      <c r="Q26" s="44"/>
      <c r="R26" s="47">
        <f t="shared" si="1"/>
        <v>0</v>
      </c>
      <c r="S26" s="44"/>
      <c r="T26" s="47">
        <f t="shared" si="2"/>
        <v>0</v>
      </c>
      <c r="U26" s="44"/>
      <c r="V26" s="48">
        <f t="shared" si="11"/>
        <v>0</v>
      </c>
      <c r="W26" s="49" t="str">
        <f t="shared" si="12"/>
        <v/>
      </c>
      <c r="X26" s="50" t="str">
        <f t="shared" si="13"/>
        <v/>
      </c>
      <c r="Y26" s="42"/>
      <c r="Z26" s="51" t="str">
        <f t="shared" si="3"/>
        <v/>
      </c>
      <c r="AA26" s="44"/>
      <c r="AB26" s="43" t="str">
        <f t="shared" si="7"/>
        <v/>
      </c>
      <c r="AC26" s="45"/>
      <c r="AD26" s="46" t="str">
        <f t="shared" si="9"/>
        <v/>
      </c>
      <c r="AE26" s="46" t="str">
        <f t="shared" si="10"/>
        <v/>
      </c>
      <c r="AF26" s="59"/>
      <c r="AG26" s="53"/>
    </row>
    <row r="27" spans="2:33" s="54" customFormat="1"/>
    <row r="28" spans="2:33" s="54" customFormat="1" ht="12.75" customHeight="1"/>
    <row r="29" spans="2:33" s="54" customFormat="1" ht="12.75" hidden="1" customHeight="1">
      <c r="B29" s="54" t="s">
        <v>49</v>
      </c>
      <c r="C29" s="54" t="s">
        <v>90</v>
      </c>
      <c r="D29" s="54" t="s">
        <v>91</v>
      </c>
    </row>
    <row r="30" spans="2:33" s="54" customFormat="1" ht="13.5" hidden="1" customHeight="1">
      <c r="B30" s="54" t="s">
        <v>92</v>
      </c>
      <c r="C30" s="54" t="s">
        <v>93</v>
      </c>
      <c r="D30" s="54" t="s">
        <v>94</v>
      </c>
    </row>
    <row r="31" spans="2:33" s="54" customFormat="1" ht="38.25" hidden="1">
      <c r="C31" s="54" t="s">
        <v>95</v>
      </c>
      <c r="D31" s="54" t="s">
        <v>96</v>
      </c>
    </row>
    <row r="32" spans="2:33" s="54" customFormat="1" ht="25.5" hidden="1">
      <c r="B32" s="54" t="s">
        <v>97</v>
      </c>
      <c r="C32" s="54" t="s">
        <v>98</v>
      </c>
      <c r="D32" s="54" t="s">
        <v>99</v>
      </c>
    </row>
    <row r="33" spans="2:4" s="54" customFormat="1" ht="38.25" hidden="1">
      <c r="B33" s="55" t="s">
        <v>100</v>
      </c>
      <c r="C33" s="54" t="s">
        <v>101</v>
      </c>
      <c r="D33" s="54" t="s">
        <v>102</v>
      </c>
    </row>
    <row r="34" spans="2:4" s="54" customFormat="1" hidden="1">
      <c r="B34" s="54" t="s">
        <v>103</v>
      </c>
      <c r="C34" s="54" t="s">
        <v>104</v>
      </c>
      <c r="D34" s="54" t="s">
        <v>105</v>
      </c>
    </row>
    <row r="35" spans="2:4" s="54" customFormat="1" ht="25.5" hidden="1">
      <c r="B35" s="54" t="s">
        <v>106</v>
      </c>
      <c r="C35" s="54" t="s">
        <v>107</v>
      </c>
      <c r="D35" s="54" t="s">
        <v>5</v>
      </c>
    </row>
    <row r="36" spans="2:4" s="54" customFormat="1" ht="76.5" hidden="1">
      <c r="B36" s="54" t="s">
        <v>108</v>
      </c>
      <c r="C36" s="54" t="s">
        <v>109</v>
      </c>
      <c r="D36" s="54" t="s">
        <v>110</v>
      </c>
    </row>
    <row r="37" spans="2:4" s="54" customFormat="1" ht="25.5" hidden="1">
      <c r="B37" s="54" t="s">
        <v>84</v>
      </c>
      <c r="C37" s="54" t="s">
        <v>111</v>
      </c>
      <c r="D37" s="54" t="s">
        <v>112</v>
      </c>
    </row>
    <row r="38" spans="2:4" s="54" customFormat="1" ht="25.5" hidden="1">
      <c r="B38" s="54" t="s">
        <v>113</v>
      </c>
      <c r="C38" s="54" t="s">
        <v>114</v>
      </c>
    </row>
    <row r="39" spans="2:4" s="54" customFormat="1" hidden="1">
      <c r="B39" s="54" t="s">
        <v>115</v>
      </c>
      <c r="C39" s="54" t="s">
        <v>116</v>
      </c>
    </row>
    <row r="40" spans="2:4" s="54" customFormat="1" ht="51"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63.75"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Rows="0" selectLockedCells="1"/>
  <dataConsolidate/>
  <mergeCells count="66">
    <mergeCell ref="B2:C4"/>
    <mergeCell ref="D2:N2"/>
    <mergeCell ref="O2:O4"/>
    <mergeCell ref="P2:AG2"/>
    <mergeCell ref="G3:N3"/>
    <mergeCell ref="P3:AA3"/>
    <mergeCell ref="AC3:AG3"/>
    <mergeCell ref="D4:N4"/>
    <mergeCell ref="P4:AG4"/>
    <mergeCell ref="B6:D6"/>
    <mergeCell ref="E6:N6"/>
    <mergeCell ref="B7:D7"/>
    <mergeCell ref="E7:N7"/>
    <mergeCell ref="B8:D8"/>
    <mergeCell ref="E8:N8"/>
    <mergeCell ref="H13:H16"/>
    <mergeCell ref="I13:K13"/>
    <mergeCell ref="B9:D9"/>
    <mergeCell ref="E9:N9"/>
    <mergeCell ref="B11:D11"/>
    <mergeCell ref="E11:H11"/>
    <mergeCell ref="I11:N11"/>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I14:J16"/>
    <mergeCell ref="K14:L16"/>
    <mergeCell ref="M14:N14"/>
    <mergeCell ref="Y14:Z16"/>
    <mergeCell ref="AA14:AB16"/>
    <mergeCell ref="M15:M16"/>
    <mergeCell ref="O22:P22"/>
    <mergeCell ref="O23:P23"/>
    <mergeCell ref="O13:W14"/>
    <mergeCell ref="X13:X16"/>
    <mergeCell ref="Y13:AE13"/>
    <mergeCell ref="AC14:AE14"/>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s>
  <conditionalFormatting sqref="I25:I26 Y25:Y26">
    <cfRule type="containsText" dxfId="320" priority="29" operator="containsText" text="IMPROBABLE">
      <formula>NOT(ISERROR(SEARCH("IMPROBABLE",I25)))</formula>
    </cfRule>
    <cfRule type="containsText" dxfId="319" priority="34" operator="containsText" text="PROBABLE">
      <formula>NOT(ISERROR(SEARCH("PROBABLE",I25)))</formula>
    </cfRule>
    <cfRule type="containsText" dxfId="318" priority="40" operator="containsText" text="CASI CIERTA">
      <formula>NOT(ISERROR(SEARCH("CASI CIERTA",I25)))</formula>
    </cfRule>
    <cfRule type="containsText" dxfId="317" priority="41" operator="containsText" text="POSIBLE">
      <formula>NOT(ISERROR(SEARCH("POSIBLE",I25)))</formula>
    </cfRule>
    <cfRule type="containsText" dxfId="316" priority="42" operator="containsText" text="RARO">
      <formula>NOT(ISERROR(SEARCH("RARO",I25)))</formula>
    </cfRule>
  </conditionalFormatting>
  <conditionalFormatting sqref="K25:K26 AA25:AA26">
    <cfRule type="containsText" dxfId="315" priority="35" operator="containsText" text="CATASTRÓFICO">
      <formula>NOT(ISERROR(SEARCH("CATASTRÓFICO",K25)))</formula>
    </cfRule>
    <cfRule type="containsText" dxfId="314" priority="36" operator="containsText" text="MAYOR">
      <formula>NOT(ISERROR(SEARCH("MAYOR",K25)))</formula>
    </cfRule>
    <cfRule type="containsText" dxfId="313" priority="37" operator="containsText" text="MODERADO">
      <formula>NOT(ISERROR(SEARCH("MODERADO",K25)))</formula>
    </cfRule>
    <cfRule type="containsText" dxfId="312" priority="38" operator="containsText" text="MENOR">
      <formula>NOT(ISERROR(SEARCH("MENOR",K25)))</formula>
    </cfRule>
    <cfRule type="containsText" dxfId="311" priority="39" operator="containsText" text="INSIGNIFICANTE">
      <formula>NOT(ISERROR(SEARCH("INSIGNIFICANTE",K25)))</formula>
    </cfRule>
  </conditionalFormatting>
  <conditionalFormatting sqref="N17:N26 X17 AD25:AF26 AD17:AE24">
    <cfRule type="containsText" dxfId="310" priority="30" operator="containsText" text="RIESGO EXTREMO">
      <formula>NOT(ISERROR(SEARCH("RIESGO EXTREMO",N17)))</formula>
    </cfRule>
    <cfRule type="containsText" dxfId="309" priority="31" operator="containsText" text="RIESGO ALTO">
      <formula>NOT(ISERROR(SEARCH("RIESGO ALTO",N17)))</formula>
    </cfRule>
    <cfRule type="containsText" dxfId="308" priority="32" operator="containsText" text="RIESGO MODERADO">
      <formula>NOT(ISERROR(SEARCH("RIESGO MODERADO",N17)))</formula>
    </cfRule>
    <cfRule type="containsText" dxfId="307" priority="33" operator="containsText" text="RIESGO BAJO">
      <formula>NOT(ISERROR(SEARCH("RIESGO BAJO",N17)))</formula>
    </cfRule>
  </conditionalFormatting>
  <conditionalFormatting sqref="I17:I24">
    <cfRule type="containsText" dxfId="306" priority="19" operator="containsText" text="IMPROBABLE">
      <formula>NOT(ISERROR(SEARCH("IMPROBABLE",I17)))</formula>
    </cfRule>
    <cfRule type="containsText" dxfId="305" priority="20" operator="containsText" text="PROBABLE">
      <formula>NOT(ISERROR(SEARCH("PROBABLE",I17)))</formula>
    </cfRule>
    <cfRule type="containsText" dxfId="304" priority="26" operator="containsText" text="CASI CIERTA">
      <formula>NOT(ISERROR(SEARCH("CASI CIERTA",I17)))</formula>
    </cfRule>
    <cfRule type="containsText" dxfId="303" priority="27" operator="containsText" text="POSIBLE">
      <formula>NOT(ISERROR(SEARCH("POSIBLE",I17)))</formula>
    </cfRule>
    <cfRule type="containsText" dxfId="302" priority="28" operator="containsText" text="RARO">
      <formula>NOT(ISERROR(SEARCH("RARO",I17)))</formula>
    </cfRule>
  </conditionalFormatting>
  <conditionalFormatting sqref="K17:K24">
    <cfRule type="containsText" dxfId="301" priority="21" operator="containsText" text="CATASTRÓFICO">
      <formula>NOT(ISERROR(SEARCH("CATASTRÓFICO",K17)))</formula>
    </cfRule>
    <cfRule type="containsText" dxfId="300" priority="22" operator="containsText" text="MAYOR">
      <formula>NOT(ISERROR(SEARCH("MAYOR",K17)))</formula>
    </cfRule>
    <cfRule type="containsText" dxfId="299" priority="23" operator="containsText" text="MODERADO">
      <formula>NOT(ISERROR(SEARCH("MODERADO",K17)))</formula>
    </cfRule>
    <cfRule type="containsText" dxfId="298" priority="24" operator="containsText" text="MENOR">
      <formula>NOT(ISERROR(SEARCH("MENOR",K17)))</formula>
    </cfRule>
    <cfRule type="containsText" dxfId="297" priority="25" operator="containsText" text="INSIGNIFICANTE">
      <formula>NOT(ISERROR(SEARCH("INSIGNIFICANTE",K17)))</formula>
    </cfRule>
  </conditionalFormatting>
  <conditionalFormatting sqref="Y17:Y24">
    <cfRule type="containsText" dxfId="296" priority="14" operator="containsText" text="IMPROBABLE">
      <formula>NOT(ISERROR(SEARCH("IMPROBABLE",Y17)))</formula>
    </cfRule>
    <cfRule type="containsText" dxfId="295" priority="15" operator="containsText" text="PROBABLE">
      <formula>NOT(ISERROR(SEARCH("PROBABLE",Y17)))</formula>
    </cfRule>
    <cfRule type="containsText" dxfId="294" priority="16" operator="containsText" text="CASI CIERTA">
      <formula>NOT(ISERROR(SEARCH("CASI CIERTA",Y17)))</formula>
    </cfRule>
    <cfRule type="containsText" dxfId="293" priority="17" operator="containsText" text="POSIBLE">
      <formula>NOT(ISERROR(SEARCH("POSIBLE",Y17)))</formula>
    </cfRule>
    <cfRule type="containsText" dxfId="292" priority="18" operator="containsText" text="RARO">
      <formula>NOT(ISERROR(SEARCH("RARO",Y17)))</formula>
    </cfRule>
  </conditionalFormatting>
  <conditionalFormatting sqref="AA17:AA24">
    <cfRule type="containsText" dxfId="291" priority="9" operator="containsText" text="CATASTRÓFICO">
      <formula>NOT(ISERROR(SEARCH("CATASTRÓFICO",AA17)))</formula>
    </cfRule>
    <cfRule type="containsText" dxfId="290" priority="10" operator="containsText" text="MAYOR">
      <formula>NOT(ISERROR(SEARCH("MAYOR",AA17)))</formula>
    </cfRule>
    <cfRule type="containsText" dxfId="289" priority="11" operator="containsText" text="MODERADO">
      <formula>NOT(ISERROR(SEARCH("MODERADO",AA17)))</formula>
    </cfRule>
    <cfRule type="containsText" dxfId="288" priority="12" operator="containsText" text="MENOR">
      <formula>NOT(ISERROR(SEARCH("MENOR",AA17)))</formula>
    </cfRule>
    <cfRule type="containsText" dxfId="287" priority="13" operator="containsText" text="INSIGNIFICANTE">
      <formula>NOT(ISERROR(SEARCH("INSIGNIFICANTE",AA17)))</formula>
    </cfRule>
  </conditionalFormatting>
  <conditionalFormatting sqref="AF17:AF24">
    <cfRule type="containsText" dxfId="286" priority="1" operator="containsText" text="RIESGO EXTREMO">
      <formula>NOT(ISERROR(SEARCH("RIESGO EXTREMO",AF17)))</formula>
    </cfRule>
    <cfRule type="containsText" dxfId="285" priority="2" operator="containsText" text="RIESGO ALTO">
      <formula>NOT(ISERROR(SEARCH("RIESGO ALTO",AF17)))</formula>
    </cfRule>
    <cfRule type="containsText" dxfId="284" priority="3" operator="containsText" text="RIESGO MODERADO">
      <formula>NOT(ISERROR(SEARCH("RIESGO MODERADO",AF17)))</formula>
    </cfRule>
    <cfRule type="containsText" dxfId="283" priority="4" operator="containsText" text="RIESGO BAJO">
      <formula>NOT(ISERROR(SEARCH("RIESGO BAJO",AF17)))</formula>
    </cfRule>
  </conditionalFormatting>
  <dataValidations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Q17:Q26 U17:U26 S17:S26">
      <formula1>"SI,NO"</formula1>
    </dataValidation>
    <dataValidation type="list" allowBlank="1" showInputMessage="1" showErrorMessage="1" sqref="C17:C26">
      <formula1>FAC</formula1>
    </dataValidation>
    <dataValidation type="list" allowBlank="1" showInputMessage="1" showErrorMessage="1" sqref="K17:K26 AA17:AA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9"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11.xml><?xml version="1.0" encoding="utf-8"?>
<worksheet xmlns="http://schemas.openxmlformats.org/spreadsheetml/2006/main" xmlns:r="http://schemas.openxmlformats.org/officeDocument/2006/relationships">
  <dimension ref="B2:AG2968"/>
  <sheetViews>
    <sheetView showGridLines="0" view="pageBreakPreview" topLeftCell="B1" zoomScale="30" zoomScaleNormal="30" zoomScaleSheetLayoutView="30" zoomScalePageLayoutView="60" workbookViewId="0">
      <selection activeCell="G22" sqref="G22"/>
    </sheetView>
  </sheetViews>
  <sheetFormatPr baseColWidth="10" defaultColWidth="11.42578125" defaultRowHeight="12.75"/>
  <cols>
    <col min="1" max="1" width="4.28515625" style="1" customWidth="1"/>
    <col min="2" max="2" width="12.85546875" style="1" customWidth="1"/>
    <col min="3" max="3" width="18.28515625" style="1" customWidth="1" collapsed="1"/>
    <col min="4" max="4" width="58.140625" style="1" customWidth="1"/>
    <col min="5" max="5" width="65.28515625" style="1" customWidth="1" collapsed="1"/>
    <col min="6" max="6" width="53.85546875" style="1" customWidth="1"/>
    <col min="7" max="7" width="58.140625" style="1" customWidth="1"/>
    <col min="8" max="8" width="25.5703125" style="1" customWidth="1"/>
    <col min="9" max="9" width="23" style="1" customWidth="1" collapsed="1"/>
    <col min="10" max="10" width="11.42578125" style="1" hidden="1" customWidth="1"/>
    <col min="11" max="11" width="24.28515625" style="1" customWidth="1"/>
    <col min="12" max="12" width="11.42578125" style="1" hidden="1" customWidth="1"/>
    <col min="13" max="14" width="17.28515625" style="1" customWidth="1"/>
    <col min="15" max="15" width="28.8554687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4.5703125" style="1" customWidth="1"/>
    <col min="26" max="26" width="11.42578125" style="1" hidden="1" customWidth="1"/>
    <col min="27" max="27" width="21.85546875" style="1" customWidth="1"/>
    <col min="28" max="28" width="11.42578125" style="1" hidden="1" customWidth="1"/>
    <col min="29" max="29" width="17.85546875" style="1" customWidth="1"/>
    <col min="30" max="30" width="17.28515625" style="1" customWidth="1"/>
    <col min="31" max="31" width="25" style="1" customWidth="1"/>
    <col min="32" max="32" width="61.42578125" style="1" customWidth="1"/>
    <col min="33" max="33" width="49.570312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5</v>
      </c>
      <c r="F6" s="457"/>
      <c r="G6" s="457"/>
      <c r="H6" s="457"/>
      <c r="I6" s="457"/>
      <c r="J6" s="457"/>
      <c r="K6" s="457"/>
      <c r="L6" s="457"/>
      <c r="M6" s="457"/>
      <c r="N6" s="458"/>
    </row>
    <row r="7" spans="2:33" ht="27" customHeight="1">
      <c r="B7" s="419" t="s">
        <v>6</v>
      </c>
      <c r="C7" s="390"/>
      <c r="D7" s="390"/>
      <c r="E7" s="459" t="s">
        <v>7</v>
      </c>
      <c r="F7" s="459"/>
      <c r="G7" s="459"/>
      <c r="H7" s="459"/>
      <c r="I7" s="459"/>
      <c r="J7" s="459"/>
      <c r="K7" s="459"/>
      <c r="L7" s="459"/>
      <c r="M7" s="459"/>
      <c r="N7" s="460"/>
    </row>
    <row r="8" spans="2:33" ht="27" customHeight="1">
      <c r="B8" s="419" t="s">
        <v>8</v>
      </c>
      <c r="C8" s="390"/>
      <c r="D8" s="390"/>
      <c r="E8" s="461" t="s">
        <v>9</v>
      </c>
      <c r="F8" s="461"/>
      <c r="G8" s="461"/>
      <c r="H8" s="461"/>
      <c r="I8" s="461"/>
      <c r="J8" s="461"/>
      <c r="K8" s="461"/>
      <c r="L8" s="461"/>
      <c r="M8" s="461"/>
      <c r="N8" s="462"/>
    </row>
    <row r="9" spans="2:33" ht="60" customHeight="1" thickBot="1">
      <c r="B9" s="395" t="s">
        <v>10</v>
      </c>
      <c r="C9" s="396"/>
      <c r="D9" s="396"/>
      <c r="E9" s="454" t="s">
        <v>11</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07" t="s">
        <v>19</v>
      </c>
      <c r="F12" s="409"/>
      <c r="G12" s="409"/>
      <c r="H12" s="408"/>
      <c r="I12" s="407" t="s">
        <v>20</v>
      </c>
      <c r="J12" s="409"/>
      <c r="K12" s="409"/>
      <c r="L12" s="409"/>
      <c r="M12" s="409"/>
      <c r="N12" s="408"/>
      <c r="O12" s="411" t="s">
        <v>21</v>
      </c>
      <c r="P12" s="411"/>
      <c r="Q12" s="409"/>
      <c r="R12" s="409"/>
      <c r="S12" s="409"/>
      <c r="T12" s="409"/>
      <c r="U12" s="409"/>
      <c r="V12" s="409"/>
      <c r="W12" s="409"/>
      <c r="X12" s="409"/>
      <c r="Y12" s="412"/>
      <c r="Z12" s="412"/>
      <c r="AA12" s="412"/>
      <c r="AB12" s="412"/>
      <c r="AC12" s="412"/>
      <c r="AD12" s="413"/>
      <c r="AE12" s="414"/>
      <c r="AF12" s="407" t="s">
        <v>22</v>
      </c>
      <c r="AG12" s="408" t="s">
        <v>23</v>
      </c>
    </row>
    <row r="13" spans="2:33" s="9" customFormat="1" ht="38.25" customHeight="1">
      <c r="B13" s="398"/>
      <c r="C13" s="419" t="s">
        <v>24</v>
      </c>
      <c r="D13" s="391" t="s">
        <v>25</v>
      </c>
      <c r="E13" s="415" t="s">
        <v>26</v>
      </c>
      <c r="F13" s="422" t="s">
        <v>27</v>
      </c>
      <c r="G13" s="422" t="s">
        <v>28</v>
      </c>
      <c r="H13" s="452" t="s">
        <v>29</v>
      </c>
      <c r="I13" s="419" t="s">
        <v>30</v>
      </c>
      <c r="J13" s="390"/>
      <c r="K13" s="390"/>
      <c r="L13" s="174"/>
      <c r="M13" s="390" t="s">
        <v>31</v>
      </c>
      <c r="N13" s="391"/>
      <c r="O13" s="385" t="s">
        <v>32</v>
      </c>
      <c r="P13" s="374"/>
      <c r="Q13" s="374"/>
      <c r="R13" s="374"/>
      <c r="S13" s="374"/>
      <c r="T13" s="374"/>
      <c r="U13" s="374"/>
      <c r="V13" s="374"/>
      <c r="W13" s="375"/>
      <c r="X13" s="378" t="s">
        <v>33</v>
      </c>
      <c r="Y13" s="381" t="s">
        <v>34</v>
      </c>
      <c r="Z13" s="382"/>
      <c r="AA13" s="382"/>
      <c r="AB13" s="382"/>
      <c r="AC13" s="382"/>
      <c r="AD13" s="383"/>
      <c r="AE13" s="384"/>
      <c r="AF13" s="415"/>
      <c r="AG13" s="417"/>
    </row>
    <row r="14" spans="2:33" s="9" customFormat="1" ht="36" customHeight="1">
      <c r="B14" s="398"/>
      <c r="C14" s="419"/>
      <c r="D14" s="391"/>
      <c r="E14" s="415"/>
      <c r="F14" s="422"/>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17"/>
    </row>
    <row r="15" spans="2:33" ht="12.75" customHeight="1">
      <c r="B15" s="398"/>
      <c r="C15" s="419"/>
      <c r="D15" s="391"/>
      <c r="E15" s="415"/>
      <c r="F15" s="422"/>
      <c r="G15" s="422"/>
      <c r="H15" s="452"/>
      <c r="I15" s="386"/>
      <c r="J15" s="387"/>
      <c r="K15" s="379"/>
      <c r="L15" s="387"/>
      <c r="M15" s="372" t="s">
        <v>38</v>
      </c>
      <c r="N15" s="393" t="s">
        <v>39</v>
      </c>
      <c r="O15" s="449" t="s">
        <v>40</v>
      </c>
      <c r="P15" s="369"/>
      <c r="Q15" s="372" t="s">
        <v>41</v>
      </c>
      <c r="R15" s="172"/>
      <c r="S15" s="372" t="s">
        <v>42</v>
      </c>
      <c r="T15" s="172"/>
      <c r="U15" s="372" t="s">
        <v>43</v>
      </c>
      <c r="V15" s="172"/>
      <c r="W15" s="372" t="s">
        <v>44</v>
      </c>
      <c r="X15" s="379"/>
      <c r="Y15" s="386"/>
      <c r="Z15" s="387"/>
      <c r="AA15" s="379"/>
      <c r="AB15" s="387"/>
      <c r="AC15" s="372" t="s">
        <v>38</v>
      </c>
      <c r="AD15" s="393" t="s">
        <v>39</v>
      </c>
      <c r="AE15" s="393" t="s">
        <v>45</v>
      </c>
      <c r="AF15" s="415"/>
      <c r="AG15" s="417"/>
    </row>
    <row r="16" spans="2:33" s="9" customFormat="1" ht="73.5" customHeight="1" thickBot="1">
      <c r="B16" s="399"/>
      <c r="C16" s="395"/>
      <c r="D16" s="420"/>
      <c r="E16" s="175" t="s">
        <v>46</v>
      </c>
      <c r="F16" s="11" t="s">
        <v>47</v>
      </c>
      <c r="G16" s="11" t="s">
        <v>48</v>
      </c>
      <c r="H16" s="453"/>
      <c r="I16" s="388"/>
      <c r="J16" s="389"/>
      <c r="K16" s="380"/>
      <c r="L16" s="389"/>
      <c r="M16" s="373"/>
      <c r="N16" s="394"/>
      <c r="O16" s="450"/>
      <c r="P16" s="371"/>
      <c r="Q16" s="373"/>
      <c r="R16" s="173"/>
      <c r="S16" s="373"/>
      <c r="T16" s="173"/>
      <c r="U16" s="373"/>
      <c r="V16" s="173"/>
      <c r="W16" s="373"/>
      <c r="X16" s="380"/>
      <c r="Y16" s="388"/>
      <c r="Z16" s="389"/>
      <c r="AA16" s="380"/>
      <c r="AB16" s="389"/>
      <c r="AC16" s="373"/>
      <c r="AD16" s="394"/>
      <c r="AE16" s="394"/>
      <c r="AF16" s="416"/>
      <c r="AG16" s="418"/>
    </row>
    <row r="17" spans="2:33" s="115" customFormat="1" ht="200.25" customHeight="1">
      <c r="B17" s="97">
        <v>1</v>
      </c>
      <c r="C17" s="98" t="s">
        <v>49</v>
      </c>
      <c r="D17" s="177" t="s">
        <v>50</v>
      </c>
      <c r="E17" s="178" t="s">
        <v>51</v>
      </c>
      <c r="F17" s="179" t="s">
        <v>52</v>
      </c>
      <c r="G17" s="179" t="s">
        <v>53</v>
      </c>
      <c r="H17" s="102" t="s">
        <v>54</v>
      </c>
      <c r="I17" s="103" t="s">
        <v>55</v>
      </c>
      <c r="J17" s="104" t="str">
        <f t="shared" ref="J17:J26" si="0">IF(I17="RARO","1",IF(I17="IMPROBABLE","2",IF(I17="POSIBLE","3",IF(I17="PROBABLE","4",IF(I17="CASI CIERTA","5","")))))</f>
        <v>5</v>
      </c>
      <c r="K17" s="105" t="s">
        <v>56</v>
      </c>
      <c r="L17" s="104" t="str">
        <f>IF(K17="INSIGNIFICANTE","1",IF(K17="MENOR","2",IF(K17="MODERADO","3",IF(K17="MAYOR","4",IF(K17="CATASTRÓFICO","5","")))))</f>
        <v>2</v>
      </c>
      <c r="M17" s="106">
        <f>IF(J17="","",J17*L17)</f>
        <v>10</v>
      </c>
      <c r="N17" s="111" t="str">
        <f>IF(M17="","",IF(M17&gt;=15,"RIESGO EXTREMO",IF(M17&gt;=7,"RIESGO ALTO",IF(M17&gt;=4,"RIESGO MODERADO",IF(M17&gt;=1,"RIESGO BAJO","")))))</f>
        <v>RIESGO ALTO</v>
      </c>
      <c r="O17" s="441" t="s">
        <v>57</v>
      </c>
      <c r="P17" s="367" t="s">
        <v>57</v>
      </c>
      <c r="Q17" s="105" t="s">
        <v>58</v>
      </c>
      <c r="R17" s="108">
        <f>IF(Q17="SI",0.25,0)</f>
        <v>0.25</v>
      </c>
      <c r="S17" s="105" t="s">
        <v>59</v>
      </c>
      <c r="T17" s="108">
        <f>IF(S17="SI",0.25,0)</f>
        <v>0</v>
      </c>
      <c r="U17" s="105" t="s">
        <v>59</v>
      </c>
      <c r="V17" s="109">
        <f>IF(U17="SI",0.5,0)</f>
        <v>0</v>
      </c>
      <c r="W17" s="110">
        <f>IF(Q17="","",SUM(R17,T17,V17))</f>
        <v>0.25</v>
      </c>
      <c r="X17" s="107" t="str">
        <f>IF(W17="","",IF(W17="","",IF(W17&gt;=0.76,"2",IF(W17&gt;=0.51,"1",IF(W17&gt;=0,"0","")))))</f>
        <v>0</v>
      </c>
      <c r="Y17" s="103" t="s">
        <v>55</v>
      </c>
      <c r="Z17" s="112" t="str">
        <f t="shared" ref="Z17:Z26" si="1">IF(Y17="RARO","1",IF(Y17="IMPROBABLE","2",IF(Y17="POSIBLE","3",IF(Y17="PROBABLE","4",IF(Y17="CASI CIERTA","5","")))))</f>
        <v>5</v>
      </c>
      <c r="AA17" s="105" t="s">
        <v>56</v>
      </c>
      <c r="AB17" s="104" t="str">
        <f>IF(AA17="INSIGNIFICANTE","1",IF(AA17="MENOR","2",IF(AA17="MODERADO","3",IF(AA17="MAYOR","4",IF(AA17="CATASTRÓFICO","5","")))))</f>
        <v>2</v>
      </c>
      <c r="AC17" s="106">
        <f>IF(Z17="","",Z17*AB17)</f>
        <v>10</v>
      </c>
      <c r="AD17" s="111" t="str">
        <f>IF(AC17="","",IF(AC17&gt;=15,"RIESGO EXTREMO",IF(AC17&gt;=7,"RIESGO ALTO",IF(AC17&gt;=4,"RIESGO MODERADO",IF(AC17&gt;=1,"RIESGO BAJO","")))))</f>
        <v>RIESGO ALTO</v>
      </c>
      <c r="AE17" s="111" t="str">
        <f>IF(AD17="","",IF(AD17="RIESGO EXTREMO","COMPARTIR O TRANSFERIR EL RIESGO",IF(AD17="RIESGO ALTO","EVITAR EL RIESGO",IF(AD17="RIESGO MODERADO","REDUCIR EL RIESGO",IF(AD17="RIESGO BAJO","ASUMIR","")))))</f>
        <v>EVITAR EL RIESGO</v>
      </c>
      <c r="AF17" s="205" t="s">
        <v>60</v>
      </c>
      <c r="AG17" s="114" t="s">
        <v>61</v>
      </c>
    </row>
    <row r="18" spans="2:33" s="115" customFormat="1" ht="210" customHeight="1">
      <c r="B18" s="116">
        <v>2</v>
      </c>
      <c r="C18" s="117" t="s">
        <v>49</v>
      </c>
      <c r="D18" s="118" t="s">
        <v>62</v>
      </c>
      <c r="E18" s="150" t="s">
        <v>63</v>
      </c>
      <c r="F18" s="137" t="s">
        <v>64</v>
      </c>
      <c r="G18" s="137" t="s">
        <v>65</v>
      </c>
      <c r="H18" s="122" t="s">
        <v>54</v>
      </c>
      <c r="I18" s="123" t="s">
        <v>55</v>
      </c>
      <c r="J18" s="124" t="str">
        <f t="shared" si="0"/>
        <v>5</v>
      </c>
      <c r="K18" s="125" t="s">
        <v>66</v>
      </c>
      <c r="L18" s="124" t="str">
        <f t="shared" ref="L18:L26" si="2">IF(K18="INSIGNIFICANTE","1",IF(K18="MENOR","2",IF(K18="MODERADO","3",IF(K18="MAYOR","4",IF(K18="CATASTRÓFICO","5","")))))</f>
        <v>3</v>
      </c>
      <c r="M18" s="126">
        <f t="shared" ref="M18:M25" si="3">IF(J18="","",J18*L18)</f>
        <v>15</v>
      </c>
      <c r="N18" s="133" t="str">
        <f t="shared" ref="N18:N25" si="4">IF(M18="","",IF(M18&gt;=15,"RIESGO EXTREMO",IF(M18&gt;=7,"RIESGO ALTO",IF(M18&gt;=4,"RIESGO MODERADO",IF(M18&gt;=1,"RIESGO BAJO","")))))</f>
        <v>RIESGO EXTREMO</v>
      </c>
      <c r="O18" s="442" t="s">
        <v>67</v>
      </c>
      <c r="P18" s="357" t="s">
        <v>68</v>
      </c>
      <c r="Q18" s="128" t="s">
        <v>58</v>
      </c>
      <c r="R18" s="129">
        <f>IF(Q18="SI",0.25,0)</f>
        <v>0.25</v>
      </c>
      <c r="S18" s="128" t="s">
        <v>58</v>
      </c>
      <c r="T18" s="129">
        <f>IF(S18="SI",0.25,0)</f>
        <v>0.25</v>
      </c>
      <c r="U18" s="128" t="s">
        <v>59</v>
      </c>
      <c r="V18" s="130">
        <f>IF(U18="SI",0.5,0)</f>
        <v>0</v>
      </c>
      <c r="W18" s="131">
        <f>IF(Q18="","",SUM(R18,T18,V18))</f>
        <v>0.5</v>
      </c>
      <c r="X18" s="181" t="str">
        <f>IF(W18="","",IF(W18="","",IF(W18&gt;=0.76,"2",IF(W18&gt;=0.51,"1",IF(W18&gt;=0,"0","")))))</f>
        <v>0</v>
      </c>
      <c r="Y18" s="123" t="s">
        <v>55</v>
      </c>
      <c r="Z18" s="112" t="str">
        <f t="shared" si="1"/>
        <v>5</v>
      </c>
      <c r="AA18" s="125" t="s">
        <v>66</v>
      </c>
      <c r="AB18" s="124" t="str">
        <f t="shared" ref="AB18:AB26" si="5">IF(AA18="INSIGNIFICANTE","1",IF(AA18="MENOR","2",IF(AA18="MODERADO","3",IF(AA18="MAYOR","4",IF(AA18="CATASTRÓFICO","5","")))))</f>
        <v>3</v>
      </c>
      <c r="AC18" s="126">
        <f t="shared" ref="AC18:AC25" si="6">IF(Z18="","",Z18*AB18)</f>
        <v>15</v>
      </c>
      <c r="AD18" s="133" t="str">
        <f t="shared" ref="AD18:AD26" si="7">IF(AC18="","",IF(AC18&gt;=15,"RIESGO EXTREMO",IF(AC18&gt;=7,"RIESGO ALTO",IF(AC18&gt;=4,"RIESGO MODERADO",IF(AC18&gt;=1,"RIESGO BAJO","")))))</f>
        <v>RIESGO EXTREMO</v>
      </c>
      <c r="AE18" s="133" t="str">
        <f t="shared" ref="AE18:AE26" si="8">IF(AD18="","",IF(AD18="RIESGO EXTREMO","COMPARTIR O TRANSFERIR EL RIESGO",IF(AD18="RIESGO ALTO","EVITAR EL RIESGO",IF(AD18="RIESGO MODERADO","REDUCIR EL RIESGO",IF(AD18="RIESGO BAJO","ASUMIR","")))))</f>
        <v>COMPARTIR O TRANSFERIR EL RIESGO</v>
      </c>
      <c r="AF18" s="241" t="s">
        <v>69</v>
      </c>
      <c r="AG18" s="135" t="s">
        <v>70</v>
      </c>
    </row>
    <row r="19" spans="2:33" s="115" customFormat="1" ht="204" customHeight="1">
      <c r="B19" s="116">
        <v>3</v>
      </c>
      <c r="C19" s="117" t="s">
        <v>49</v>
      </c>
      <c r="D19" s="118" t="s">
        <v>71</v>
      </c>
      <c r="E19" s="182" t="s">
        <v>72</v>
      </c>
      <c r="F19" s="137" t="s">
        <v>73</v>
      </c>
      <c r="G19" s="137" t="s">
        <v>74</v>
      </c>
      <c r="H19" s="122" t="s">
        <v>75</v>
      </c>
      <c r="I19" s="123" t="s">
        <v>55</v>
      </c>
      <c r="J19" s="124" t="str">
        <f t="shared" si="0"/>
        <v>5</v>
      </c>
      <c r="K19" s="125" t="s">
        <v>76</v>
      </c>
      <c r="L19" s="124" t="str">
        <f t="shared" si="2"/>
        <v>4</v>
      </c>
      <c r="M19" s="126">
        <f t="shared" si="3"/>
        <v>20</v>
      </c>
      <c r="N19" s="133" t="str">
        <f t="shared" si="4"/>
        <v>RIESGO EXTREMO</v>
      </c>
      <c r="O19" s="442" t="s">
        <v>77</v>
      </c>
      <c r="P19" s="357" t="s">
        <v>78</v>
      </c>
      <c r="Q19" s="128" t="s">
        <v>58</v>
      </c>
      <c r="R19" s="129">
        <f>IF(Q19="SI",0.25,0)</f>
        <v>0.25</v>
      </c>
      <c r="S19" s="128" t="s">
        <v>59</v>
      </c>
      <c r="T19" s="129">
        <f>IF(S19="SI",0.25,0)</f>
        <v>0</v>
      </c>
      <c r="U19" s="128" t="s">
        <v>59</v>
      </c>
      <c r="V19" s="130">
        <f>IF(U19="SI",0.5,0)</f>
        <v>0</v>
      </c>
      <c r="W19" s="131">
        <f>IF(Q19="","",SUM(R19,T19,V19))</f>
        <v>0.25</v>
      </c>
      <c r="X19" s="181" t="str">
        <f>IF(W19="","",IF(W19="","",IF(W19&gt;=0.76,"2",IF(W19&gt;=0.51,"1",IF(W19&gt;=0,"0","")))))</f>
        <v>0</v>
      </c>
      <c r="Y19" s="123" t="s">
        <v>55</v>
      </c>
      <c r="Z19" s="112" t="str">
        <f t="shared" si="1"/>
        <v>5</v>
      </c>
      <c r="AA19" s="125" t="s">
        <v>66</v>
      </c>
      <c r="AB19" s="124" t="str">
        <f t="shared" si="5"/>
        <v>3</v>
      </c>
      <c r="AC19" s="126">
        <f t="shared" si="6"/>
        <v>15</v>
      </c>
      <c r="AD19" s="133" t="str">
        <f t="shared" si="7"/>
        <v>RIESGO EXTREMO</v>
      </c>
      <c r="AE19" s="133" t="str">
        <f t="shared" si="8"/>
        <v>COMPARTIR O TRANSFERIR EL RIESGO</v>
      </c>
      <c r="AF19" s="241" t="s">
        <v>69</v>
      </c>
      <c r="AG19" s="135" t="s">
        <v>79</v>
      </c>
    </row>
    <row r="20" spans="2:33" s="115" customFormat="1" ht="94.5" customHeight="1">
      <c r="B20" s="116">
        <v>4</v>
      </c>
      <c r="C20" s="117" t="s">
        <v>49</v>
      </c>
      <c r="D20" s="118" t="s">
        <v>80</v>
      </c>
      <c r="E20" s="150" t="s">
        <v>81</v>
      </c>
      <c r="F20" s="137" t="s">
        <v>82</v>
      </c>
      <c r="G20" s="137" t="s">
        <v>83</v>
      </c>
      <c r="H20" s="122" t="s">
        <v>84</v>
      </c>
      <c r="I20" s="123" t="s">
        <v>55</v>
      </c>
      <c r="J20" s="124" t="str">
        <f t="shared" si="0"/>
        <v>5</v>
      </c>
      <c r="K20" s="125" t="s">
        <v>76</v>
      </c>
      <c r="L20" s="124" t="str">
        <f t="shared" si="2"/>
        <v>4</v>
      </c>
      <c r="M20" s="126">
        <f t="shared" si="3"/>
        <v>20</v>
      </c>
      <c r="N20" s="133" t="str">
        <f t="shared" si="4"/>
        <v>RIESGO EXTREMO</v>
      </c>
      <c r="O20" s="442" t="s">
        <v>85</v>
      </c>
      <c r="P20" s="357" t="s">
        <v>86</v>
      </c>
      <c r="Q20" s="128" t="s">
        <v>58</v>
      </c>
      <c r="R20" s="129">
        <f t="shared" ref="R20:R26" si="9">IF(Q20="SI",0.25,0)</f>
        <v>0.25</v>
      </c>
      <c r="S20" s="128" t="s">
        <v>59</v>
      </c>
      <c r="T20" s="129">
        <f>IF(S20="SI",0.25,0)</f>
        <v>0</v>
      </c>
      <c r="U20" s="128" t="s">
        <v>58</v>
      </c>
      <c r="V20" s="130">
        <f>IF(U20="SI",0.5,0)</f>
        <v>0.5</v>
      </c>
      <c r="W20" s="131">
        <f>IF(Q20="","",SUM(R20,T20,V20))</f>
        <v>0.75</v>
      </c>
      <c r="X20" s="181" t="str">
        <f>IF(W20="","",IF(W20="","",IF(W20&gt;=0.76,"2",IF(W20&gt;=0.51,"1",IF(W20&gt;=0,"0","")))))</f>
        <v>1</v>
      </c>
      <c r="Y20" s="123" t="s">
        <v>87</v>
      </c>
      <c r="Z20" s="112" t="str">
        <f t="shared" si="1"/>
        <v>4</v>
      </c>
      <c r="AA20" s="125" t="s">
        <v>76</v>
      </c>
      <c r="AB20" s="124" t="str">
        <f t="shared" si="5"/>
        <v>4</v>
      </c>
      <c r="AC20" s="126">
        <f t="shared" si="6"/>
        <v>16</v>
      </c>
      <c r="AD20" s="133" t="str">
        <f t="shared" si="7"/>
        <v>RIESGO EXTREMO</v>
      </c>
      <c r="AE20" s="133" t="str">
        <f t="shared" si="8"/>
        <v>COMPARTIR O TRANSFERIR EL RIESGO</v>
      </c>
      <c r="AF20" s="195" t="s">
        <v>88</v>
      </c>
      <c r="AG20" s="138" t="s">
        <v>89</v>
      </c>
    </row>
    <row r="21" spans="2:33" s="115" customFormat="1" ht="18.75" customHeight="1">
      <c r="B21" s="116">
        <v>5</v>
      </c>
      <c r="C21" s="117"/>
      <c r="D21" s="118"/>
      <c r="E21" s="150"/>
      <c r="F21" s="137"/>
      <c r="G21" s="137"/>
      <c r="H21" s="122"/>
      <c r="I21" s="123"/>
      <c r="J21" s="124" t="str">
        <f t="shared" si="0"/>
        <v/>
      </c>
      <c r="K21" s="125"/>
      <c r="L21" s="124" t="str">
        <f t="shared" si="2"/>
        <v/>
      </c>
      <c r="M21" s="126" t="str">
        <f t="shared" si="3"/>
        <v/>
      </c>
      <c r="N21" s="133" t="str">
        <f t="shared" si="4"/>
        <v/>
      </c>
      <c r="O21" s="442"/>
      <c r="P21" s="357"/>
      <c r="Q21" s="128"/>
      <c r="R21" s="129">
        <f t="shared" si="9"/>
        <v>0</v>
      </c>
      <c r="S21" s="128"/>
      <c r="T21" s="129">
        <f t="shared" ref="T21:T26" si="10">IF(S21="SI",0.25,0)</f>
        <v>0</v>
      </c>
      <c r="U21" s="128"/>
      <c r="V21" s="130">
        <f t="shared" ref="V21:V26" si="11">IF(U21="SI",0.5,0)</f>
        <v>0</v>
      </c>
      <c r="W21" s="131" t="str">
        <f t="shared" ref="W21:W26" si="12">IF(Q21="","",SUM(R21,T21,V21))</f>
        <v/>
      </c>
      <c r="X21" s="181" t="str">
        <f>IF(W21="","",IF(W21="","",IF(W21&gt;=0.76,"2",IF(W21&gt;=0.51,"1",IF(W21&gt;=0,"0","")))))</f>
        <v/>
      </c>
      <c r="Y21" s="123"/>
      <c r="Z21" s="112" t="str">
        <f t="shared" si="1"/>
        <v/>
      </c>
      <c r="AA21" s="125"/>
      <c r="AB21" s="124" t="str">
        <f t="shared" si="5"/>
        <v/>
      </c>
      <c r="AC21" s="126" t="str">
        <f t="shared" si="6"/>
        <v/>
      </c>
      <c r="AD21" s="133" t="str">
        <f t="shared" si="7"/>
        <v/>
      </c>
      <c r="AE21" s="133" t="str">
        <f t="shared" si="8"/>
        <v/>
      </c>
      <c r="AF21" s="195"/>
      <c r="AG21" s="149"/>
    </row>
    <row r="22" spans="2:33" s="115" customFormat="1" ht="18.75" customHeight="1">
      <c r="B22" s="116">
        <v>6</v>
      </c>
      <c r="C22" s="117"/>
      <c r="D22" s="118"/>
      <c r="E22" s="150"/>
      <c r="F22" s="137"/>
      <c r="G22" s="137"/>
      <c r="H22" s="122"/>
      <c r="I22" s="123"/>
      <c r="J22" s="124" t="str">
        <f t="shared" si="0"/>
        <v/>
      </c>
      <c r="K22" s="125"/>
      <c r="L22" s="124" t="str">
        <f t="shared" si="2"/>
        <v/>
      </c>
      <c r="M22" s="126" t="str">
        <f t="shared" si="3"/>
        <v/>
      </c>
      <c r="N22" s="133" t="str">
        <f t="shared" si="4"/>
        <v/>
      </c>
      <c r="O22" s="442"/>
      <c r="P22" s="357"/>
      <c r="Q22" s="128"/>
      <c r="R22" s="129">
        <f t="shared" si="9"/>
        <v>0</v>
      </c>
      <c r="S22" s="128"/>
      <c r="T22" s="129">
        <f t="shared" si="10"/>
        <v>0</v>
      </c>
      <c r="U22" s="128"/>
      <c r="V22" s="130">
        <f t="shared" si="11"/>
        <v>0</v>
      </c>
      <c r="W22" s="131" t="str">
        <f t="shared" si="12"/>
        <v/>
      </c>
      <c r="X22" s="181" t="str">
        <f t="shared" ref="X22:X26" si="13">IF(W22="","",IF(W22="","",IF(W22&gt;=0.76,"2",IF(W22&gt;=0.51,"1",IF(W22&gt;=0,"0","")))))</f>
        <v/>
      </c>
      <c r="Y22" s="123"/>
      <c r="Z22" s="112" t="str">
        <f t="shared" si="1"/>
        <v/>
      </c>
      <c r="AA22" s="125"/>
      <c r="AB22" s="124" t="str">
        <f t="shared" si="5"/>
        <v/>
      </c>
      <c r="AC22" s="126" t="str">
        <f t="shared" si="6"/>
        <v/>
      </c>
      <c r="AD22" s="133" t="str">
        <f t="shared" si="7"/>
        <v/>
      </c>
      <c r="AE22" s="133" t="str">
        <f t="shared" si="8"/>
        <v/>
      </c>
      <c r="AF22" s="195"/>
      <c r="AG22" s="149"/>
    </row>
    <row r="23" spans="2:33" s="115" customFormat="1" ht="18.75" customHeight="1">
      <c r="B23" s="116">
        <v>7</v>
      </c>
      <c r="C23" s="117"/>
      <c r="D23" s="118"/>
      <c r="E23" s="150"/>
      <c r="F23" s="137"/>
      <c r="G23" s="137"/>
      <c r="H23" s="122"/>
      <c r="I23" s="123"/>
      <c r="J23" s="124" t="str">
        <f t="shared" si="0"/>
        <v/>
      </c>
      <c r="K23" s="125"/>
      <c r="L23" s="124" t="str">
        <f t="shared" si="2"/>
        <v/>
      </c>
      <c r="M23" s="126" t="str">
        <f t="shared" si="3"/>
        <v/>
      </c>
      <c r="N23" s="133" t="str">
        <f t="shared" si="4"/>
        <v/>
      </c>
      <c r="O23" s="442"/>
      <c r="P23" s="357"/>
      <c r="Q23" s="128"/>
      <c r="R23" s="129">
        <f t="shared" si="9"/>
        <v>0</v>
      </c>
      <c r="S23" s="128"/>
      <c r="T23" s="129">
        <f t="shared" si="10"/>
        <v>0</v>
      </c>
      <c r="U23" s="128"/>
      <c r="V23" s="130">
        <f t="shared" si="11"/>
        <v>0</v>
      </c>
      <c r="W23" s="131" t="str">
        <f t="shared" si="12"/>
        <v/>
      </c>
      <c r="X23" s="181" t="str">
        <f t="shared" si="13"/>
        <v/>
      </c>
      <c r="Y23" s="123"/>
      <c r="Z23" s="112" t="str">
        <f t="shared" si="1"/>
        <v/>
      </c>
      <c r="AA23" s="125"/>
      <c r="AB23" s="124" t="str">
        <f t="shared" si="5"/>
        <v/>
      </c>
      <c r="AC23" s="126" t="str">
        <f t="shared" si="6"/>
        <v/>
      </c>
      <c r="AD23" s="133" t="str">
        <f t="shared" si="7"/>
        <v/>
      </c>
      <c r="AE23" s="133" t="str">
        <f t="shared" si="8"/>
        <v/>
      </c>
      <c r="AF23" s="195"/>
      <c r="AG23" s="149"/>
    </row>
    <row r="24" spans="2:33" s="115" customFormat="1" ht="18.75" customHeight="1">
      <c r="B24" s="116">
        <v>8</v>
      </c>
      <c r="C24" s="117"/>
      <c r="D24" s="118"/>
      <c r="E24" s="150"/>
      <c r="F24" s="137"/>
      <c r="G24" s="137"/>
      <c r="H24" s="122"/>
      <c r="I24" s="123"/>
      <c r="J24" s="124" t="str">
        <f t="shared" si="0"/>
        <v/>
      </c>
      <c r="K24" s="125"/>
      <c r="L24" s="124" t="str">
        <f t="shared" si="2"/>
        <v/>
      </c>
      <c r="M24" s="126" t="str">
        <f t="shared" si="3"/>
        <v/>
      </c>
      <c r="N24" s="133" t="str">
        <f t="shared" si="4"/>
        <v/>
      </c>
      <c r="O24" s="442"/>
      <c r="P24" s="357"/>
      <c r="Q24" s="128"/>
      <c r="R24" s="129">
        <f t="shared" si="9"/>
        <v>0</v>
      </c>
      <c r="S24" s="128"/>
      <c r="T24" s="129">
        <f t="shared" si="10"/>
        <v>0</v>
      </c>
      <c r="U24" s="128"/>
      <c r="V24" s="130">
        <f t="shared" si="11"/>
        <v>0</v>
      </c>
      <c r="W24" s="131" t="str">
        <f t="shared" si="12"/>
        <v/>
      </c>
      <c r="X24" s="181" t="str">
        <f t="shared" si="13"/>
        <v/>
      </c>
      <c r="Y24" s="123"/>
      <c r="Z24" s="112" t="str">
        <f t="shared" si="1"/>
        <v/>
      </c>
      <c r="AA24" s="125"/>
      <c r="AB24" s="124" t="str">
        <f t="shared" si="5"/>
        <v/>
      </c>
      <c r="AC24" s="126" t="str">
        <f t="shared" si="6"/>
        <v/>
      </c>
      <c r="AD24" s="133" t="str">
        <f t="shared" si="7"/>
        <v/>
      </c>
      <c r="AE24" s="133" t="str">
        <f t="shared" si="8"/>
        <v/>
      </c>
      <c r="AF24" s="195"/>
      <c r="AG24" s="149"/>
    </row>
    <row r="25" spans="2:33" s="115" customFormat="1" ht="18.75" customHeight="1">
      <c r="B25" s="116">
        <v>9</v>
      </c>
      <c r="C25" s="117"/>
      <c r="D25" s="118"/>
      <c r="E25" s="150"/>
      <c r="F25" s="137"/>
      <c r="G25" s="137"/>
      <c r="H25" s="122"/>
      <c r="I25" s="123"/>
      <c r="J25" s="124" t="str">
        <f t="shared" si="0"/>
        <v/>
      </c>
      <c r="K25" s="125"/>
      <c r="L25" s="124" t="str">
        <f t="shared" si="2"/>
        <v/>
      </c>
      <c r="M25" s="126" t="str">
        <f t="shared" si="3"/>
        <v/>
      </c>
      <c r="N25" s="133" t="str">
        <f t="shared" si="4"/>
        <v/>
      </c>
      <c r="O25" s="442"/>
      <c r="P25" s="357"/>
      <c r="Q25" s="128"/>
      <c r="R25" s="129">
        <f t="shared" si="9"/>
        <v>0</v>
      </c>
      <c r="S25" s="128"/>
      <c r="T25" s="129">
        <f t="shared" si="10"/>
        <v>0</v>
      </c>
      <c r="U25" s="128"/>
      <c r="V25" s="130">
        <f t="shared" si="11"/>
        <v>0</v>
      </c>
      <c r="W25" s="131" t="str">
        <f t="shared" si="12"/>
        <v/>
      </c>
      <c r="X25" s="181" t="str">
        <f t="shared" si="13"/>
        <v/>
      </c>
      <c r="Y25" s="123"/>
      <c r="Z25" s="112" t="str">
        <f t="shared" si="1"/>
        <v/>
      </c>
      <c r="AA25" s="125"/>
      <c r="AB25" s="124" t="str">
        <f t="shared" si="5"/>
        <v/>
      </c>
      <c r="AC25" s="126" t="str">
        <f t="shared" si="6"/>
        <v/>
      </c>
      <c r="AD25" s="133" t="str">
        <f t="shared" si="7"/>
        <v/>
      </c>
      <c r="AE25" s="133" t="str">
        <f t="shared" si="8"/>
        <v/>
      </c>
      <c r="AF25" s="195"/>
      <c r="AG25" s="149"/>
    </row>
    <row r="26" spans="2:33" s="115" customFormat="1" ht="18.75" customHeight="1" thickBot="1">
      <c r="B26" s="152">
        <v>10</v>
      </c>
      <c r="C26" s="153"/>
      <c r="D26" s="154"/>
      <c r="E26" s="155"/>
      <c r="F26" s="156"/>
      <c r="G26" s="156"/>
      <c r="H26" s="157"/>
      <c r="I26" s="158"/>
      <c r="J26" s="159" t="str">
        <f t="shared" si="0"/>
        <v/>
      </c>
      <c r="K26" s="160"/>
      <c r="L26" s="159" t="str">
        <f t="shared" si="2"/>
        <v/>
      </c>
      <c r="M26" s="161"/>
      <c r="N26" s="168"/>
      <c r="O26" s="447"/>
      <c r="P26" s="359"/>
      <c r="Q26" s="160"/>
      <c r="R26" s="163">
        <f t="shared" si="9"/>
        <v>0</v>
      </c>
      <c r="S26" s="160"/>
      <c r="T26" s="163">
        <f t="shared" si="10"/>
        <v>0</v>
      </c>
      <c r="U26" s="160"/>
      <c r="V26" s="164">
        <f t="shared" si="11"/>
        <v>0</v>
      </c>
      <c r="W26" s="165" t="str">
        <f t="shared" si="12"/>
        <v/>
      </c>
      <c r="X26" s="187" t="str">
        <f t="shared" si="13"/>
        <v/>
      </c>
      <c r="Y26" s="158"/>
      <c r="Z26" s="167" t="str">
        <f t="shared" si="1"/>
        <v/>
      </c>
      <c r="AA26" s="160"/>
      <c r="AB26" s="159" t="str">
        <f t="shared" si="5"/>
        <v/>
      </c>
      <c r="AC26" s="161"/>
      <c r="AD26" s="168" t="str">
        <f t="shared" si="7"/>
        <v/>
      </c>
      <c r="AE26" s="168" t="str">
        <f t="shared" si="8"/>
        <v/>
      </c>
      <c r="AF26" s="206"/>
      <c r="AG26" s="170"/>
    </row>
    <row r="27" spans="2:33" s="54" customFormat="1"/>
    <row r="28" spans="2:33" s="54" customFormat="1" ht="12.75" customHeight="1"/>
    <row r="29" spans="2:33" s="54" customFormat="1" ht="25.5" hidden="1" customHeight="1">
      <c r="B29" s="54" t="s">
        <v>49</v>
      </c>
      <c r="C29" s="54" t="s">
        <v>90</v>
      </c>
      <c r="D29" s="54" t="s">
        <v>91</v>
      </c>
    </row>
    <row r="30" spans="2:33" s="54" customFormat="1" ht="38.25" hidden="1" customHeight="1">
      <c r="B30" s="54" t="s">
        <v>92</v>
      </c>
      <c r="C30" s="54" t="s">
        <v>93</v>
      </c>
      <c r="D30" s="54" t="s">
        <v>94</v>
      </c>
    </row>
    <row r="31" spans="2:33" s="54" customFormat="1" ht="38.25" hidden="1">
      <c r="C31" s="54" t="s">
        <v>95</v>
      </c>
      <c r="D31" s="54" t="s">
        <v>96</v>
      </c>
    </row>
    <row r="32" spans="2:33" s="54" customFormat="1" ht="25.5" hidden="1">
      <c r="B32" s="54" t="s">
        <v>97</v>
      </c>
      <c r="C32" s="54" t="s">
        <v>98</v>
      </c>
      <c r="D32" s="54" t="s">
        <v>99</v>
      </c>
    </row>
    <row r="33" spans="2:4" s="54" customFormat="1" ht="38.25" hidden="1">
      <c r="B33" s="55" t="s">
        <v>100</v>
      </c>
      <c r="C33" s="54" t="s">
        <v>101</v>
      </c>
      <c r="D33" s="54" t="s">
        <v>102</v>
      </c>
    </row>
    <row r="34" spans="2:4" s="54" customFormat="1" hidden="1">
      <c r="B34" s="54" t="s">
        <v>103</v>
      </c>
      <c r="C34" s="54" t="s">
        <v>104</v>
      </c>
      <c r="D34" s="54" t="s">
        <v>105</v>
      </c>
    </row>
    <row r="35" spans="2:4" s="54" customFormat="1" ht="25.5" hidden="1">
      <c r="B35" s="54" t="s">
        <v>106</v>
      </c>
      <c r="C35" s="54" t="s">
        <v>107</v>
      </c>
      <c r="D35" s="54" t="s">
        <v>5</v>
      </c>
    </row>
    <row r="36" spans="2:4" s="54" customFormat="1" ht="76.5" hidden="1">
      <c r="B36" s="54" t="s">
        <v>108</v>
      </c>
      <c r="C36" s="54" t="s">
        <v>109</v>
      </c>
      <c r="D36" s="54" t="s">
        <v>110</v>
      </c>
    </row>
    <row r="37" spans="2:4" s="54" customFormat="1" ht="25.5" hidden="1">
      <c r="B37" s="54" t="s">
        <v>84</v>
      </c>
      <c r="C37" s="54" t="s">
        <v>111</v>
      </c>
      <c r="D37" s="54" t="s">
        <v>112</v>
      </c>
    </row>
    <row r="38" spans="2:4" s="54" customFormat="1" ht="25.5" hidden="1">
      <c r="B38" s="54" t="s">
        <v>113</v>
      </c>
      <c r="C38" s="54" t="s">
        <v>114</v>
      </c>
    </row>
    <row r="39" spans="2:4" s="54" customFormat="1" hidden="1">
      <c r="B39" s="54" t="s">
        <v>115</v>
      </c>
      <c r="C39" s="54" t="s">
        <v>116</v>
      </c>
    </row>
    <row r="40" spans="2:4" s="54" customFormat="1" ht="51"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63.75"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Rows="0" selectLockedCells="1"/>
  <dataConsolidate/>
  <mergeCells count="66">
    <mergeCell ref="B2:C4"/>
    <mergeCell ref="D2:N2"/>
    <mergeCell ref="O2:O4"/>
    <mergeCell ref="P2:AG2"/>
    <mergeCell ref="G3:N3"/>
    <mergeCell ref="P3:AA3"/>
    <mergeCell ref="AC3:AG3"/>
    <mergeCell ref="D4:N4"/>
    <mergeCell ref="P4:AG4"/>
    <mergeCell ref="B6:D6"/>
    <mergeCell ref="E6:N6"/>
    <mergeCell ref="B7:D7"/>
    <mergeCell ref="E7:N7"/>
    <mergeCell ref="B8:D8"/>
    <mergeCell ref="E8:N8"/>
    <mergeCell ref="H13:H16"/>
    <mergeCell ref="I13:K13"/>
    <mergeCell ref="B9:D9"/>
    <mergeCell ref="E9:N9"/>
    <mergeCell ref="B11:D11"/>
    <mergeCell ref="E11:H11"/>
    <mergeCell ref="I11:N11"/>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I14:J16"/>
    <mergeCell ref="K14:L16"/>
    <mergeCell ref="M14:N14"/>
    <mergeCell ref="Y14:Z16"/>
    <mergeCell ref="AA14:AB16"/>
    <mergeCell ref="M15:M16"/>
    <mergeCell ref="O22:P22"/>
    <mergeCell ref="O23:P23"/>
    <mergeCell ref="O13:W14"/>
    <mergeCell ref="X13:X16"/>
    <mergeCell ref="Y13:AE13"/>
    <mergeCell ref="AC14:AE14"/>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s>
  <conditionalFormatting sqref="I17:I26 Y17:Y26">
    <cfRule type="containsText" dxfId="282" priority="1" operator="containsText" text="IMPROBABLE">
      <formula>NOT(ISERROR(SEARCH("IMPROBABLE",I17)))</formula>
    </cfRule>
    <cfRule type="containsText" dxfId="281" priority="6" operator="containsText" text="PROBABLE">
      <formula>NOT(ISERROR(SEARCH("PROBABLE",I17)))</formula>
    </cfRule>
    <cfRule type="containsText" dxfId="280" priority="12" operator="containsText" text="CASI CIERTA">
      <formula>NOT(ISERROR(SEARCH("CASI CIERTA",I17)))</formula>
    </cfRule>
    <cfRule type="containsText" dxfId="279" priority="13" operator="containsText" text="POSIBLE">
      <formula>NOT(ISERROR(SEARCH("POSIBLE",I17)))</formula>
    </cfRule>
    <cfRule type="containsText" dxfId="278" priority="14" operator="containsText" text="RARO">
      <formula>NOT(ISERROR(SEARCH("RARO",I17)))</formula>
    </cfRule>
  </conditionalFormatting>
  <conditionalFormatting sqref="K17:K26 AA17:AA26">
    <cfRule type="containsText" dxfId="277" priority="7" operator="containsText" text="CATASTRÓFICO">
      <formula>NOT(ISERROR(SEARCH("CATASTRÓFICO",K17)))</formula>
    </cfRule>
    <cfRule type="containsText" dxfId="276" priority="8" operator="containsText" text="MAYOR">
      <formula>NOT(ISERROR(SEARCH("MAYOR",K17)))</formula>
    </cfRule>
    <cfRule type="containsText" dxfId="275" priority="9" operator="containsText" text="MODERADO">
      <formula>NOT(ISERROR(SEARCH("MODERADO",K17)))</formula>
    </cfRule>
    <cfRule type="containsText" dxfId="274" priority="10" operator="containsText" text="MENOR">
      <formula>NOT(ISERROR(SEARCH("MENOR",K17)))</formula>
    </cfRule>
    <cfRule type="containsText" dxfId="273" priority="11" operator="containsText" text="INSIGNIFICANTE">
      <formula>NOT(ISERROR(SEARCH("INSIGNIFICANTE",K17)))</formula>
    </cfRule>
  </conditionalFormatting>
  <conditionalFormatting sqref="N17:N26 X17 AD17:AF26">
    <cfRule type="containsText" dxfId="272" priority="2" operator="containsText" text="RIESGO EXTREMO">
      <formula>NOT(ISERROR(SEARCH("RIESGO EXTREMO",N17)))</formula>
    </cfRule>
    <cfRule type="containsText" dxfId="271" priority="3" operator="containsText" text="RIESGO ALTO">
      <formula>NOT(ISERROR(SEARCH("RIESGO ALTO",N17)))</formula>
    </cfRule>
    <cfRule type="containsText" dxfId="270" priority="4" operator="containsText" text="RIESGO MODERADO">
      <formula>NOT(ISERROR(SEARCH("RIESGO MODERADO",N17)))</formula>
    </cfRule>
    <cfRule type="containsText" dxfId="269" priority="5" operator="containsText" text="RIESGO BAJO">
      <formula>NOT(ISERROR(SEARCH("RIESGO BAJO",N17)))</formula>
    </cfRule>
  </conditionalFormatting>
  <dataValidations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S17:S26 Q17:Q26 U17:U26">
      <formula1>"SI,NO"</formula1>
    </dataValidation>
    <dataValidation type="list" allowBlank="1" showInputMessage="1" showErrorMessage="1" sqref="C17:C26">
      <formula1>FAC</formula1>
    </dataValidation>
    <dataValidation type="list" allowBlank="1" showInputMessage="1" showErrorMessage="1" sqref="K17:K26 AA17:AA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9"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12.xml><?xml version="1.0" encoding="utf-8"?>
<worksheet xmlns="http://schemas.openxmlformats.org/spreadsheetml/2006/main" xmlns:r="http://schemas.openxmlformats.org/officeDocument/2006/relationships">
  <dimension ref="B2:AG2968"/>
  <sheetViews>
    <sheetView showGridLines="0" view="pageBreakPreview" zoomScale="30" zoomScaleNormal="60" zoomScaleSheetLayoutView="30" zoomScalePageLayoutView="40" workbookViewId="0">
      <selection activeCell="G22" sqref="G22"/>
    </sheetView>
  </sheetViews>
  <sheetFormatPr baseColWidth="10" defaultColWidth="11.42578125" defaultRowHeight="12.75"/>
  <cols>
    <col min="1" max="1" width="4.28515625" style="1" customWidth="1"/>
    <col min="2" max="2" width="12.85546875" style="1" customWidth="1"/>
    <col min="3" max="3" width="20.140625" style="1" customWidth="1" collapsed="1"/>
    <col min="4" max="4" width="50" style="1" customWidth="1"/>
    <col min="5" max="5" width="55.28515625" style="1" customWidth="1" collapsed="1"/>
    <col min="6" max="6" width="54.85546875" style="1" customWidth="1"/>
    <col min="7" max="7" width="53.28515625" style="1" customWidth="1"/>
    <col min="8" max="8" width="29.5703125" style="1" customWidth="1"/>
    <col min="9" max="9" width="27" style="1" customWidth="1" collapsed="1"/>
    <col min="10" max="10" width="11.42578125" style="1" hidden="1" customWidth="1"/>
    <col min="11" max="11" width="27" style="1" customWidth="1"/>
    <col min="12" max="12" width="11.42578125" style="1" hidden="1" customWidth="1"/>
    <col min="13" max="13" width="17.28515625" style="1" customWidth="1"/>
    <col min="14" max="14" width="20.5703125" style="1" customWidth="1"/>
    <col min="15" max="15" width="27"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7" style="1" customWidth="1"/>
    <col min="28" max="28" width="11.42578125" style="1" hidden="1" customWidth="1"/>
    <col min="29" max="29" width="17.85546875" style="1" customWidth="1"/>
    <col min="30" max="30" width="21.5703125" style="1" customWidth="1"/>
    <col min="31" max="31" width="24.5703125" style="1" customWidth="1"/>
    <col min="32" max="32" width="51.7109375" style="1" customWidth="1"/>
    <col min="33" max="33" width="49.2851562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96</v>
      </c>
      <c r="F6" s="457"/>
      <c r="G6" s="457"/>
      <c r="H6" s="457"/>
      <c r="I6" s="457"/>
      <c r="J6" s="457"/>
      <c r="K6" s="457"/>
      <c r="L6" s="457"/>
      <c r="M6" s="457"/>
      <c r="N6" s="458"/>
    </row>
    <row r="7" spans="2:33" ht="27" customHeight="1">
      <c r="B7" s="419" t="s">
        <v>6</v>
      </c>
      <c r="C7" s="390"/>
      <c r="D7" s="390"/>
      <c r="E7" s="459" t="s">
        <v>589</v>
      </c>
      <c r="F7" s="459"/>
      <c r="G7" s="459"/>
      <c r="H7" s="459"/>
      <c r="I7" s="459"/>
      <c r="J7" s="459"/>
      <c r="K7" s="459"/>
      <c r="L7" s="459"/>
      <c r="M7" s="459"/>
      <c r="N7" s="460"/>
    </row>
    <row r="8" spans="2:33" ht="27" customHeight="1">
      <c r="B8" s="419" t="s">
        <v>8</v>
      </c>
      <c r="C8" s="390"/>
      <c r="D8" s="390"/>
      <c r="E8" s="461" t="s">
        <v>672</v>
      </c>
      <c r="F8" s="461"/>
      <c r="G8" s="461"/>
      <c r="H8" s="461"/>
      <c r="I8" s="461"/>
      <c r="J8" s="461"/>
      <c r="K8" s="461"/>
      <c r="L8" s="461"/>
      <c r="M8" s="461"/>
      <c r="N8" s="462"/>
    </row>
    <row r="9" spans="2:33" ht="60" customHeight="1" thickBot="1">
      <c r="B9" s="395" t="s">
        <v>10</v>
      </c>
      <c r="C9" s="396"/>
      <c r="D9" s="396"/>
      <c r="E9" s="454" t="s">
        <v>673</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07" t="s">
        <v>19</v>
      </c>
      <c r="F12" s="409"/>
      <c r="G12" s="409"/>
      <c r="H12" s="408"/>
      <c r="I12" s="407" t="s">
        <v>20</v>
      </c>
      <c r="J12" s="409"/>
      <c r="K12" s="409"/>
      <c r="L12" s="409"/>
      <c r="M12" s="409"/>
      <c r="N12" s="408"/>
      <c r="O12" s="407" t="s">
        <v>21</v>
      </c>
      <c r="P12" s="411"/>
      <c r="Q12" s="409"/>
      <c r="R12" s="409"/>
      <c r="S12" s="409"/>
      <c r="T12" s="409"/>
      <c r="U12" s="409"/>
      <c r="V12" s="409"/>
      <c r="W12" s="409"/>
      <c r="X12" s="409"/>
      <c r="Y12" s="412"/>
      <c r="Z12" s="412"/>
      <c r="AA12" s="412"/>
      <c r="AB12" s="412"/>
      <c r="AC12" s="412"/>
      <c r="AD12" s="413"/>
      <c r="AE12" s="414"/>
      <c r="AF12" s="407" t="s">
        <v>22</v>
      </c>
      <c r="AG12" s="408" t="s">
        <v>23</v>
      </c>
    </row>
    <row r="13" spans="2:33" s="9" customFormat="1" ht="38.25" customHeight="1">
      <c r="B13" s="398"/>
      <c r="C13" s="419" t="s">
        <v>24</v>
      </c>
      <c r="D13" s="391" t="s">
        <v>25</v>
      </c>
      <c r="E13" s="415" t="s">
        <v>26</v>
      </c>
      <c r="F13" s="422" t="s">
        <v>27</v>
      </c>
      <c r="G13" s="422" t="s">
        <v>28</v>
      </c>
      <c r="H13" s="452" t="s">
        <v>29</v>
      </c>
      <c r="I13" s="419" t="s">
        <v>30</v>
      </c>
      <c r="J13" s="390"/>
      <c r="K13" s="390"/>
      <c r="L13" s="174"/>
      <c r="M13" s="390" t="s">
        <v>31</v>
      </c>
      <c r="N13" s="391"/>
      <c r="O13" s="385" t="s">
        <v>32</v>
      </c>
      <c r="P13" s="374"/>
      <c r="Q13" s="374"/>
      <c r="R13" s="374"/>
      <c r="S13" s="374"/>
      <c r="T13" s="374"/>
      <c r="U13" s="374"/>
      <c r="V13" s="374"/>
      <c r="W13" s="375"/>
      <c r="X13" s="378" t="s">
        <v>33</v>
      </c>
      <c r="Y13" s="381" t="s">
        <v>256</v>
      </c>
      <c r="Z13" s="382"/>
      <c r="AA13" s="382"/>
      <c r="AB13" s="382"/>
      <c r="AC13" s="382"/>
      <c r="AD13" s="383"/>
      <c r="AE13" s="384"/>
      <c r="AF13" s="415"/>
      <c r="AG13" s="417"/>
    </row>
    <row r="14" spans="2:33" s="9" customFormat="1" ht="36" customHeight="1">
      <c r="B14" s="398"/>
      <c r="C14" s="419"/>
      <c r="D14" s="391"/>
      <c r="E14" s="415"/>
      <c r="F14" s="422"/>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17"/>
    </row>
    <row r="15" spans="2:33" ht="12.75" customHeight="1">
      <c r="B15" s="398"/>
      <c r="C15" s="419"/>
      <c r="D15" s="391"/>
      <c r="E15" s="415"/>
      <c r="F15" s="422"/>
      <c r="G15" s="422"/>
      <c r="H15" s="452"/>
      <c r="I15" s="386"/>
      <c r="J15" s="387"/>
      <c r="K15" s="379"/>
      <c r="L15" s="387"/>
      <c r="M15" s="372" t="s">
        <v>38</v>
      </c>
      <c r="N15" s="393" t="s">
        <v>39</v>
      </c>
      <c r="O15" s="449" t="s">
        <v>40</v>
      </c>
      <c r="P15" s="369"/>
      <c r="Q15" s="372" t="s">
        <v>41</v>
      </c>
      <c r="R15" s="274"/>
      <c r="S15" s="372" t="s">
        <v>42</v>
      </c>
      <c r="T15" s="274"/>
      <c r="U15" s="372" t="s">
        <v>43</v>
      </c>
      <c r="V15" s="274"/>
      <c r="W15" s="372" t="s">
        <v>44</v>
      </c>
      <c r="X15" s="379"/>
      <c r="Y15" s="386"/>
      <c r="Z15" s="387"/>
      <c r="AA15" s="379"/>
      <c r="AB15" s="387"/>
      <c r="AC15" s="372" t="s">
        <v>38</v>
      </c>
      <c r="AD15" s="393" t="s">
        <v>39</v>
      </c>
      <c r="AE15" s="393" t="s">
        <v>45</v>
      </c>
      <c r="AF15" s="415"/>
      <c r="AG15" s="417"/>
    </row>
    <row r="16" spans="2:33" s="9" customFormat="1" ht="73.5" customHeight="1" thickBot="1">
      <c r="B16" s="399"/>
      <c r="C16" s="395"/>
      <c r="D16" s="420"/>
      <c r="E16" s="175" t="s">
        <v>46</v>
      </c>
      <c r="F16" s="11" t="s">
        <v>47</v>
      </c>
      <c r="G16" s="11" t="s">
        <v>257</v>
      </c>
      <c r="H16" s="453"/>
      <c r="I16" s="388"/>
      <c r="J16" s="389"/>
      <c r="K16" s="380"/>
      <c r="L16" s="389"/>
      <c r="M16" s="373"/>
      <c r="N16" s="394"/>
      <c r="O16" s="450"/>
      <c r="P16" s="371"/>
      <c r="Q16" s="373"/>
      <c r="R16" s="275"/>
      <c r="S16" s="373"/>
      <c r="T16" s="275"/>
      <c r="U16" s="373"/>
      <c r="V16" s="275"/>
      <c r="W16" s="373"/>
      <c r="X16" s="380"/>
      <c r="Y16" s="388"/>
      <c r="Z16" s="389"/>
      <c r="AA16" s="380"/>
      <c r="AB16" s="389"/>
      <c r="AC16" s="373"/>
      <c r="AD16" s="394"/>
      <c r="AE16" s="394"/>
      <c r="AF16" s="416"/>
      <c r="AG16" s="418"/>
    </row>
    <row r="17" spans="2:33" s="115" customFormat="1" ht="75" customHeight="1">
      <c r="B17" s="97">
        <v>1</v>
      </c>
      <c r="C17" s="98" t="s">
        <v>49</v>
      </c>
      <c r="D17" s="350" t="s">
        <v>80</v>
      </c>
      <c r="E17" s="348" t="s">
        <v>674</v>
      </c>
      <c r="F17" s="199" t="s">
        <v>675</v>
      </c>
      <c r="G17" s="199" t="s">
        <v>676</v>
      </c>
      <c r="H17" s="122" t="s">
        <v>149</v>
      </c>
      <c r="I17" s="123" t="s">
        <v>121</v>
      </c>
      <c r="J17" s="124" t="str">
        <f t="shared" ref="J17:J26" si="0">IF(I17="RARO","1",IF(I17="IMPROBABLE","2",IF(I17="POSIBLE","3",IF(I17="PROBABLE","4",IF(I17="CASI CIERTA","5","")))))</f>
        <v>3</v>
      </c>
      <c r="K17" s="125" t="s">
        <v>66</v>
      </c>
      <c r="L17" s="104" t="str">
        <f>IF(K17="INSIGNIFICANTE","1",IF(K17="MENOR","2",IF(K17="MODERADO","3",IF(K17="MAYOR","4",IF(K17="CATASTRÓFICO","5","")))))</f>
        <v>3</v>
      </c>
      <c r="M17" s="106">
        <f>IF(J17="","",J17*L17)</f>
        <v>9</v>
      </c>
      <c r="N17" s="107" t="str">
        <f>IF(M17="","",IF(M17&gt;=15,"RIESGO EXTREMO",IF(M17&gt;=7,"RIESGO ALTO",IF(M17&gt;=4,"RIESGO MODERADO",IF(M17&gt;=1,"RIESGO BAJO","")))))</f>
        <v>RIESGO ALTO</v>
      </c>
      <c r="O17" s="490" t="s">
        <v>677</v>
      </c>
      <c r="P17" s="438"/>
      <c r="Q17" s="128" t="s">
        <v>59</v>
      </c>
      <c r="R17" s="129">
        <f t="shared" ref="R17:R26" si="1">IF(Q17="SI",0.25,0)</f>
        <v>0</v>
      </c>
      <c r="S17" s="128" t="s">
        <v>59</v>
      </c>
      <c r="T17" s="129">
        <f t="shared" ref="T17:T26" si="2">IF(S17="SI",0.25,0)</f>
        <v>0</v>
      </c>
      <c r="U17" s="128" t="s">
        <v>59</v>
      </c>
      <c r="V17" s="130">
        <f>IF(U17="SI",0.5,0)</f>
        <v>0</v>
      </c>
      <c r="W17" s="131">
        <f>IF(Q17="","",SUM(R17,T17,V17))</f>
        <v>0</v>
      </c>
      <c r="X17" s="293" t="str">
        <f>IF(W17="","",IF(W17="","",IF(W17&gt;=0.76,"2",IF(W17&gt;=0.51,"1",IF(W17&gt;=0,"0","")))))</f>
        <v>0</v>
      </c>
      <c r="Y17" s="290" t="s">
        <v>121</v>
      </c>
      <c r="Z17" s="295" t="str">
        <f t="shared" ref="Z17:Z26" si="3">IF(Y17="RARO","1",IF(Y17="IMPROBABLE","2",IF(Y17="POSIBLE","3",IF(Y17="PROBABLE","4",IF(Y17="CASI CIERTA","5","")))))</f>
        <v>3</v>
      </c>
      <c r="AA17" s="128" t="s">
        <v>66</v>
      </c>
      <c r="AB17" s="291" t="str">
        <f>IF(AA17="INSIGNIFICANTE","1",IF(AA17="MENOR","2",IF(AA17="MODERADO","3",IF(AA17="MAYOR","4",IF(AA17="CATASTRÓFICO","5","")))))</f>
        <v>3</v>
      </c>
      <c r="AC17" s="292">
        <f>IF(Z17="","",Z17*AB17)</f>
        <v>9</v>
      </c>
      <c r="AD17" s="293" t="str">
        <f>IF(AC17="","",IF(AC17&gt;=15,"RIESGO EXTREMO",IF(AC17&gt;=7,"RIESGO ALTO",IF(AC17&gt;=4,"RIESGO MODERADO",IF(AC17&gt;=1,"RIESGO BAJO","")))))</f>
        <v>RIESGO ALTO</v>
      </c>
      <c r="AE17" s="293" t="str">
        <f>IF(AD17="","",IF(AD17="RIESGO EXTREMO","COMPARTIR O TRANSFERIR EL RIESGO",IF(AD17="RIESGO ALTO","EVITAR EL RIESGO",IF(AD17="RIESGO MODERADO","REDUCIR EL RIESGO",IF(AD17="RIESGO BAJO","ASUMIR","")))))</f>
        <v>EVITAR EL RIESGO</v>
      </c>
      <c r="AF17" s="205" t="s">
        <v>678</v>
      </c>
      <c r="AG17" s="200" t="s">
        <v>679</v>
      </c>
    </row>
    <row r="18" spans="2:33" s="115" customFormat="1" ht="75" customHeight="1">
      <c r="B18" s="116">
        <v>2</v>
      </c>
      <c r="C18" s="117" t="s">
        <v>49</v>
      </c>
      <c r="D18" s="351" t="s">
        <v>80</v>
      </c>
      <c r="E18" s="348" t="s">
        <v>680</v>
      </c>
      <c r="F18" s="199" t="s">
        <v>681</v>
      </c>
      <c r="G18" s="199" t="s">
        <v>682</v>
      </c>
      <c r="H18" s="122" t="s">
        <v>84</v>
      </c>
      <c r="I18" s="123" t="s">
        <v>121</v>
      </c>
      <c r="J18" s="124" t="str">
        <f t="shared" si="0"/>
        <v>3</v>
      </c>
      <c r="K18" s="125" t="s">
        <v>66</v>
      </c>
      <c r="L18" s="124" t="str">
        <f t="shared" ref="L18:L26" si="4">IF(K18="INSIGNIFICANTE","1",IF(K18="MENOR","2",IF(K18="MODERADO","3",IF(K18="MAYOR","4",IF(K18="CATASTRÓFICO","5","")))))</f>
        <v>3</v>
      </c>
      <c r="M18" s="126">
        <f t="shared" ref="M18:M25" si="5">IF(J18="","",J18*L18)</f>
        <v>9</v>
      </c>
      <c r="N18" s="127" t="str">
        <f t="shared" ref="N18:N25" si="6">IF(M18="","",IF(M18&gt;=15,"RIESGO EXTREMO",IF(M18&gt;=7,"RIESGO ALTO",IF(M18&gt;=4,"RIESGO MODERADO",IF(M18&gt;=1,"RIESGO BAJO","")))))</f>
        <v>RIESGO ALTO</v>
      </c>
      <c r="O18" s="446" t="s">
        <v>683</v>
      </c>
      <c r="P18" s="436" t="s">
        <v>683</v>
      </c>
      <c r="Q18" s="128" t="s">
        <v>59</v>
      </c>
      <c r="R18" s="129">
        <f t="shared" si="1"/>
        <v>0</v>
      </c>
      <c r="S18" s="128" t="s">
        <v>59</v>
      </c>
      <c r="T18" s="129">
        <f t="shared" si="2"/>
        <v>0</v>
      </c>
      <c r="U18" s="128" t="s">
        <v>59</v>
      </c>
      <c r="V18" s="130">
        <f>IF(U18="SI",0.5,0)</f>
        <v>0</v>
      </c>
      <c r="W18" s="131">
        <f>IF(Q18="","",SUM(R18,T18,V18))</f>
        <v>0</v>
      </c>
      <c r="X18" s="132" t="str">
        <f>IF(W18="","",IF(W18="","",IF(W18&gt;=0.76,"2",IF(W18&gt;=0.51,"1",IF(W18&gt;=0,"0","")))))</f>
        <v>0</v>
      </c>
      <c r="Y18" s="123" t="s">
        <v>121</v>
      </c>
      <c r="Z18" s="112" t="str">
        <f t="shared" si="3"/>
        <v>3</v>
      </c>
      <c r="AA18" s="125" t="s">
        <v>66</v>
      </c>
      <c r="AB18" s="124" t="str">
        <f t="shared" ref="AB18:AB26" si="7">IF(AA18="INSIGNIFICANTE","1",IF(AA18="MENOR","2",IF(AA18="MODERADO","3",IF(AA18="MAYOR","4",IF(AA18="CATASTRÓFICO","5","")))))</f>
        <v>3</v>
      </c>
      <c r="AC18" s="126">
        <f t="shared" ref="AC18:AC25" si="8">IF(Z18="","",Z18*AB18)</f>
        <v>9</v>
      </c>
      <c r="AD18" s="133" t="str">
        <f t="shared" ref="AD18:AD26" si="9">IF(AC18="","",IF(AC18&gt;=15,"RIESGO EXTREMO",IF(AC18&gt;=7,"RIESGO ALTO",IF(AC18&gt;=4,"RIESGO MODERADO",IF(AC18&gt;=1,"RIESGO BAJO","")))))</f>
        <v>RIESGO ALTO</v>
      </c>
      <c r="AE18" s="133" t="str">
        <f t="shared" ref="AE18:AE26" si="10">IF(AD18="","",IF(AD18="RIESGO EXTREMO","COMPARTIR O TRANSFERIR EL RIESGO",IF(AD18="RIESGO ALTO","EVITAR EL RIESGO",IF(AD18="RIESGO MODERADO","REDUCIR EL RIESGO",IF(AD18="RIESGO BAJO","ASUMIR","")))))</f>
        <v>EVITAR EL RIESGO</v>
      </c>
      <c r="AF18" s="195" t="s">
        <v>684</v>
      </c>
      <c r="AG18" s="149" t="s">
        <v>685</v>
      </c>
    </row>
    <row r="19" spans="2:33" s="115" customFormat="1" ht="92.25" customHeight="1">
      <c r="B19" s="116">
        <v>3</v>
      </c>
      <c r="C19" s="117" t="s">
        <v>92</v>
      </c>
      <c r="D19" s="351" t="s">
        <v>686</v>
      </c>
      <c r="E19" s="348" t="s">
        <v>687</v>
      </c>
      <c r="F19" s="199" t="s">
        <v>688</v>
      </c>
      <c r="G19" s="199" t="s">
        <v>689</v>
      </c>
      <c r="H19" s="122" t="s">
        <v>134</v>
      </c>
      <c r="I19" s="123" t="s">
        <v>87</v>
      </c>
      <c r="J19" s="124" t="str">
        <f t="shared" si="0"/>
        <v>4</v>
      </c>
      <c r="K19" s="125" t="s">
        <v>66</v>
      </c>
      <c r="L19" s="124" t="str">
        <f t="shared" si="4"/>
        <v>3</v>
      </c>
      <c r="M19" s="126">
        <f t="shared" si="5"/>
        <v>12</v>
      </c>
      <c r="N19" s="127" t="str">
        <f t="shared" si="6"/>
        <v>RIESGO ALTO</v>
      </c>
      <c r="O19" s="446" t="s">
        <v>690</v>
      </c>
      <c r="P19" s="436" t="s">
        <v>690</v>
      </c>
      <c r="Q19" s="128" t="s">
        <v>58</v>
      </c>
      <c r="R19" s="129">
        <f t="shared" si="1"/>
        <v>0.25</v>
      </c>
      <c r="S19" s="128" t="s">
        <v>58</v>
      </c>
      <c r="T19" s="129">
        <f t="shared" si="2"/>
        <v>0.25</v>
      </c>
      <c r="U19" s="128" t="s">
        <v>58</v>
      </c>
      <c r="V19" s="130">
        <f>IF(U19="SI",0.5,0)</f>
        <v>0.5</v>
      </c>
      <c r="W19" s="131">
        <f>IF(Q19="","",SUM(R19,T19,V19))</f>
        <v>1</v>
      </c>
      <c r="X19" s="132" t="str">
        <f>IF(W19="","",IF(W19="","",IF(W19&gt;=0.76,"2",IF(W19&gt;=0.51,"1",IF(W19&gt;=0,"0","")))))</f>
        <v>2</v>
      </c>
      <c r="Y19" s="123" t="s">
        <v>121</v>
      </c>
      <c r="Z19" s="112" t="str">
        <f t="shared" si="3"/>
        <v>3</v>
      </c>
      <c r="AA19" s="125" t="s">
        <v>56</v>
      </c>
      <c r="AB19" s="124" t="str">
        <f t="shared" si="7"/>
        <v>2</v>
      </c>
      <c r="AC19" s="126">
        <f t="shared" si="8"/>
        <v>6</v>
      </c>
      <c r="AD19" s="133" t="str">
        <f t="shared" si="9"/>
        <v>RIESGO MODERADO</v>
      </c>
      <c r="AE19" s="133" t="str">
        <f t="shared" si="10"/>
        <v>REDUCIR EL RIESGO</v>
      </c>
      <c r="AF19" s="195" t="s">
        <v>691</v>
      </c>
      <c r="AG19" s="149" t="s">
        <v>692</v>
      </c>
    </row>
    <row r="20" spans="2:33" s="115" customFormat="1" ht="75" customHeight="1">
      <c r="B20" s="116">
        <v>4</v>
      </c>
      <c r="C20" s="117" t="s">
        <v>92</v>
      </c>
      <c r="D20" s="351" t="s">
        <v>169</v>
      </c>
      <c r="E20" s="211" t="s">
        <v>693</v>
      </c>
      <c r="F20" s="137" t="s">
        <v>694</v>
      </c>
      <c r="G20" s="137" t="s">
        <v>695</v>
      </c>
      <c r="H20" s="122" t="s">
        <v>134</v>
      </c>
      <c r="I20" s="123" t="s">
        <v>55</v>
      </c>
      <c r="J20" s="124" t="str">
        <f t="shared" si="0"/>
        <v>5</v>
      </c>
      <c r="K20" s="125" t="s">
        <v>66</v>
      </c>
      <c r="L20" s="124" t="str">
        <f t="shared" si="4"/>
        <v>3</v>
      </c>
      <c r="M20" s="126">
        <f t="shared" si="5"/>
        <v>15</v>
      </c>
      <c r="N20" s="127" t="str">
        <f t="shared" si="6"/>
        <v>RIESGO EXTREMO</v>
      </c>
      <c r="O20" s="446" t="s">
        <v>696</v>
      </c>
      <c r="P20" s="436" t="s">
        <v>696</v>
      </c>
      <c r="Q20" s="128" t="s">
        <v>58</v>
      </c>
      <c r="R20" s="129">
        <f t="shared" si="1"/>
        <v>0.25</v>
      </c>
      <c r="S20" s="128" t="s">
        <v>58</v>
      </c>
      <c r="T20" s="129">
        <f t="shared" si="2"/>
        <v>0.25</v>
      </c>
      <c r="U20" s="128" t="s">
        <v>58</v>
      </c>
      <c r="V20" s="130">
        <f>IF(U20="SI",0.5,0)</f>
        <v>0.5</v>
      </c>
      <c r="W20" s="131">
        <f>IF(Q20="","",SUM(R20,T20,V20))</f>
        <v>1</v>
      </c>
      <c r="X20" s="132" t="str">
        <f>IF(W20="","",IF(W20="","",IF(W20&gt;=0.76,"2",IF(W20&gt;=0.51,"1",IF(W20&gt;=0,"0","")))))</f>
        <v>2</v>
      </c>
      <c r="Y20" s="123" t="s">
        <v>121</v>
      </c>
      <c r="Z20" s="112" t="str">
        <f t="shared" si="3"/>
        <v>3</v>
      </c>
      <c r="AA20" s="125" t="s">
        <v>56</v>
      </c>
      <c r="AB20" s="124" t="str">
        <f t="shared" si="7"/>
        <v>2</v>
      </c>
      <c r="AC20" s="126">
        <f t="shared" si="8"/>
        <v>6</v>
      </c>
      <c r="AD20" s="133" t="str">
        <f t="shared" si="9"/>
        <v>RIESGO MODERADO</v>
      </c>
      <c r="AE20" s="133" t="str">
        <f t="shared" si="10"/>
        <v>REDUCIR EL RIESGO</v>
      </c>
      <c r="AF20" s="195" t="s">
        <v>697</v>
      </c>
      <c r="AG20" s="149" t="s">
        <v>698</v>
      </c>
    </row>
    <row r="21" spans="2:33" s="115" customFormat="1" ht="97.5" customHeight="1">
      <c r="B21" s="116">
        <v>5</v>
      </c>
      <c r="C21" s="117" t="s">
        <v>92</v>
      </c>
      <c r="D21" s="351" t="s">
        <v>169</v>
      </c>
      <c r="E21" s="220" t="s">
        <v>699</v>
      </c>
      <c r="F21" s="143" t="s">
        <v>700</v>
      </c>
      <c r="G21" s="143" t="s">
        <v>701</v>
      </c>
      <c r="H21" s="144" t="s">
        <v>54</v>
      </c>
      <c r="I21" s="145" t="s">
        <v>55</v>
      </c>
      <c r="J21" s="146" t="str">
        <f t="shared" si="0"/>
        <v>5</v>
      </c>
      <c r="K21" s="147" t="s">
        <v>76</v>
      </c>
      <c r="L21" s="124" t="str">
        <f t="shared" si="4"/>
        <v>4</v>
      </c>
      <c r="M21" s="126">
        <f t="shared" si="5"/>
        <v>20</v>
      </c>
      <c r="N21" s="127" t="str">
        <f t="shared" si="6"/>
        <v>RIESGO EXTREMO</v>
      </c>
      <c r="O21" s="446" t="s">
        <v>389</v>
      </c>
      <c r="P21" s="436" t="s">
        <v>389</v>
      </c>
      <c r="Q21" s="128" t="s">
        <v>59</v>
      </c>
      <c r="R21" s="129">
        <f t="shared" si="1"/>
        <v>0</v>
      </c>
      <c r="S21" s="128" t="s">
        <v>59</v>
      </c>
      <c r="T21" s="129">
        <f t="shared" si="2"/>
        <v>0</v>
      </c>
      <c r="U21" s="128" t="s">
        <v>59</v>
      </c>
      <c r="V21" s="130">
        <f t="shared" ref="V21:V26" si="11">IF(U21="SI",0.5,0)</f>
        <v>0</v>
      </c>
      <c r="W21" s="131">
        <f t="shared" ref="W21:W26" si="12">IF(Q21="","",SUM(R21,T21,V21))</f>
        <v>0</v>
      </c>
      <c r="X21" s="132" t="str">
        <f>IF(W21="","",IF(W21="","",IF(W21&gt;=0.76,"2",IF(W21&gt;=0.51,"1",IF(W21&gt;=0,"0","")))))</f>
        <v>0</v>
      </c>
      <c r="Y21" s="145" t="s">
        <v>55</v>
      </c>
      <c r="Z21" s="148" t="str">
        <f t="shared" si="3"/>
        <v>5</v>
      </c>
      <c r="AA21" s="147" t="s">
        <v>76</v>
      </c>
      <c r="AB21" s="124" t="str">
        <f t="shared" si="7"/>
        <v>4</v>
      </c>
      <c r="AC21" s="126">
        <f t="shared" si="8"/>
        <v>20</v>
      </c>
      <c r="AD21" s="133" t="str">
        <f t="shared" si="9"/>
        <v>RIESGO EXTREMO</v>
      </c>
      <c r="AE21" s="133" t="str">
        <f t="shared" si="10"/>
        <v>COMPARTIR O TRANSFERIR EL RIESGO</v>
      </c>
      <c r="AF21" s="195" t="s">
        <v>702</v>
      </c>
      <c r="AG21" s="149" t="s">
        <v>703</v>
      </c>
    </row>
    <row r="22" spans="2:33" s="15" customFormat="1" ht="75" customHeight="1">
      <c r="B22" s="16">
        <v>6</v>
      </c>
      <c r="C22" s="17"/>
      <c r="D22" s="18"/>
      <c r="E22" s="349"/>
      <c r="F22" s="19"/>
      <c r="G22" s="19"/>
      <c r="H22" s="20"/>
      <c r="I22" s="21"/>
      <c r="J22" s="22" t="str">
        <f t="shared" si="0"/>
        <v/>
      </c>
      <c r="K22" s="23"/>
      <c r="L22" s="22" t="str">
        <f t="shared" si="4"/>
        <v/>
      </c>
      <c r="M22" s="24" t="str">
        <f t="shared" si="5"/>
        <v/>
      </c>
      <c r="N22" s="183" t="str">
        <f t="shared" si="6"/>
        <v/>
      </c>
      <c r="O22" s="463"/>
      <c r="P22" s="464"/>
      <c r="Q22" s="26"/>
      <c r="R22" s="27">
        <f t="shared" si="1"/>
        <v>0</v>
      </c>
      <c r="S22" s="26"/>
      <c r="T22" s="27">
        <f t="shared" si="2"/>
        <v>0</v>
      </c>
      <c r="U22" s="26"/>
      <c r="V22" s="28">
        <f t="shared" si="11"/>
        <v>0</v>
      </c>
      <c r="W22" s="29" t="str">
        <f t="shared" si="12"/>
        <v/>
      </c>
      <c r="X22" s="184" t="str">
        <f t="shared" ref="X22:X26" si="13">IF(W22="","",IF(W22="","",IF(W22&gt;=0.76,"2",IF(W22&gt;=0.51,"1",IF(W22&gt;=0,"0","")))))</f>
        <v/>
      </c>
      <c r="Y22" s="21"/>
      <c r="Z22" s="14" t="str">
        <f t="shared" si="3"/>
        <v/>
      </c>
      <c r="AA22" s="23"/>
      <c r="AB22" s="22" t="str">
        <f t="shared" si="7"/>
        <v/>
      </c>
      <c r="AC22" s="24" t="str">
        <f t="shared" si="8"/>
        <v/>
      </c>
      <c r="AD22" s="25" t="str">
        <f t="shared" si="9"/>
        <v/>
      </c>
      <c r="AE22" s="25" t="str">
        <f t="shared" si="10"/>
        <v/>
      </c>
      <c r="AF22" s="57"/>
      <c r="AG22" s="34"/>
    </row>
    <row r="23" spans="2:33" s="15" customFormat="1" ht="75" customHeight="1">
      <c r="B23" s="16">
        <v>7</v>
      </c>
      <c r="C23" s="17"/>
      <c r="D23" s="18"/>
      <c r="E23" s="349"/>
      <c r="F23" s="19"/>
      <c r="G23" s="19"/>
      <c r="H23" s="20"/>
      <c r="I23" s="21"/>
      <c r="J23" s="22" t="str">
        <f t="shared" si="0"/>
        <v/>
      </c>
      <c r="K23" s="23"/>
      <c r="L23" s="22" t="str">
        <f t="shared" si="4"/>
        <v/>
      </c>
      <c r="M23" s="24" t="str">
        <f t="shared" si="5"/>
        <v/>
      </c>
      <c r="N23" s="183" t="str">
        <f t="shared" si="6"/>
        <v/>
      </c>
      <c r="O23" s="463"/>
      <c r="P23" s="464"/>
      <c r="Q23" s="26"/>
      <c r="R23" s="27">
        <f t="shared" si="1"/>
        <v>0</v>
      </c>
      <c r="S23" s="26"/>
      <c r="T23" s="27">
        <f t="shared" si="2"/>
        <v>0</v>
      </c>
      <c r="U23" s="26"/>
      <c r="V23" s="28">
        <f t="shared" si="11"/>
        <v>0</v>
      </c>
      <c r="W23" s="29" t="str">
        <f t="shared" si="12"/>
        <v/>
      </c>
      <c r="X23" s="184" t="str">
        <f t="shared" si="13"/>
        <v/>
      </c>
      <c r="Y23" s="21"/>
      <c r="Z23" s="14" t="str">
        <f t="shared" si="3"/>
        <v/>
      </c>
      <c r="AA23" s="23"/>
      <c r="AB23" s="22" t="str">
        <f t="shared" si="7"/>
        <v/>
      </c>
      <c r="AC23" s="24" t="str">
        <f t="shared" si="8"/>
        <v/>
      </c>
      <c r="AD23" s="25" t="str">
        <f t="shared" si="9"/>
        <v/>
      </c>
      <c r="AE23" s="25" t="str">
        <f t="shared" si="10"/>
        <v/>
      </c>
      <c r="AF23" s="57"/>
      <c r="AG23" s="34"/>
    </row>
    <row r="24" spans="2:33" s="15" customFormat="1" ht="75" customHeight="1">
      <c r="B24" s="16">
        <v>8</v>
      </c>
      <c r="C24" s="17"/>
      <c r="D24" s="18"/>
      <c r="E24" s="349"/>
      <c r="F24" s="19"/>
      <c r="G24" s="19"/>
      <c r="H24" s="20"/>
      <c r="I24" s="21"/>
      <c r="J24" s="22" t="str">
        <f t="shared" si="0"/>
        <v/>
      </c>
      <c r="K24" s="23"/>
      <c r="L24" s="22" t="str">
        <f t="shared" si="4"/>
        <v/>
      </c>
      <c r="M24" s="24" t="str">
        <f t="shared" si="5"/>
        <v/>
      </c>
      <c r="N24" s="183" t="str">
        <f t="shared" si="6"/>
        <v/>
      </c>
      <c r="O24" s="463"/>
      <c r="P24" s="464"/>
      <c r="Q24" s="26"/>
      <c r="R24" s="27">
        <f t="shared" si="1"/>
        <v>0</v>
      </c>
      <c r="S24" s="26"/>
      <c r="T24" s="27">
        <f t="shared" si="2"/>
        <v>0</v>
      </c>
      <c r="U24" s="26"/>
      <c r="V24" s="28">
        <f t="shared" si="11"/>
        <v>0</v>
      </c>
      <c r="W24" s="29" t="str">
        <f t="shared" si="12"/>
        <v/>
      </c>
      <c r="X24" s="184" t="str">
        <f t="shared" si="13"/>
        <v/>
      </c>
      <c r="Y24" s="21"/>
      <c r="Z24" s="14" t="str">
        <f t="shared" si="3"/>
        <v/>
      </c>
      <c r="AA24" s="23"/>
      <c r="AB24" s="22" t="str">
        <f t="shared" si="7"/>
        <v/>
      </c>
      <c r="AC24" s="24" t="str">
        <f t="shared" si="8"/>
        <v/>
      </c>
      <c r="AD24" s="25" t="str">
        <f t="shared" si="9"/>
        <v/>
      </c>
      <c r="AE24" s="25" t="str">
        <f t="shared" si="10"/>
        <v/>
      </c>
      <c r="AF24" s="57"/>
      <c r="AG24" s="35"/>
    </row>
    <row r="25" spans="2:33" s="15" customFormat="1" ht="75" customHeight="1">
      <c r="B25" s="16">
        <v>9</v>
      </c>
      <c r="C25" s="17"/>
      <c r="D25" s="18"/>
      <c r="E25" s="349"/>
      <c r="F25" s="19"/>
      <c r="G25" s="19"/>
      <c r="H25" s="20"/>
      <c r="I25" s="21"/>
      <c r="J25" s="22" t="str">
        <f t="shared" si="0"/>
        <v/>
      </c>
      <c r="K25" s="23"/>
      <c r="L25" s="22" t="str">
        <f t="shared" si="4"/>
        <v/>
      </c>
      <c r="M25" s="24" t="str">
        <f t="shared" si="5"/>
        <v/>
      </c>
      <c r="N25" s="183" t="str">
        <f t="shared" si="6"/>
        <v/>
      </c>
      <c r="O25" s="463"/>
      <c r="P25" s="464"/>
      <c r="Q25" s="26"/>
      <c r="R25" s="27">
        <f t="shared" si="1"/>
        <v>0</v>
      </c>
      <c r="S25" s="26"/>
      <c r="T25" s="27">
        <f t="shared" si="2"/>
        <v>0</v>
      </c>
      <c r="U25" s="26"/>
      <c r="V25" s="28">
        <f t="shared" si="11"/>
        <v>0</v>
      </c>
      <c r="W25" s="29" t="str">
        <f t="shared" si="12"/>
        <v/>
      </c>
      <c r="X25" s="184" t="str">
        <f t="shared" si="13"/>
        <v/>
      </c>
      <c r="Y25" s="21"/>
      <c r="Z25" s="14" t="str">
        <f t="shared" si="3"/>
        <v/>
      </c>
      <c r="AA25" s="23"/>
      <c r="AB25" s="22" t="str">
        <f t="shared" si="7"/>
        <v/>
      </c>
      <c r="AC25" s="24" t="str">
        <f t="shared" si="8"/>
        <v/>
      </c>
      <c r="AD25" s="25" t="str">
        <f t="shared" si="9"/>
        <v/>
      </c>
      <c r="AE25" s="25" t="str">
        <f t="shared" si="10"/>
        <v/>
      </c>
      <c r="AF25" s="57"/>
      <c r="AG25" s="35"/>
    </row>
    <row r="26" spans="2:33" s="15" customFormat="1" ht="75" customHeight="1" thickBot="1">
      <c r="B26" s="36">
        <v>10</v>
      </c>
      <c r="C26" s="37"/>
      <c r="D26" s="38"/>
      <c r="E26" s="240"/>
      <c r="F26" s="40"/>
      <c r="G26" s="40"/>
      <c r="H26" s="41"/>
      <c r="I26" s="42"/>
      <c r="J26" s="43" t="str">
        <f t="shared" si="0"/>
        <v/>
      </c>
      <c r="K26" s="44"/>
      <c r="L26" s="43" t="str">
        <f t="shared" si="4"/>
        <v/>
      </c>
      <c r="M26" s="45"/>
      <c r="N26" s="185"/>
      <c r="O26" s="465"/>
      <c r="P26" s="466"/>
      <c r="Q26" s="44"/>
      <c r="R26" s="47">
        <f t="shared" si="1"/>
        <v>0</v>
      </c>
      <c r="S26" s="44"/>
      <c r="T26" s="47">
        <f t="shared" si="2"/>
        <v>0</v>
      </c>
      <c r="U26" s="44"/>
      <c r="V26" s="48">
        <f t="shared" si="11"/>
        <v>0</v>
      </c>
      <c r="W26" s="49" t="str">
        <f t="shared" si="12"/>
        <v/>
      </c>
      <c r="X26" s="186" t="str">
        <f t="shared" si="13"/>
        <v/>
      </c>
      <c r="Y26" s="42"/>
      <c r="Z26" s="51" t="str">
        <f t="shared" si="3"/>
        <v/>
      </c>
      <c r="AA26" s="44"/>
      <c r="AB26" s="43" t="str">
        <f t="shared" si="7"/>
        <v/>
      </c>
      <c r="AC26" s="45"/>
      <c r="AD26" s="46" t="str">
        <f t="shared" si="9"/>
        <v/>
      </c>
      <c r="AE26" s="46" t="str">
        <f t="shared" si="10"/>
        <v/>
      </c>
      <c r="AF26" s="59"/>
      <c r="AG26" s="53"/>
    </row>
    <row r="27" spans="2:33" s="54" customFormat="1"/>
    <row r="28" spans="2:33" s="54" customFormat="1" ht="12.75" customHeight="1"/>
    <row r="29" spans="2:33" s="54" customFormat="1" ht="12.75" hidden="1" customHeight="1">
      <c r="B29" s="54" t="s">
        <v>49</v>
      </c>
      <c r="C29" s="54" t="s">
        <v>90</v>
      </c>
      <c r="D29" s="54" t="s">
        <v>91</v>
      </c>
    </row>
    <row r="30" spans="2:33" s="54" customFormat="1" ht="13.5" hidden="1" customHeight="1">
      <c r="B30" s="54" t="s">
        <v>92</v>
      </c>
      <c r="C30" s="54" t="s">
        <v>93</v>
      </c>
      <c r="D30" s="54" t="s">
        <v>94</v>
      </c>
    </row>
    <row r="31" spans="2:33" s="54" customFormat="1" ht="38.25" hidden="1">
      <c r="C31" s="54" t="s">
        <v>95</v>
      </c>
      <c r="D31" s="54" t="s">
        <v>96</v>
      </c>
    </row>
    <row r="32" spans="2:33" s="54" customFormat="1" ht="25.5" hidden="1">
      <c r="B32" s="54" t="s">
        <v>97</v>
      </c>
      <c r="C32" s="54" t="s">
        <v>98</v>
      </c>
      <c r="D32" s="54" t="s">
        <v>99</v>
      </c>
    </row>
    <row r="33" spans="2:4" s="54" customFormat="1" ht="25.5" hidden="1">
      <c r="B33" s="55" t="s">
        <v>100</v>
      </c>
      <c r="C33" s="54" t="s">
        <v>101</v>
      </c>
      <c r="D33" s="54" t="s">
        <v>102</v>
      </c>
    </row>
    <row r="34" spans="2:4" s="54" customFormat="1" hidden="1">
      <c r="B34" s="54" t="s">
        <v>103</v>
      </c>
      <c r="C34" s="54" t="s">
        <v>104</v>
      </c>
      <c r="D34" s="54" t="s">
        <v>105</v>
      </c>
    </row>
    <row r="35" spans="2:4" s="54" customFormat="1" ht="25.5" hidden="1">
      <c r="B35" s="54" t="s">
        <v>106</v>
      </c>
      <c r="C35" s="54" t="s">
        <v>107</v>
      </c>
      <c r="D35" s="54" t="s">
        <v>5</v>
      </c>
    </row>
    <row r="36" spans="2:4" s="54" customFormat="1" ht="51" hidden="1">
      <c r="B36" s="54" t="s">
        <v>108</v>
      </c>
      <c r="C36" s="54" t="s">
        <v>589</v>
      </c>
      <c r="D36" s="54" t="s">
        <v>110</v>
      </c>
    </row>
    <row r="37" spans="2:4" s="54" customFormat="1" ht="25.5" hidden="1">
      <c r="B37" s="54" t="s">
        <v>84</v>
      </c>
      <c r="C37" s="54" t="s">
        <v>111</v>
      </c>
      <c r="D37" s="54" t="s">
        <v>112</v>
      </c>
    </row>
    <row r="38" spans="2:4" s="54" customFormat="1" ht="25.5" hidden="1">
      <c r="B38" s="54" t="s">
        <v>113</v>
      </c>
      <c r="C38" s="54" t="s">
        <v>114</v>
      </c>
    </row>
    <row r="39" spans="2:4" s="54" customFormat="1" hidden="1">
      <c r="B39" s="54" t="s">
        <v>115</v>
      </c>
      <c r="C39" s="54" t="s">
        <v>116</v>
      </c>
    </row>
    <row r="40" spans="2:4" s="54" customFormat="1" ht="38.25"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51"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Rows="0" selectLockedCells="1"/>
  <dataConsolidate/>
  <mergeCells count="66">
    <mergeCell ref="B2:C4"/>
    <mergeCell ref="D2:N2"/>
    <mergeCell ref="O2:O4"/>
    <mergeCell ref="P2:AG2"/>
    <mergeCell ref="G3:N3"/>
    <mergeCell ref="P3:AA3"/>
    <mergeCell ref="AC3:AG3"/>
    <mergeCell ref="D4:N4"/>
    <mergeCell ref="P4:AG4"/>
    <mergeCell ref="B6:D6"/>
    <mergeCell ref="E6:N6"/>
    <mergeCell ref="B7:D7"/>
    <mergeCell ref="E7:N7"/>
    <mergeCell ref="B8:D8"/>
    <mergeCell ref="E8:N8"/>
    <mergeCell ref="H13:H16"/>
    <mergeCell ref="I13:K13"/>
    <mergeCell ref="B9:D9"/>
    <mergeCell ref="E9:N9"/>
    <mergeCell ref="B11:D11"/>
    <mergeCell ref="E11:H11"/>
    <mergeCell ref="I11:N11"/>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I14:J16"/>
    <mergeCell ref="K14:L16"/>
    <mergeCell ref="M14:N14"/>
    <mergeCell ref="Y14:Z16"/>
    <mergeCell ref="AA14:AB16"/>
    <mergeCell ref="M15:M16"/>
    <mergeCell ref="O22:P22"/>
    <mergeCell ref="O23:P23"/>
    <mergeCell ref="O13:W14"/>
    <mergeCell ref="X13:X16"/>
    <mergeCell ref="Y13:AE13"/>
    <mergeCell ref="AC14:AE14"/>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s>
  <conditionalFormatting sqref="I22:I26 Y22:Y26">
    <cfRule type="containsText" dxfId="268" priority="21" operator="containsText" text="IMPROBABLE">
      <formula>NOT(ISERROR(SEARCH("IMPROBABLE",I22)))</formula>
    </cfRule>
    <cfRule type="containsText" dxfId="267" priority="26" operator="containsText" text="PROBABLE">
      <formula>NOT(ISERROR(SEARCH("PROBABLE",I22)))</formula>
    </cfRule>
    <cfRule type="containsText" dxfId="266" priority="32" operator="containsText" text="CASI CIERTA">
      <formula>NOT(ISERROR(SEARCH("CASI CIERTA",I22)))</formula>
    </cfRule>
    <cfRule type="containsText" dxfId="265" priority="33" operator="containsText" text="POSIBLE">
      <formula>NOT(ISERROR(SEARCH("POSIBLE",I22)))</formula>
    </cfRule>
    <cfRule type="containsText" dxfId="264" priority="34" operator="containsText" text="RARO">
      <formula>NOT(ISERROR(SEARCH("RARO",I22)))</formula>
    </cfRule>
  </conditionalFormatting>
  <conditionalFormatting sqref="K22:K26 AA22:AA26">
    <cfRule type="containsText" dxfId="263" priority="27" operator="containsText" text="CATASTRÓFICO">
      <formula>NOT(ISERROR(SEARCH("CATASTRÓFICO",K22)))</formula>
    </cfRule>
    <cfRule type="containsText" dxfId="262" priority="28" operator="containsText" text="MAYOR">
      <formula>NOT(ISERROR(SEARCH("MAYOR",K22)))</formula>
    </cfRule>
    <cfRule type="containsText" dxfId="261" priority="29" operator="containsText" text="MODERADO">
      <formula>NOT(ISERROR(SEARCH("MODERADO",K22)))</formula>
    </cfRule>
    <cfRule type="containsText" dxfId="260" priority="30" operator="containsText" text="MENOR">
      <formula>NOT(ISERROR(SEARCH("MENOR",K22)))</formula>
    </cfRule>
    <cfRule type="containsText" dxfId="259" priority="31" operator="containsText" text="INSIGNIFICANTE">
      <formula>NOT(ISERROR(SEARCH("INSIGNIFICANTE",K22)))</formula>
    </cfRule>
  </conditionalFormatting>
  <conditionalFormatting sqref="N17:N26 X17 AD17:AF26">
    <cfRule type="containsText" dxfId="258" priority="22" operator="containsText" text="RIESGO EXTREMO">
      <formula>NOT(ISERROR(SEARCH("RIESGO EXTREMO",N17)))</formula>
    </cfRule>
    <cfRule type="containsText" dxfId="257" priority="23" operator="containsText" text="RIESGO ALTO">
      <formula>NOT(ISERROR(SEARCH("RIESGO ALTO",N17)))</formula>
    </cfRule>
    <cfRule type="containsText" dxfId="256" priority="24" operator="containsText" text="RIESGO MODERADO">
      <formula>NOT(ISERROR(SEARCH("RIESGO MODERADO",N17)))</formula>
    </cfRule>
    <cfRule type="containsText" dxfId="255" priority="25" operator="containsText" text="RIESGO BAJO">
      <formula>NOT(ISERROR(SEARCH("RIESGO BAJO",N17)))</formula>
    </cfRule>
  </conditionalFormatting>
  <conditionalFormatting sqref="I17:I21">
    <cfRule type="containsText" dxfId="254" priority="11" operator="containsText" text="IMPROBABLE">
      <formula>NOT(ISERROR(SEARCH("IMPROBABLE",I17)))</formula>
    </cfRule>
    <cfRule type="containsText" dxfId="253" priority="12" operator="containsText" text="PROBABLE">
      <formula>NOT(ISERROR(SEARCH("PROBABLE",I17)))</formula>
    </cfRule>
    <cfRule type="containsText" dxfId="252" priority="18" operator="containsText" text="CASI CIERTA">
      <formula>NOT(ISERROR(SEARCH("CASI CIERTA",I17)))</formula>
    </cfRule>
    <cfRule type="containsText" dxfId="251" priority="19" operator="containsText" text="POSIBLE">
      <formula>NOT(ISERROR(SEARCH("POSIBLE",I17)))</formula>
    </cfRule>
    <cfRule type="containsText" dxfId="250" priority="20" operator="containsText" text="RARO">
      <formula>NOT(ISERROR(SEARCH("RARO",I17)))</formula>
    </cfRule>
  </conditionalFormatting>
  <conditionalFormatting sqref="K17:K21">
    <cfRule type="containsText" dxfId="249" priority="13" operator="containsText" text="CATASTRÓFICO">
      <formula>NOT(ISERROR(SEARCH("CATASTRÓFICO",K17)))</formula>
    </cfRule>
    <cfRule type="containsText" dxfId="248" priority="14" operator="containsText" text="MAYOR">
      <formula>NOT(ISERROR(SEARCH("MAYOR",K17)))</formula>
    </cfRule>
    <cfRule type="containsText" dxfId="247" priority="15" operator="containsText" text="MODERADO">
      <formula>NOT(ISERROR(SEARCH("MODERADO",K17)))</formula>
    </cfRule>
    <cfRule type="containsText" dxfId="246" priority="16" operator="containsText" text="MENOR">
      <formula>NOT(ISERROR(SEARCH("MENOR",K17)))</formula>
    </cfRule>
    <cfRule type="containsText" dxfId="245" priority="17" operator="containsText" text="INSIGNIFICANTE">
      <formula>NOT(ISERROR(SEARCH("INSIGNIFICANTE",K17)))</formula>
    </cfRule>
  </conditionalFormatting>
  <conditionalFormatting sqref="Y17:Y21">
    <cfRule type="containsText" dxfId="244" priority="1" operator="containsText" text="IMPROBABLE">
      <formula>NOT(ISERROR(SEARCH("IMPROBABLE",Y17)))</formula>
    </cfRule>
    <cfRule type="containsText" dxfId="243" priority="2" operator="containsText" text="PROBABLE">
      <formula>NOT(ISERROR(SEARCH("PROBABLE",Y17)))</formula>
    </cfRule>
    <cfRule type="containsText" dxfId="242" priority="8" operator="containsText" text="CASI CIERTA">
      <formula>NOT(ISERROR(SEARCH("CASI CIERTA",Y17)))</formula>
    </cfRule>
    <cfRule type="containsText" dxfId="241" priority="9" operator="containsText" text="POSIBLE">
      <formula>NOT(ISERROR(SEARCH("POSIBLE",Y17)))</formula>
    </cfRule>
    <cfRule type="containsText" dxfId="240" priority="10" operator="containsText" text="RARO">
      <formula>NOT(ISERROR(SEARCH("RARO",Y17)))</formula>
    </cfRule>
  </conditionalFormatting>
  <conditionalFormatting sqref="AA17:AA21">
    <cfRule type="containsText" dxfId="239" priority="3" operator="containsText" text="CATASTRÓFICO">
      <formula>NOT(ISERROR(SEARCH("CATASTRÓFICO",AA17)))</formula>
    </cfRule>
    <cfRule type="containsText" dxfId="238" priority="4" operator="containsText" text="MAYOR">
      <formula>NOT(ISERROR(SEARCH("MAYOR",AA17)))</formula>
    </cfRule>
    <cfRule type="containsText" dxfId="237" priority="5" operator="containsText" text="MODERADO">
      <formula>NOT(ISERROR(SEARCH("MODERADO",AA17)))</formula>
    </cfRule>
    <cfRule type="containsText" dxfId="236" priority="6" operator="containsText" text="MENOR">
      <formula>NOT(ISERROR(SEARCH("MENOR",AA17)))</formula>
    </cfRule>
    <cfRule type="containsText" dxfId="235" priority="7" operator="containsText" text="INSIGNIFICANTE">
      <formula>NOT(ISERROR(SEARCH("INSIGNIFICANTE",AA17)))</formula>
    </cfRule>
  </conditionalFormatting>
  <dataValidations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Q17:Q26 U17:U26 S17:S26">
      <formula1>"SI,NO"</formula1>
    </dataValidation>
    <dataValidation type="list" allowBlank="1" showInputMessage="1" showErrorMessage="1" sqref="C17:C26">
      <formula1>FAC</formula1>
    </dataValidation>
    <dataValidation type="list" allowBlank="1" showInputMessage="1" showErrorMessage="1" sqref="K17:K26 AA17:AA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9"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13.xml><?xml version="1.0" encoding="utf-8"?>
<worksheet xmlns="http://schemas.openxmlformats.org/spreadsheetml/2006/main" xmlns:r="http://schemas.openxmlformats.org/officeDocument/2006/relationships">
  <dimension ref="B2:AG2968"/>
  <sheetViews>
    <sheetView showGridLines="0" view="pageBreakPreview" zoomScale="30" zoomScaleNormal="60" zoomScaleSheetLayoutView="30" zoomScalePageLayoutView="50" workbookViewId="0">
      <selection activeCell="G22" sqref="G22"/>
    </sheetView>
  </sheetViews>
  <sheetFormatPr baseColWidth="10" defaultColWidth="11.42578125" defaultRowHeight="12.75"/>
  <cols>
    <col min="1" max="1" width="4.28515625" style="1" customWidth="1"/>
    <col min="2" max="2" width="12.85546875" style="1" customWidth="1"/>
    <col min="3" max="3" width="20.7109375" style="1" customWidth="1" collapsed="1"/>
    <col min="4" max="4" width="51.5703125" style="1" customWidth="1"/>
    <col min="5" max="5" width="55.28515625" style="1" customWidth="1" collapsed="1"/>
    <col min="6" max="6" width="55.7109375" style="1" customWidth="1"/>
    <col min="7" max="7" width="58.140625" style="1" customWidth="1"/>
    <col min="8" max="8" width="25.28515625" style="1" customWidth="1"/>
    <col min="9" max="9" width="27" style="1" customWidth="1" collapsed="1"/>
    <col min="10" max="10" width="11.42578125" style="1" hidden="1" customWidth="1"/>
    <col min="11" max="11" width="27" style="1" customWidth="1"/>
    <col min="12" max="12" width="11.42578125" style="1" hidden="1" customWidth="1"/>
    <col min="13" max="13" width="17.28515625" style="1" customWidth="1"/>
    <col min="14" max="14" width="19.7109375" style="1" customWidth="1"/>
    <col min="15" max="15" width="28.85546875" style="1" customWidth="1" collapsed="1"/>
    <col min="16" max="16" width="11"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7" style="1" customWidth="1"/>
    <col min="28" max="28" width="11.42578125" style="1" hidden="1" customWidth="1"/>
    <col min="29" max="29" width="17.85546875" style="1" customWidth="1"/>
    <col min="30" max="30" width="19.42578125" style="1" customWidth="1"/>
    <col min="31" max="31" width="25.28515625" style="1" customWidth="1"/>
    <col min="32" max="32" width="53.85546875" style="1" customWidth="1"/>
    <col min="33" max="33" width="48.8554687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96</v>
      </c>
      <c r="F6" s="457"/>
      <c r="G6" s="457"/>
      <c r="H6" s="457"/>
      <c r="I6" s="457"/>
      <c r="J6" s="457"/>
      <c r="K6" s="457"/>
      <c r="L6" s="457"/>
      <c r="M6" s="457"/>
      <c r="N6" s="458"/>
    </row>
    <row r="7" spans="2:33" ht="27" customHeight="1">
      <c r="B7" s="419" t="s">
        <v>6</v>
      </c>
      <c r="C7" s="390"/>
      <c r="D7" s="390"/>
      <c r="E7" s="459" t="s">
        <v>127</v>
      </c>
      <c r="F7" s="459"/>
      <c r="G7" s="459"/>
      <c r="H7" s="459"/>
      <c r="I7" s="459"/>
      <c r="J7" s="459"/>
      <c r="K7" s="459"/>
      <c r="L7" s="459"/>
      <c r="M7" s="459"/>
      <c r="N7" s="460"/>
    </row>
    <row r="8" spans="2:33" ht="27" customHeight="1">
      <c r="B8" s="419" t="s">
        <v>8</v>
      </c>
      <c r="C8" s="390"/>
      <c r="D8" s="390"/>
      <c r="E8" s="461" t="s">
        <v>128</v>
      </c>
      <c r="F8" s="461"/>
      <c r="G8" s="461"/>
      <c r="H8" s="461"/>
      <c r="I8" s="461"/>
      <c r="J8" s="461"/>
      <c r="K8" s="461"/>
      <c r="L8" s="461"/>
      <c r="M8" s="461"/>
      <c r="N8" s="462"/>
    </row>
    <row r="9" spans="2:33" ht="60" customHeight="1" thickBot="1">
      <c r="B9" s="395" t="s">
        <v>10</v>
      </c>
      <c r="C9" s="396"/>
      <c r="D9" s="396"/>
      <c r="E9" s="454" t="s">
        <v>129</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07" t="s">
        <v>19</v>
      </c>
      <c r="F12" s="409"/>
      <c r="G12" s="409"/>
      <c r="H12" s="408"/>
      <c r="I12" s="407" t="s">
        <v>20</v>
      </c>
      <c r="J12" s="409"/>
      <c r="K12" s="409"/>
      <c r="L12" s="409"/>
      <c r="M12" s="409"/>
      <c r="N12" s="408"/>
      <c r="O12" s="411" t="s">
        <v>21</v>
      </c>
      <c r="P12" s="411"/>
      <c r="Q12" s="409"/>
      <c r="R12" s="409"/>
      <c r="S12" s="409"/>
      <c r="T12" s="409"/>
      <c r="U12" s="409"/>
      <c r="V12" s="409"/>
      <c r="W12" s="409"/>
      <c r="X12" s="409"/>
      <c r="Y12" s="412"/>
      <c r="Z12" s="412"/>
      <c r="AA12" s="412"/>
      <c r="AB12" s="412"/>
      <c r="AC12" s="412"/>
      <c r="AD12" s="413"/>
      <c r="AE12" s="414"/>
      <c r="AF12" s="407" t="s">
        <v>22</v>
      </c>
      <c r="AG12" s="408" t="s">
        <v>23</v>
      </c>
    </row>
    <row r="13" spans="2:33" s="9" customFormat="1" ht="38.25" customHeight="1">
      <c r="B13" s="398"/>
      <c r="C13" s="419" t="s">
        <v>24</v>
      </c>
      <c r="D13" s="391" t="s">
        <v>25</v>
      </c>
      <c r="E13" s="415" t="s">
        <v>26</v>
      </c>
      <c r="F13" s="422" t="s">
        <v>27</v>
      </c>
      <c r="G13" s="422" t="s">
        <v>28</v>
      </c>
      <c r="H13" s="452" t="s">
        <v>29</v>
      </c>
      <c r="I13" s="419" t="s">
        <v>30</v>
      </c>
      <c r="J13" s="390"/>
      <c r="K13" s="390"/>
      <c r="L13" s="174"/>
      <c r="M13" s="390" t="s">
        <v>31</v>
      </c>
      <c r="N13" s="391"/>
      <c r="O13" s="385" t="s">
        <v>32</v>
      </c>
      <c r="P13" s="374"/>
      <c r="Q13" s="374"/>
      <c r="R13" s="374"/>
      <c r="S13" s="374"/>
      <c r="T13" s="374"/>
      <c r="U13" s="374"/>
      <c r="V13" s="374"/>
      <c r="W13" s="375"/>
      <c r="X13" s="378" t="s">
        <v>33</v>
      </c>
      <c r="Y13" s="381" t="s">
        <v>34</v>
      </c>
      <c r="Z13" s="382"/>
      <c r="AA13" s="382"/>
      <c r="AB13" s="382"/>
      <c r="AC13" s="382"/>
      <c r="AD13" s="383"/>
      <c r="AE13" s="384"/>
      <c r="AF13" s="415"/>
      <c r="AG13" s="417"/>
    </row>
    <row r="14" spans="2:33" s="9" customFormat="1" ht="36" customHeight="1">
      <c r="B14" s="398"/>
      <c r="C14" s="419"/>
      <c r="D14" s="391"/>
      <c r="E14" s="415"/>
      <c r="F14" s="422"/>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17"/>
    </row>
    <row r="15" spans="2:33" ht="12.75" customHeight="1">
      <c r="B15" s="398"/>
      <c r="C15" s="419"/>
      <c r="D15" s="391"/>
      <c r="E15" s="415"/>
      <c r="F15" s="422"/>
      <c r="G15" s="422"/>
      <c r="H15" s="452"/>
      <c r="I15" s="386"/>
      <c r="J15" s="387"/>
      <c r="K15" s="379"/>
      <c r="L15" s="387"/>
      <c r="M15" s="372" t="s">
        <v>38</v>
      </c>
      <c r="N15" s="393" t="s">
        <v>39</v>
      </c>
      <c r="O15" s="449" t="s">
        <v>40</v>
      </c>
      <c r="P15" s="369"/>
      <c r="Q15" s="372" t="s">
        <v>41</v>
      </c>
      <c r="R15" s="172"/>
      <c r="S15" s="372" t="s">
        <v>42</v>
      </c>
      <c r="T15" s="172"/>
      <c r="U15" s="372" t="s">
        <v>43</v>
      </c>
      <c r="V15" s="172"/>
      <c r="W15" s="372" t="s">
        <v>44</v>
      </c>
      <c r="X15" s="379"/>
      <c r="Y15" s="386"/>
      <c r="Z15" s="387"/>
      <c r="AA15" s="379"/>
      <c r="AB15" s="387"/>
      <c r="AC15" s="372" t="s">
        <v>38</v>
      </c>
      <c r="AD15" s="393" t="s">
        <v>39</v>
      </c>
      <c r="AE15" s="393" t="s">
        <v>45</v>
      </c>
      <c r="AF15" s="415"/>
      <c r="AG15" s="417"/>
    </row>
    <row r="16" spans="2:33" s="9" customFormat="1" ht="73.5" customHeight="1" thickBot="1">
      <c r="B16" s="399"/>
      <c r="C16" s="395"/>
      <c r="D16" s="420"/>
      <c r="E16" s="175" t="s">
        <v>46</v>
      </c>
      <c r="F16" s="11" t="s">
        <v>704</v>
      </c>
      <c r="G16" s="11" t="s">
        <v>705</v>
      </c>
      <c r="H16" s="453"/>
      <c r="I16" s="388"/>
      <c r="J16" s="389"/>
      <c r="K16" s="380"/>
      <c r="L16" s="389"/>
      <c r="M16" s="373"/>
      <c r="N16" s="394"/>
      <c r="O16" s="450"/>
      <c r="P16" s="371"/>
      <c r="Q16" s="373"/>
      <c r="R16" s="173"/>
      <c r="S16" s="373"/>
      <c r="T16" s="173"/>
      <c r="U16" s="373"/>
      <c r="V16" s="173"/>
      <c r="W16" s="373"/>
      <c r="X16" s="380"/>
      <c r="Y16" s="388"/>
      <c r="Z16" s="389"/>
      <c r="AA16" s="380"/>
      <c r="AB16" s="389"/>
      <c r="AC16" s="373"/>
      <c r="AD16" s="394"/>
      <c r="AE16" s="394"/>
      <c r="AF16" s="416"/>
      <c r="AG16" s="418"/>
    </row>
    <row r="17" spans="2:33" s="115" customFormat="1" ht="107.25" customHeight="1">
      <c r="B17" s="97">
        <v>1</v>
      </c>
      <c r="C17" s="98" t="s">
        <v>49</v>
      </c>
      <c r="D17" s="177" t="s">
        <v>130</v>
      </c>
      <c r="E17" s="178" t="s">
        <v>131</v>
      </c>
      <c r="F17" s="179" t="s">
        <v>132</v>
      </c>
      <c r="G17" s="179" t="s">
        <v>133</v>
      </c>
      <c r="H17" s="102" t="s">
        <v>134</v>
      </c>
      <c r="I17" s="103" t="s">
        <v>55</v>
      </c>
      <c r="J17" s="104" t="str">
        <f t="shared" ref="J17:J26" si="0">IF(I17="RARO","1",IF(I17="IMPROBABLE","2",IF(I17="POSIBLE","3",IF(I17="PROBABLE","4",IF(I17="CASI CIERTA","5","")))))</f>
        <v>5</v>
      </c>
      <c r="K17" s="105" t="s">
        <v>56</v>
      </c>
      <c r="L17" s="104" t="str">
        <f>IF(K17="INSIGNIFICANTE","1",IF(K17="MENOR","2",IF(K17="MODERADO","3",IF(K17="MAYOR","4",IF(K17="CATASTRÓFICO","5","")))))</f>
        <v>2</v>
      </c>
      <c r="M17" s="106">
        <f>IF(J17="","",J17*L17)</f>
        <v>10</v>
      </c>
      <c r="N17" s="111" t="str">
        <f>IF(M17="","",IF(M17&gt;=15,"RIESGO EXTREMO",IF(M17&gt;=7,"RIESGO ALTO",IF(M17&gt;=4,"RIESGO MODERADO",IF(M17&gt;=1,"RIESGO BAJO","")))))</f>
        <v>RIESGO ALTO</v>
      </c>
      <c r="O17" s="441" t="s">
        <v>135</v>
      </c>
      <c r="P17" s="367" t="s">
        <v>136</v>
      </c>
      <c r="Q17" s="105" t="s">
        <v>58</v>
      </c>
      <c r="R17" s="108">
        <f>IF(Q17="SI",0.25,0)</f>
        <v>0.25</v>
      </c>
      <c r="S17" s="105" t="s">
        <v>58</v>
      </c>
      <c r="T17" s="108">
        <f>IF(S17="SI",0.25,0)</f>
        <v>0.25</v>
      </c>
      <c r="U17" s="105" t="s">
        <v>59</v>
      </c>
      <c r="V17" s="109">
        <f>IF(U17="SI",0.5,0)</f>
        <v>0</v>
      </c>
      <c r="W17" s="110">
        <f>IF(Q17="","",SUM(R17,T17,V17))</f>
        <v>0.5</v>
      </c>
      <c r="X17" s="107" t="str">
        <f>IF(W17="","",IF(W17="","",IF(W17&gt;=0.76,"2",IF(W17&gt;=0.51,"1",IF(W17&gt;=0,"0","")))))</f>
        <v>0</v>
      </c>
      <c r="Y17" s="103" t="s">
        <v>55</v>
      </c>
      <c r="Z17" s="112" t="str">
        <f t="shared" ref="Z17:Z26" si="1">IF(Y17="RARO","1",IF(Y17="IMPROBABLE","2",IF(Y17="POSIBLE","3",IF(Y17="PROBABLE","4",IF(Y17="CASI CIERTA","5","")))))</f>
        <v>5</v>
      </c>
      <c r="AA17" s="105" t="s">
        <v>56</v>
      </c>
      <c r="AB17" s="104" t="str">
        <f>IF(AA17="INSIGNIFICANTE","1",IF(AA17="MENOR","2",IF(AA17="MODERADO","3",IF(AA17="MAYOR","4",IF(AA17="CATASTRÓFICO","5","")))))</f>
        <v>2</v>
      </c>
      <c r="AC17" s="106">
        <f>IF(Z17="","",Z17*AB17)</f>
        <v>10</v>
      </c>
      <c r="AD17" s="111" t="str">
        <f>IF(AC17="","",IF(AC17&gt;=15,"RIESGO EXTREMO",IF(AC17&gt;=7,"RIESGO ALTO",IF(AC17&gt;=4,"RIESGO MODERADO",IF(AC17&gt;=1,"RIESGO BAJO","")))))</f>
        <v>RIESGO ALTO</v>
      </c>
      <c r="AE17" s="111" t="str">
        <f>IF(AD17="","",IF(AD17="RIESGO EXTREMO","COMPARTIR O TRANSFERIR EL RIESGO",IF(AD17="RIESGO ALTO","EVITAR EL RIESGO",IF(AD17="RIESGO MODERADO","REDUCIR EL RIESGO",IF(AD17="RIESGO BAJO","ASUMIR","")))))</f>
        <v>EVITAR EL RIESGO</v>
      </c>
      <c r="AF17" s="205" t="s">
        <v>137</v>
      </c>
      <c r="AG17" s="200" t="s">
        <v>138</v>
      </c>
    </row>
    <row r="18" spans="2:33" s="115" customFormat="1" ht="75" customHeight="1">
      <c r="B18" s="116">
        <v>2</v>
      </c>
      <c r="C18" s="117" t="s">
        <v>92</v>
      </c>
      <c r="D18" s="118" t="s">
        <v>139</v>
      </c>
      <c r="E18" s="150" t="s">
        <v>140</v>
      </c>
      <c r="F18" s="137" t="s">
        <v>141</v>
      </c>
      <c r="G18" s="137" t="s">
        <v>142</v>
      </c>
      <c r="H18" s="122" t="s">
        <v>54</v>
      </c>
      <c r="I18" s="123" t="s">
        <v>55</v>
      </c>
      <c r="J18" s="124" t="str">
        <f t="shared" si="0"/>
        <v>5</v>
      </c>
      <c r="K18" s="125" t="s">
        <v>66</v>
      </c>
      <c r="L18" s="124" t="str">
        <f t="shared" ref="L18:L26" si="2">IF(K18="INSIGNIFICANTE","1",IF(K18="MENOR","2",IF(K18="MODERADO","3",IF(K18="MAYOR","4",IF(K18="CATASTRÓFICO","5","")))))</f>
        <v>3</v>
      </c>
      <c r="M18" s="126">
        <f t="shared" ref="M18:M25" si="3">IF(J18="","",J18*L18)</f>
        <v>15</v>
      </c>
      <c r="N18" s="133" t="str">
        <f t="shared" ref="N18:N25" si="4">IF(M18="","",IF(M18&gt;=15,"RIESGO EXTREMO",IF(M18&gt;=7,"RIESGO ALTO",IF(M18&gt;=4,"RIESGO MODERADO",IF(M18&gt;=1,"RIESGO BAJO","")))))</f>
        <v>RIESGO EXTREMO</v>
      </c>
      <c r="O18" s="442" t="s">
        <v>143</v>
      </c>
      <c r="P18" s="357"/>
      <c r="Q18" s="128" t="s">
        <v>59</v>
      </c>
      <c r="R18" s="129">
        <f>IF(Q18="SI",0.25,0)</f>
        <v>0</v>
      </c>
      <c r="S18" s="128" t="s">
        <v>59</v>
      </c>
      <c r="T18" s="129">
        <f>IF(S18="SI",0.25,0)</f>
        <v>0</v>
      </c>
      <c r="U18" s="128" t="s">
        <v>59</v>
      </c>
      <c r="V18" s="130">
        <f>IF(U18="SI",0.5,0)</f>
        <v>0</v>
      </c>
      <c r="W18" s="131">
        <f>IF(Q18="","",SUM(R18,T18,V18))</f>
        <v>0</v>
      </c>
      <c r="X18" s="181" t="str">
        <f>IF(W18="","",IF(W18="","",IF(W18&gt;=0.76,"2",IF(W18&gt;=0.51,"1",IF(W18&gt;=0,"0","")))))</f>
        <v>0</v>
      </c>
      <c r="Y18" s="123" t="s">
        <v>55</v>
      </c>
      <c r="Z18" s="112" t="str">
        <f t="shared" si="1"/>
        <v>5</v>
      </c>
      <c r="AA18" s="125" t="s">
        <v>66</v>
      </c>
      <c r="AB18" s="124" t="str">
        <f t="shared" ref="AB18:AB26" si="5">IF(AA18="INSIGNIFICANTE","1",IF(AA18="MENOR","2",IF(AA18="MODERADO","3",IF(AA18="MAYOR","4",IF(AA18="CATASTRÓFICO","5","")))))</f>
        <v>3</v>
      </c>
      <c r="AC18" s="126">
        <f t="shared" ref="AC18:AC25" si="6">IF(Z18="","",Z18*AB18)</f>
        <v>15</v>
      </c>
      <c r="AD18" s="133" t="str">
        <f t="shared" ref="AD18:AD26" si="7">IF(AC18="","",IF(AC18&gt;=15,"RIESGO EXTREMO",IF(AC18&gt;=7,"RIESGO ALTO",IF(AC18&gt;=4,"RIESGO MODERADO",IF(AC18&gt;=1,"RIESGO BAJO","")))))</f>
        <v>RIESGO EXTREMO</v>
      </c>
      <c r="AE18" s="133" t="str">
        <f t="shared" ref="AE18:AE26" si="8">IF(AD18="","",IF(AD18="RIESGO EXTREMO","COMPARTIR O TRANSFERIR EL RIESGO",IF(AD18="RIESGO ALTO","EVITAR EL RIESGO",IF(AD18="RIESGO MODERADO","REDUCIR EL RIESGO",IF(AD18="RIESGO BAJO","ASUMIR","")))))</f>
        <v>COMPARTIR O TRANSFERIR EL RIESGO</v>
      </c>
      <c r="AF18" s="195" t="s">
        <v>144</v>
      </c>
      <c r="AG18" s="149" t="s">
        <v>145</v>
      </c>
    </row>
    <row r="19" spans="2:33" s="115" customFormat="1" ht="75" customHeight="1">
      <c r="B19" s="116">
        <v>3</v>
      </c>
      <c r="C19" s="117" t="s">
        <v>49</v>
      </c>
      <c r="D19" s="118" t="s">
        <v>50</v>
      </c>
      <c r="E19" s="182" t="s">
        <v>146</v>
      </c>
      <c r="F19" s="137" t="s">
        <v>147</v>
      </c>
      <c r="G19" s="137" t="s">
        <v>148</v>
      </c>
      <c r="H19" s="122" t="s">
        <v>149</v>
      </c>
      <c r="I19" s="123" t="s">
        <v>87</v>
      </c>
      <c r="J19" s="124" t="str">
        <f t="shared" si="0"/>
        <v>4</v>
      </c>
      <c r="K19" s="125" t="s">
        <v>76</v>
      </c>
      <c r="L19" s="124" t="str">
        <f t="shared" si="2"/>
        <v>4</v>
      </c>
      <c r="M19" s="126">
        <f t="shared" si="3"/>
        <v>16</v>
      </c>
      <c r="N19" s="133" t="str">
        <f t="shared" si="4"/>
        <v>RIESGO EXTREMO</v>
      </c>
      <c r="O19" s="442" t="s">
        <v>150</v>
      </c>
      <c r="P19" s="357" t="s">
        <v>151</v>
      </c>
      <c r="Q19" s="128" t="s">
        <v>58</v>
      </c>
      <c r="R19" s="129">
        <f>IF(Q19="SI",0.25,0)</f>
        <v>0.25</v>
      </c>
      <c r="S19" s="128" t="s">
        <v>58</v>
      </c>
      <c r="T19" s="129">
        <f>IF(S19="SI",0.25,0)</f>
        <v>0.25</v>
      </c>
      <c r="U19" s="128" t="s">
        <v>58</v>
      </c>
      <c r="V19" s="130">
        <f>IF(U19="SI",0.5,0)</f>
        <v>0.5</v>
      </c>
      <c r="W19" s="131">
        <f>IF(Q19="","",SUM(R19,T19,V19))</f>
        <v>1</v>
      </c>
      <c r="X19" s="181" t="str">
        <f>IF(W19="","",IF(W19="","",IF(W19&gt;=0.76,"2",IF(W19&gt;=0.51,"1",IF(W19&gt;=0,"0","")))))</f>
        <v>2</v>
      </c>
      <c r="Y19" s="123" t="s">
        <v>120</v>
      </c>
      <c r="Z19" s="112" t="str">
        <f t="shared" si="1"/>
        <v>2</v>
      </c>
      <c r="AA19" s="125" t="s">
        <v>66</v>
      </c>
      <c r="AB19" s="124" t="str">
        <f t="shared" si="5"/>
        <v>3</v>
      </c>
      <c r="AC19" s="126">
        <f t="shared" si="6"/>
        <v>6</v>
      </c>
      <c r="AD19" s="133" t="str">
        <f t="shared" si="7"/>
        <v>RIESGO MODERADO</v>
      </c>
      <c r="AE19" s="133" t="str">
        <f t="shared" si="8"/>
        <v>REDUCIR EL RIESGO</v>
      </c>
      <c r="AF19" s="195" t="s">
        <v>152</v>
      </c>
      <c r="AG19" s="149" t="s">
        <v>153</v>
      </c>
    </row>
    <row r="20" spans="2:33" s="115" customFormat="1" ht="75" customHeight="1">
      <c r="B20" s="116">
        <v>4</v>
      </c>
      <c r="C20" s="117" t="s">
        <v>49</v>
      </c>
      <c r="D20" s="118" t="s">
        <v>50</v>
      </c>
      <c r="E20" s="150" t="s">
        <v>154</v>
      </c>
      <c r="F20" s="137" t="s">
        <v>155</v>
      </c>
      <c r="G20" s="137" t="s">
        <v>156</v>
      </c>
      <c r="H20" s="122" t="s">
        <v>134</v>
      </c>
      <c r="I20" s="123" t="s">
        <v>55</v>
      </c>
      <c r="J20" s="124" t="str">
        <f t="shared" si="0"/>
        <v>5</v>
      </c>
      <c r="K20" s="125" t="s">
        <v>76</v>
      </c>
      <c r="L20" s="124" t="str">
        <f t="shared" si="2"/>
        <v>4</v>
      </c>
      <c r="M20" s="126">
        <f t="shared" si="3"/>
        <v>20</v>
      </c>
      <c r="N20" s="133" t="str">
        <f t="shared" si="4"/>
        <v>RIESGO EXTREMO</v>
      </c>
      <c r="O20" s="442" t="s">
        <v>157</v>
      </c>
      <c r="P20" s="357" t="s">
        <v>158</v>
      </c>
      <c r="Q20" s="128" t="s">
        <v>58</v>
      </c>
      <c r="R20" s="129">
        <f t="shared" ref="R20:R26" si="9">IF(Q20="SI",0.25,0)</f>
        <v>0.25</v>
      </c>
      <c r="S20" s="128" t="s">
        <v>58</v>
      </c>
      <c r="T20" s="129">
        <f>IF(S20="SI",0.25,0)</f>
        <v>0.25</v>
      </c>
      <c r="U20" s="128" t="s">
        <v>58</v>
      </c>
      <c r="V20" s="130">
        <f>IF(U20="SI",0.5,0)</f>
        <v>0.5</v>
      </c>
      <c r="W20" s="131">
        <f>IF(Q20="","",SUM(R20,T20,V20))</f>
        <v>1</v>
      </c>
      <c r="X20" s="181" t="str">
        <f>IF(W20="","",IF(W20="","",IF(W20&gt;=0.76,"2",IF(W20&gt;=0.51,"1",IF(W20&gt;=0,"0","")))))</f>
        <v>2</v>
      </c>
      <c r="Y20" s="123" t="s">
        <v>121</v>
      </c>
      <c r="Z20" s="112" t="str">
        <f t="shared" si="1"/>
        <v>3</v>
      </c>
      <c r="AA20" s="125" t="s">
        <v>76</v>
      </c>
      <c r="AB20" s="124" t="str">
        <f t="shared" si="5"/>
        <v>4</v>
      </c>
      <c r="AC20" s="126">
        <f t="shared" si="6"/>
        <v>12</v>
      </c>
      <c r="AD20" s="133" t="str">
        <f t="shared" si="7"/>
        <v>RIESGO ALTO</v>
      </c>
      <c r="AE20" s="133" t="str">
        <f t="shared" si="8"/>
        <v>EVITAR EL RIESGO</v>
      </c>
      <c r="AF20" s="195" t="s">
        <v>159</v>
      </c>
      <c r="AG20" s="149" t="s">
        <v>160</v>
      </c>
    </row>
    <row r="21" spans="2:33" s="115" customFormat="1" ht="75" customHeight="1">
      <c r="B21" s="116">
        <v>5</v>
      </c>
      <c r="C21" s="117" t="s">
        <v>49</v>
      </c>
      <c r="D21" s="118" t="s">
        <v>161</v>
      </c>
      <c r="E21" s="150" t="s">
        <v>162</v>
      </c>
      <c r="F21" s="137" t="s">
        <v>163</v>
      </c>
      <c r="G21" s="137" t="s">
        <v>164</v>
      </c>
      <c r="H21" s="122" t="s">
        <v>134</v>
      </c>
      <c r="I21" s="123" t="s">
        <v>55</v>
      </c>
      <c r="J21" s="124" t="str">
        <f t="shared" si="0"/>
        <v>5</v>
      </c>
      <c r="K21" s="125" t="s">
        <v>125</v>
      </c>
      <c r="L21" s="124" t="str">
        <f t="shared" si="2"/>
        <v>1</v>
      </c>
      <c r="M21" s="126">
        <f t="shared" si="3"/>
        <v>5</v>
      </c>
      <c r="N21" s="133" t="str">
        <f t="shared" si="4"/>
        <v>RIESGO MODERADO</v>
      </c>
      <c r="O21" s="442" t="s">
        <v>165</v>
      </c>
      <c r="P21" s="357" t="s">
        <v>166</v>
      </c>
      <c r="Q21" s="128" t="s">
        <v>59</v>
      </c>
      <c r="R21" s="129">
        <f t="shared" si="9"/>
        <v>0</v>
      </c>
      <c r="S21" s="128" t="s">
        <v>58</v>
      </c>
      <c r="T21" s="129">
        <f t="shared" ref="T21:T26" si="10">IF(S21="SI",0.25,0)</f>
        <v>0.25</v>
      </c>
      <c r="U21" s="128" t="s">
        <v>58</v>
      </c>
      <c r="V21" s="130">
        <f t="shared" ref="V21:V26" si="11">IF(U21="SI",0.5,0)</f>
        <v>0.5</v>
      </c>
      <c r="W21" s="131">
        <f t="shared" ref="W21:W26" si="12">IF(Q21="","",SUM(R21,T21,V21))</f>
        <v>0.75</v>
      </c>
      <c r="X21" s="181" t="str">
        <f>IF(W21="","",IF(W21="","",IF(W21&gt;=0.76,"2",IF(W21&gt;=0.51,"1",IF(W21&gt;=0,"0","")))))</f>
        <v>1</v>
      </c>
      <c r="Y21" s="123" t="s">
        <v>87</v>
      </c>
      <c r="Z21" s="112" t="str">
        <f t="shared" si="1"/>
        <v>4</v>
      </c>
      <c r="AA21" s="125" t="s">
        <v>125</v>
      </c>
      <c r="AB21" s="124" t="str">
        <f t="shared" si="5"/>
        <v>1</v>
      </c>
      <c r="AC21" s="126">
        <f t="shared" si="6"/>
        <v>4</v>
      </c>
      <c r="AD21" s="133" t="str">
        <f t="shared" si="7"/>
        <v>RIESGO MODERADO</v>
      </c>
      <c r="AE21" s="133" t="str">
        <f t="shared" si="8"/>
        <v>REDUCIR EL RIESGO</v>
      </c>
      <c r="AF21" s="195" t="s">
        <v>167</v>
      </c>
      <c r="AG21" s="149" t="s">
        <v>168</v>
      </c>
    </row>
    <row r="22" spans="2:33" s="115" customFormat="1" ht="75" customHeight="1">
      <c r="B22" s="116">
        <v>6</v>
      </c>
      <c r="C22" s="117" t="s">
        <v>92</v>
      </c>
      <c r="D22" s="118" t="s">
        <v>169</v>
      </c>
      <c r="E22" s="150" t="s">
        <v>170</v>
      </c>
      <c r="F22" s="137" t="s">
        <v>163</v>
      </c>
      <c r="G22" s="137" t="s">
        <v>164</v>
      </c>
      <c r="H22" s="122" t="s">
        <v>54</v>
      </c>
      <c r="I22" s="123" t="s">
        <v>55</v>
      </c>
      <c r="J22" s="124" t="str">
        <f t="shared" si="0"/>
        <v>5</v>
      </c>
      <c r="K22" s="125" t="s">
        <v>125</v>
      </c>
      <c r="L22" s="124" t="str">
        <f t="shared" si="2"/>
        <v>1</v>
      </c>
      <c r="M22" s="126">
        <f t="shared" si="3"/>
        <v>5</v>
      </c>
      <c r="N22" s="133" t="str">
        <f t="shared" si="4"/>
        <v>RIESGO MODERADO</v>
      </c>
      <c r="O22" s="442" t="s">
        <v>165</v>
      </c>
      <c r="P22" s="357" t="s">
        <v>166</v>
      </c>
      <c r="Q22" s="128" t="s">
        <v>59</v>
      </c>
      <c r="R22" s="129">
        <f t="shared" si="9"/>
        <v>0</v>
      </c>
      <c r="S22" s="128" t="s">
        <v>58</v>
      </c>
      <c r="T22" s="129">
        <f t="shared" si="10"/>
        <v>0.25</v>
      </c>
      <c r="U22" s="128" t="s">
        <v>58</v>
      </c>
      <c r="V22" s="130">
        <f t="shared" si="11"/>
        <v>0.5</v>
      </c>
      <c r="W22" s="131">
        <f t="shared" si="12"/>
        <v>0.75</v>
      </c>
      <c r="X22" s="181" t="str">
        <f t="shared" ref="X22:X26" si="13">IF(W22="","",IF(W22="","",IF(W22&gt;=0.76,"2",IF(W22&gt;=0.51,"1",IF(W22&gt;=0,"0","")))))</f>
        <v>1</v>
      </c>
      <c r="Y22" s="123" t="s">
        <v>87</v>
      </c>
      <c r="Z22" s="112" t="str">
        <f t="shared" si="1"/>
        <v>4</v>
      </c>
      <c r="AA22" s="125" t="s">
        <v>125</v>
      </c>
      <c r="AB22" s="124" t="str">
        <f t="shared" si="5"/>
        <v>1</v>
      </c>
      <c r="AC22" s="126">
        <f t="shared" si="6"/>
        <v>4</v>
      </c>
      <c r="AD22" s="133" t="str">
        <f t="shared" si="7"/>
        <v>RIESGO MODERADO</v>
      </c>
      <c r="AE22" s="133" t="str">
        <f t="shared" si="8"/>
        <v>REDUCIR EL RIESGO</v>
      </c>
      <c r="AF22" s="195" t="s">
        <v>171</v>
      </c>
      <c r="AG22" s="149" t="s">
        <v>168</v>
      </c>
    </row>
    <row r="23" spans="2:33" s="115" customFormat="1" ht="75" customHeight="1">
      <c r="B23" s="116">
        <v>7</v>
      </c>
      <c r="C23" s="117" t="s">
        <v>49</v>
      </c>
      <c r="D23" s="118" t="s">
        <v>50</v>
      </c>
      <c r="E23" s="150" t="s">
        <v>172</v>
      </c>
      <c r="F23" s="137" t="s">
        <v>173</v>
      </c>
      <c r="G23" s="137" t="s">
        <v>174</v>
      </c>
      <c r="H23" s="122" t="s">
        <v>54</v>
      </c>
      <c r="I23" s="123" t="s">
        <v>55</v>
      </c>
      <c r="J23" s="124" t="str">
        <f t="shared" si="0"/>
        <v>5</v>
      </c>
      <c r="K23" s="125" t="s">
        <v>66</v>
      </c>
      <c r="L23" s="124" t="str">
        <f t="shared" si="2"/>
        <v>3</v>
      </c>
      <c r="M23" s="126">
        <f t="shared" si="3"/>
        <v>15</v>
      </c>
      <c r="N23" s="133" t="str">
        <f t="shared" si="4"/>
        <v>RIESGO EXTREMO</v>
      </c>
      <c r="O23" s="442" t="s">
        <v>175</v>
      </c>
      <c r="P23" s="357" t="s">
        <v>176</v>
      </c>
      <c r="Q23" s="128" t="s">
        <v>58</v>
      </c>
      <c r="R23" s="129">
        <f t="shared" si="9"/>
        <v>0.25</v>
      </c>
      <c r="S23" s="128" t="s">
        <v>59</v>
      </c>
      <c r="T23" s="129">
        <f t="shared" si="10"/>
        <v>0</v>
      </c>
      <c r="U23" s="128" t="s">
        <v>58</v>
      </c>
      <c r="V23" s="130">
        <f t="shared" si="11"/>
        <v>0.5</v>
      </c>
      <c r="W23" s="131">
        <f t="shared" si="12"/>
        <v>0.75</v>
      </c>
      <c r="X23" s="181" t="str">
        <f t="shared" si="13"/>
        <v>1</v>
      </c>
      <c r="Y23" s="123" t="s">
        <v>87</v>
      </c>
      <c r="Z23" s="112" t="str">
        <f t="shared" si="1"/>
        <v>4</v>
      </c>
      <c r="AA23" s="125" t="s">
        <v>66</v>
      </c>
      <c r="AB23" s="124" t="str">
        <f t="shared" si="5"/>
        <v>3</v>
      </c>
      <c r="AC23" s="126">
        <f t="shared" si="6"/>
        <v>12</v>
      </c>
      <c r="AD23" s="133" t="str">
        <f t="shared" si="7"/>
        <v>RIESGO ALTO</v>
      </c>
      <c r="AE23" s="133" t="str">
        <f t="shared" si="8"/>
        <v>EVITAR EL RIESGO</v>
      </c>
      <c r="AF23" s="195" t="s">
        <v>177</v>
      </c>
      <c r="AG23" s="149" t="s">
        <v>178</v>
      </c>
    </row>
    <row r="24" spans="2:33" s="115" customFormat="1" ht="75" customHeight="1">
      <c r="B24" s="116">
        <v>8</v>
      </c>
      <c r="C24" s="117" t="s">
        <v>49</v>
      </c>
      <c r="D24" s="118" t="s">
        <v>50</v>
      </c>
      <c r="E24" s="150" t="s">
        <v>179</v>
      </c>
      <c r="F24" s="137" t="s">
        <v>180</v>
      </c>
      <c r="G24" s="137" t="s">
        <v>181</v>
      </c>
      <c r="H24" s="122" t="s">
        <v>134</v>
      </c>
      <c r="I24" s="123" t="s">
        <v>120</v>
      </c>
      <c r="J24" s="124" t="str">
        <f t="shared" si="0"/>
        <v>2</v>
      </c>
      <c r="K24" s="125" t="s">
        <v>76</v>
      </c>
      <c r="L24" s="124" t="str">
        <f t="shared" si="2"/>
        <v>4</v>
      </c>
      <c r="M24" s="126">
        <f t="shared" si="3"/>
        <v>8</v>
      </c>
      <c r="N24" s="133" t="str">
        <f t="shared" si="4"/>
        <v>RIESGO ALTO</v>
      </c>
      <c r="O24" s="442" t="s">
        <v>182</v>
      </c>
      <c r="P24" s="357" t="s">
        <v>182</v>
      </c>
      <c r="Q24" s="128" t="s">
        <v>59</v>
      </c>
      <c r="R24" s="129">
        <f t="shared" si="9"/>
        <v>0</v>
      </c>
      <c r="S24" s="128" t="s">
        <v>58</v>
      </c>
      <c r="T24" s="129">
        <f t="shared" si="10"/>
        <v>0.25</v>
      </c>
      <c r="U24" s="128" t="s">
        <v>58</v>
      </c>
      <c r="V24" s="130">
        <f t="shared" si="11"/>
        <v>0.5</v>
      </c>
      <c r="W24" s="131">
        <f t="shared" si="12"/>
        <v>0.75</v>
      </c>
      <c r="X24" s="181" t="str">
        <f t="shared" si="13"/>
        <v>1</v>
      </c>
      <c r="Y24" s="123" t="s">
        <v>120</v>
      </c>
      <c r="Z24" s="112" t="str">
        <f t="shared" si="1"/>
        <v>2</v>
      </c>
      <c r="AA24" s="125" t="s">
        <v>76</v>
      </c>
      <c r="AB24" s="124" t="str">
        <f t="shared" si="5"/>
        <v>4</v>
      </c>
      <c r="AC24" s="126">
        <f t="shared" si="6"/>
        <v>8</v>
      </c>
      <c r="AD24" s="133" t="str">
        <f t="shared" si="7"/>
        <v>RIESGO ALTO</v>
      </c>
      <c r="AE24" s="133" t="str">
        <f t="shared" si="8"/>
        <v>EVITAR EL RIESGO</v>
      </c>
      <c r="AF24" s="195" t="s">
        <v>183</v>
      </c>
      <c r="AG24" s="149" t="s">
        <v>184</v>
      </c>
    </row>
    <row r="25" spans="2:33" s="115" customFormat="1" ht="75" customHeight="1">
      <c r="B25" s="116">
        <v>9</v>
      </c>
      <c r="C25" s="117"/>
      <c r="D25" s="118"/>
      <c r="E25" s="150"/>
      <c r="F25" s="137"/>
      <c r="G25" s="137"/>
      <c r="H25" s="122"/>
      <c r="I25" s="123"/>
      <c r="J25" s="124" t="str">
        <f t="shared" si="0"/>
        <v/>
      </c>
      <c r="K25" s="125"/>
      <c r="L25" s="124" t="str">
        <f t="shared" si="2"/>
        <v/>
      </c>
      <c r="M25" s="126" t="str">
        <f t="shared" si="3"/>
        <v/>
      </c>
      <c r="N25" s="133" t="str">
        <f t="shared" si="4"/>
        <v/>
      </c>
      <c r="O25" s="442"/>
      <c r="P25" s="357"/>
      <c r="Q25" s="128"/>
      <c r="R25" s="129">
        <f t="shared" si="9"/>
        <v>0</v>
      </c>
      <c r="S25" s="128"/>
      <c r="T25" s="129">
        <f t="shared" si="10"/>
        <v>0</v>
      </c>
      <c r="U25" s="128"/>
      <c r="V25" s="130">
        <f t="shared" si="11"/>
        <v>0</v>
      </c>
      <c r="W25" s="131" t="str">
        <f t="shared" si="12"/>
        <v/>
      </c>
      <c r="X25" s="181" t="str">
        <f t="shared" si="13"/>
        <v/>
      </c>
      <c r="Y25" s="123"/>
      <c r="Z25" s="112" t="str">
        <f t="shared" si="1"/>
        <v/>
      </c>
      <c r="AA25" s="125"/>
      <c r="AB25" s="124" t="str">
        <f t="shared" si="5"/>
        <v/>
      </c>
      <c r="AC25" s="126" t="str">
        <f t="shared" si="6"/>
        <v/>
      </c>
      <c r="AD25" s="133" t="str">
        <f t="shared" si="7"/>
        <v/>
      </c>
      <c r="AE25" s="133" t="str">
        <f t="shared" si="8"/>
        <v/>
      </c>
      <c r="AF25" s="151"/>
      <c r="AG25" s="149"/>
    </row>
    <row r="26" spans="2:33" s="115" customFormat="1" ht="75" customHeight="1" thickBot="1">
      <c r="B26" s="152">
        <v>10</v>
      </c>
      <c r="C26" s="153"/>
      <c r="D26" s="154"/>
      <c r="E26" s="155"/>
      <c r="F26" s="156"/>
      <c r="G26" s="156"/>
      <c r="H26" s="157"/>
      <c r="I26" s="158"/>
      <c r="J26" s="159" t="str">
        <f t="shared" si="0"/>
        <v/>
      </c>
      <c r="K26" s="160"/>
      <c r="L26" s="159" t="str">
        <f t="shared" si="2"/>
        <v/>
      </c>
      <c r="M26" s="161"/>
      <c r="N26" s="168"/>
      <c r="O26" s="447"/>
      <c r="P26" s="359"/>
      <c r="Q26" s="160"/>
      <c r="R26" s="163">
        <f t="shared" si="9"/>
        <v>0</v>
      </c>
      <c r="S26" s="160"/>
      <c r="T26" s="163">
        <f t="shared" si="10"/>
        <v>0</v>
      </c>
      <c r="U26" s="160"/>
      <c r="V26" s="164">
        <f t="shared" si="11"/>
        <v>0</v>
      </c>
      <c r="W26" s="165" t="str">
        <f t="shared" si="12"/>
        <v/>
      </c>
      <c r="X26" s="187" t="str">
        <f t="shared" si="13"/>
        <v/>
      </c>
      <c r="Y26" s="158"/>
      <c r="Z26" s="167" t="str">
        <f t="shared" si="1"/>
        <v/>
      </c>
      <c r="AA26" s="160"/>
      <c r="AB26" s="159" t="str">
        <f t="shared" si="5"/>
        <v/>
      </c>
      <c r="AC26" s="161"/>
      <c r="AD26" s="168" t="str">
        <f t="shared" si="7"/>
        <v/>
      </c>
      <c r="AE26" s="168" t="str">
        <f t="shared" si="8"/>
        <v/>
      </c>
      <c r="AF26" s="169"/>
      <c r="AG26" s="170"/>
    </row>
    <row r="27" spans="2:33" s="115" customFormat="1" ht="15"/>
    <row r="28" spans="2:33" s="54" customFormat="1" ht="12.75" hidden="1" customHeight="1"/>
    <row r="29" spans="2:33" s="54" customFormat="1" ht="12.75" hidden="1" customHeight="1">
      <c r="B29" s="54" t="s">
        <v>49</v>
      </c>
      <c r="C29" s="54" t="s">
        <v>90</v>
      </c>
      <c r="D29" s="54" t="s">
        <v>91</v>
      </c>
    </row>
    <row r="30" spans="2:33" s="54" customFormat="1" ht="13.5" hidden="1" customHeight="1">
      <c r="B30" s="54" t="s">
        <v>92</v>
      </c>
      <c r="C30" s="54" t="s">
        <v>93</v>
      </c>
      <c r="D30" s="54" t="s">
        <v>94</v>
      </c>
    </row>
    <row r="31" spans="2:33" s="54" customFormat="1" ht="38.25" hidden="1">
      <c r="C31" s="54" t="s">
        <v>95</v>
      </c>
      <c r="D31" s="54" t="s">
        <v>96</v>
      </c>
    </row>
    <row r="32" spans="2:33" s="54" customFormat="1" ht="25.5" hidden="1">
      <c r="B32" s="54" t="s">
        <v>97</v>
      </c>
      <c r="C32" s="54" t="s">
        <v>98</v>
      </c>
      <c r="D32" s="54" t="s">
        <v>99</v>
      </c>
    </row>
    <row r="33" spans="2:4" s="54" customFormat="1" ht="25.5" hidden="1">
      <c r="B33" s="55" t="s">
        <v>100</v>
      </c>
      <c r="C33" s="54" t="s">
        <v>101</v>
      </c>
      <c r="D33" s="54" t="s">
        <v>102</v>
      </c>
    </row>
    <row r="34" spans="2:4" s="54" customFormat="1" hidden="1">
      <c r="B34" s="54" t="s">
        <v>103</v>
      </c>
      <c r="C34" s="54" t="s">
        <v>104</v>
      </c>
      <c r="D34" s="54" t="s">
        <v>105</v>
      </c>
    </row>
    <row r="35" spans="2:4" s="54" customFormat="1" ht="25.5" hidden="1">
      <c r="B35" s="54" t="s">
        <v>106</v>
      </c>
      <c r="C35" s="54" t="s">
        <v>127</v>
      </c>
      <c r="D35" s="54" t="s">
        <v>5</v>
      </c>
    </row>
    <row r="36" spans="2:4" s="54" customFormat="1" ht="63.75" hidden="1">
      <c r="B36" s="54" t="s">
        <v>108</v>
      </c>
      <c r="C36" s="54" t="s">
        <v>109</v>
      </c>
      <c r="D36" s="54" t="s">
        <v>110</v>
      </c>
    </row>
    <row r="37" spans="2:4" s="54" customFormat="1" ht="25.5" hidden="1">
      <c r="B37" s="54" t="s">
        <v>84</v>
      </c>
      <c r="C37" s="54" t="s">
        <v>111</v>
      </c>
      <c r="D37" s="54" t="s">
        <v>112</v>
      </c>
    </row>
    <row r="38" spans="2:4" s="54" customFormat="1" ht="25.5" hidden="1">
      <c r="B38" s="54" t="s">
        <v>113</v>
      </c>
      <c r="C38" s="54" t="s">
        <v>114</v>
      </c>
    </row>
    <row r="39" spans="2:4" s="54" customFormat="1" hidden="1">
      <c r="B39" s="54" t="s">
        <v>115</v>
      </c>
      <c r="C39" s="54" t="s">
        <v>116</v>
      </c>
    </row>
    <row r="40" spans="2:4" s="54" customFormat="1" ht="38.25"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51"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Rows="0" selectLockedCells="1"/>
  <dataConsolidate/>
  <mergeCells count="66">
    <mergeCell ref="B2:C4"/>
    <mergeCell ref="D2:N2"/>
    <mergeCell ref="O2:O4"/>
    <mergeCell ref="P2:AG2"/>
    <mergeCell ref="G3:N3"/>
    <mergeCell ref="P3:AA3"/>
    <mergeCell ref="AC3:AG3"/>
    <mergeCell ref="D4:N4"/>
    <mergeCell ref="P4:AG4"/>
    <mergeCell ref="B6:D6"/>
    <mergeCell ref="E6:N6"/>
    <mergeCell ref="B7:D7"/>
    <mergeCell ref="E7:N7"/>
    <mergeCell ref="B8:D8"/>
    <mergeCell ref="E8:N8"/>
    <mergeCell ref="H13:H16"/>
    <mergeCell ref="I13:K13"/>
    <mergeCell ref="B9:D9"/>
    <mergeCell ref="E9:N9"/>
    <mergeCell ref="B11:D11"/>
    <mergeCell ref="E11:H11"/>
    <mergeCell ref="I11:N11"/>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I14:J16"/>
    <mergeCell ref="K14:L16"/>
    <mergeCell ref="M14:N14"/>
    <mergeCell ref="Y14:Z16"/>
    <mergeCell ref="AA14:AB16"/>
    <mergeCell ref="M15:M16"/>
    <mergeCell ref="O22:P22"/>
    <mergeCell ref="O23:P23"/>
    <mergeCell ref="O13:W14"/>
    <mergeCell ref="X13:X16"/>
    <mergeCell ref="Y13:AE13"/>
    <mergeCell ref="AC14:AE14"/>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s>
  <conditionalFormatting sqref="I17:I26 Y17:Y26">
    <cfRule type="containsText" dxfId="234" priority="11" operator="containsText" text="IMPROBABLE">
      <formula>NOT(ISERROR(SEARCH("IMPROBABLE",I17)))</formula>
    </cfRule>
    <cfRule type="containsText" dxfId="233" priority="16" operator="containsText" text="PROBABLE">
      <formula>NOT(ISERROR(SEARCH("PROBABLE",I17)))</formula>
    </cfRule>
    <cfRule type="containsText" dxfId="232" priority="22" operator="containsText" text="CASI CIERTA">
      <formula>NOT(ISERROR(SEARCH("CASI CIERTA",I17)))</formula>
    </cfRule>
    <cfRule type="containsText" dxfId="231" priority="23" operator="containsText" text="POSIBLE">
      <formula>NOT(ISERROR(SEARCH("POSIBLE",I17)))</formula>
    </cfRule>
    <cfRule type="containsText" dxfId="230" priority="24" operator="containsText" text="RARO">
      <formula>NOT(ISERROR(SEARCH("RARO",I17)))</formula>
    </cfRule>
  </conditionalFormatting>
  <conditionalFormatting sqref="K17:K26 AA17:AA26">
    <cfRule type="containsText" dxfId="229" priority="17" operator="containsText" text="CATASTRÓFICO">
      <formula>NOT(ISERROR(SEARCH("CATASTRÓFICO",K17)))</formula>
    </cfRule>
    <cfRule type="containsText" dxfId="228" priority="18" operator="containsText" text="MAYOR">
      <formula>NOT(ISERROR(SEARCH("MAYOR",K17)))</formula>
    </cfRule>
    <cfRule type="containsText" dxfId="227" priority="19" operator="containsText" text="MODERADO">
      <formula>NOT(ISERROR(SEARCH("MODERADO",K17)))</formula>
    </cfRule>
    <cfRule type="containsText" dxfId="226" priority="20" operator="containsText" text="MENOR">
      <formula>NOT(ISERROR(SEARCH("MENOR",K17)))</formula>
    </cfRule>
    <cfRule type="containsText" dxfId="225" priority="21" operator="containsText" text="INSIGNIFICANTE">
      <formula>NOT(ISERROR(SEARCH("INSIGNIFICANTE",K17)))</formula>
    </cfRule>
  </conditionalFormatting>
  <conditionalFormatting sqref="N17:N26 X17 AD17:AF26">
    <cfRule type="containsText" dxfId="224" priority="12" operator="containsText" text="RIESGO EXTREMO">
      <formula>NOT(ISERROR(SEARCH("RIESGO EXTREMO",N17)))</formula>
    </cfRule>
    <cfRule type="containsText" dxfId="223" priority="13" operator="containsText" text="RIESGO ALTO">
      <formula>NOT(ISERROR(SEARCH("RIESGO ALTO",N17)))</formula>
    </cfRule>
    <cfRule type="containsText" dxfId="222" priority="14" operator="containsText" text="RIESGO MODERADO">
      <formula>NOT(ISERROR(SEARCH("RIESGO MODERADO",N17)))</formula>
    </cfRule>
    <cfRule type="containsText" dxfId="221" priority="15" operator="containsText" text="RIESGO BAJO">
      <formula>NOT(ISERROR(SEARCH("RIESGO BAJO",N17)))</formula>
    </cfRule>
  </conditionalFormatting>
  <conditionalFormatting sqref="Y17:Y24">
    <cfRule type="containsText" dxfId="220" priority="6" operator="containsText" text="IMPROBABLE">
      <formula>NOT(ISERROR(SEARCH("IMPROBABLE",Y17)))</formula>
    </cfRule>
    <cfRule type="containsText" dxfId="219" priority="7" operator="containsText" text="PROBABLE">
      <formula>NOT(ISERROR(SEARCH("PROBABLE",Y17)))</formula>
    </cfRule>
    <cfRule type="containsText" dxfId="218" priority="8" operator="containsText" text="CASI CIERTA">
      <formula>NOT(ISERROR(SEARCH("CASI CIERTA",Y17)))</formula>
    </cfRule>
    <cfRule type="containsText" dxfId="217" priority="9" operator="containsText" text="POSIBLE">
      <formula>NOT(ISERROR(SEARCH("POSIBLE",Y17)))</formula>
    </cfRule>
    <cfRule type="containsText" dxfId="216" priority="10" operator="containsText" text="RARO">
      <formula>NOT(ISERROR(SEARCH("RARO",Y17)))</formula>
    </cfRule>
  </conditionalFormatting>
  <conditionalFormatting sqref="AA17:AA24">
    <cfRule type="containsText" dxfId="215" priority="1" operator="containsText" text="CATASTRÓFICO">
      <formula>NOT(ISERROR(SEARCH("CATASTRÓFICO",AA17)))</formula>
    </cfRule>
    <cfRule type="containsText" dxfId="214" priority="2" operator="containsText" text="MAYOR">
      <formula>NOT(ISERROR(SEARCH("MAYOR",AA17)))</formula>
    </cfRule>
    <cfRule type="containsText" dxfId="213" priority="3" operator="containsText" text="MODERADO">
      <formula>NOT(ISERROR(SEARCH("MODERADO",AA17)))</formula>
    </cfRule>
    <cfRule type="containsText" dxfId="212" priority="4" operator="containsText" text="MENOR">
      <formula>NOT(ISERROR(SEARCH("MENOR",AA17)))</formula>
    </cfRule>
    <cfRule type="containsText" dxfId="211" priority="5" operator="containsText" text="INSIGNIFICANTE">
      <formula>NOT(ISERROR(SEARCH("INSIGNIFICANTE",AA17)))</formula>
    </cfRule>
  </conditionalFormatting>
  <dataValidations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S17:S26 Q17:Q26 U17:U26">
      <formula1>"SI,NO"</formula1>
    </dataValidation>
    <dataValidation type="list" allowBlank="1" showInputMessage="1" showErrorMessage="1" sqref="C17:C26">
      <formula1>FAC</formula1>
    </dataValidation>
    <dataValidation type="list" allowBlank="1" showInputMessage="1" showErrorMessage="1" sqref="K17:K26 AA17:AA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9"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14.xml><?xml version="1.0" encoding="utf-8"?>
<worksheet xmlns="http://schemas.openxmlformats.org/spreadsheetml/2006/main" xmlns:r="http://schemas.openxmlformats.org/officeDocument/2006/relationships">
  <dimension ref="B2:AG2968"/>
  <sheetViews>
    <sheetView showGridLines="0" view="pageBreakPreview" zoomScale="30" zoomScaleNormal="40" zoomScaleSheetLayoutView="30" zoomScalePageLayoutView="20" workbookViewId="0">
      <selection activeCell="G22" sqref="G22"/>
    </sheetView>
  </sheetViews>
  <sheetFormatPr baseColWidth="10" defaultColWidth="11.42578125" defaultRowHeight="12.75"/>
  <cols>
    <col min="1" max="1" width="4.28515625" style="1" customWidth="1"/>
    <col min="2" max="2" width="12.85546875" style="1" customWidth="1"/>
    <col min="3" max="3" width="22.7109375" style="1" customWidth="1" collapsed="1"/>
    <col min="4" max="4" width="51.7109375" style="1" customWidth="1"/>
    <col min="5" max="5" width="53.85546875" style="1" customWidth="1" collapsed="1"/>
    <col min="6" max="6" width="54.28515625" style="1" customWidth="1"/>
    <col min="7" max="7" width="51.42578125" style="1" customWidth="1"/>
    <col min="8" max="8" width="33.140625" style="1" customWidth="1"/>
    <col min="9" max="9" width="27" style="1" customWidth="1" collapsed="1"/>
    <col min="10" max="10" width="11.42578125" style="1" hidden="1" customWidth="1"/>
    <col min="11" max="11" width="24.140625" style="1" customWidth="1"/>
    <col min="12" max="12" width="11.42578125" style="1" hidden="1" customWidth="1"/>
    <col min="13" max="13" width="17.28515625" style="1" customWidth="1"/>
    <col min="14" max="14" width="24.28515625" style="1" customWidth="1"/>
    <col min="15" max="15" width="28.8554687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7" style="1" customWidth="1"/>
    <col min="28" max="28" width="11.42578125" style="1" hidden="1" customWidth="1"/>
    <col min="29" max="29" width="17.85546875" style="1" customWidth="1"/>
    <col min="30" max="30" width="20.7109375" style="1" customWidth="1"/>
    <col min="31" max="31" width="22" style="1" customWidth="1"/>
    <col min="32" max="32" width="59.7109375" style="1" customWidth="1"/>
    <col min="33" max="33" width="61.14062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110</v>
      </c>
      <c r="F6" s="457"/>
      <c r="G6" s="457"/>
      <c r="H6" s="457"/>
      <c r="I6" s="457"/>
      <c r="J6" s="457"/>
      <c r="K6" s="457"/>
      <c r="L6" s="457"/>
      <c r="M6" s="457"/>
      <c r="N6" s="458"/>
    </row>
    <row r="7" spans="2:33" ht="27" customHeight="1">
      <c r="B7" s="419" t="s">
        <v>6</v>
      </c>
      <c r="C7" s="390"/>
      <c r="D7" s="390"/>
      <c r="E7" s="459" t="s">
        <v>124</v>
      </c>
      <c r="F7" s="459"/>
      <c r="G7" s="459"/>
      <c r="H7" s="459"/>
      <c r="I7" s="459"/>
      <c r="J7" s="459"/>
      <c r="K7" s="459"/>
      <c r="L7" s="459"/>
      <c r="M7" s="459"/>
      <c r="N7" s="460"/>
    </row>
    <row r="8" spans="2:33" ht="27" customHeight="1">
      <c r="B8" s="419" t="s">
        <v>8</v>
      </c>
      <c r="C8" s="390"/>
      <c r="D8" s="390"/>
      <c r="E8" s="461" t="s">
        <v>422</v>
      </c>
      <c r="F8" s="461"/>
      <c r="G8" s="461"/>
      <c r="H8" s="461"/>
      <c r="I8" s="461"/>
      <c r="J8" s="461"/>
      <c r="K8" s="461"/>
      <c r="L8" s="461"/>
      <c r="M8" s="461"/>
      <c r="N8" s="462"/>
    </row>
    <row r="9" spans="2:33" ht="60" customHeight="1" thickBot="1">
      <c r="B9" s="395" t="s">
        <v>10</v>
      </c>
      <c r="C9" s="396"/>
      <c r="D9" s="396"/>
      <c r="E9" s="454" t="s">
        <v>423</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07" t="s">
        <v>19</v>
      </c>
      <c r="F12" s="409"/>
      <c r="G12" s="409"/>
      <c r="H12" s="408"/>
      <c r="I12" s="407" t="s">
        <v>20</v>
      </c>
      <c r="J12" s="409"/>
      <c r="K12" s="409"/>
      <c r="L12" s="409"/>
      <c r="M12" s="409"/>
      <c r="N12" s="408"/>
      <c r="O12" s="411" t="s">
        <v>21</v>
      </c>
      <c r="P12" s="411"/>
      <c r="Q12" s="409"/>
      <c r="R12" s="409"/>
      <c r="S12" s="409"/>
      <c r="T12" s="409"/>
      <c r="U12" s="409"/>
      <c r="V12" s="409"/>
      <c r="W12" s="409"/>
      <c r="X12" s="409"/>
      <c r="Y12" s="412"/>
      <c r="Z12" s="412"/>
      <c r="AA12" s="412"/>
      <c r="AB12" s="412"/>
      <c r="AC12" s="412"/>
      <c r="AD12" s="413"/>
      <c r="AE12" s="414"/>
      <c r="AF12" s="407" t="s">
        <v>22</v>
      </c>
      <c r="AG12" s="408" t="s">
        <v>23</v>
      </c>
    </row>
    <row r="13" spans="2:33" s="9" customFormat="1" ht="38.25" customHeight="1">
      <c r="B13" s="398"/>
      <c r="C13" s="419" t="s">
        <v>24</v>
      </c>
      <c r="D13" s="391" t="s">
        <v>25</v>
      </c>
      <c r="E13" s="415" t="s">
        <v>26</v>
      </c>
      <c r="F13" s="422" t="s">
        <v>27</v>
      </c>
      <c r="G13" s="422" t="s">
        <v>28</v>
      </c>
      <c r="H13" s="452" t="s">
        <v>29</v>
      </c>
      <c r="I13" s="419" t="s">
        <v>30</v>
      </c>
      <c r="J13" s="390"/>
      <c r="K13" s="390"/>
      <c r="L13" s="174"/>
      <c r="M13" s="390" t="s">
        <v>31</v>
      </c>
      <c r="N13" s="391"/>
      <c r="O13" s="385" t="s">
        <v>32</v>
      </c>
      <c r="P13" s="374"/>
      <c r="Q13" s="374"/>
      <c r="R13" s="374"/>
      <c r="S13" s="374"/>
      <c r="T13" s="374"/>
      <c r="U13" s="374"/>
      <c r="V13" s="374"/>
      <c r="W13" s="375"/>
      <c r="X13" s="378" t="s">
        <v>33</v>
      </c>
      <c r="Y13" s="381" t="s">
        <v>256</v>
      </c>
      <c r="Z13" s="382"/>
      <c r="AA13" s="382"/>
      <c r="AB13" s="382"/>
      <c r="AC13" s="382"/>
      <c r="AD13" s="383"/>
      <c r="AE13" s="384"/>
      <c r="AF13" s="415"/>
      <c r="AG13" s="417"/>
    </row>
    <row r="14" spans="2:33" s="9" customFormat="1" ht="36" customHeight="1">
      <c r="B14" s="398"/>
      <c r="C14" s="419"/>
      <c r="D14" s="391"/>
      <c r="E14" s="415"/>
      <c r="F14" s="422"/>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17"/>
    </row>
    <row r="15" spans="2:33" ht="12.75" customHeight="1">
      <c r="B15" s="398"/>
      <c r="C15" s="419"/>
      <c r="D15" s="391"/>
      <c r="E15" s="415"/>
      <c r="F15" s="422"/>
      <c r="G15" s="422"/>
      <c r="H15" s="452"/>
      <c r="I15" s="386"/>
      <c r="J15" s="387"/>
      <c r="K15" s="379"/>
      <c r="L15" s="387"/>
      <c r="M15" s="372" t="s">
        <v>38</v>
      </c>
      <c r="N15" s="393" t="s">
        <v>39</v>
      </c>
      <c r="O15" s="449" t="s">
        <v>40</v>
      </c>
      <c r="P15" s="369"/>
      <c r="Q15" s="372" t="s">
        <v>41</v>
      </c>
      <c r="R15" s="172"/>
      <c r="S15" s="372" t="s">
        <v>42</v>
      </c>
      <c r="T15" s="172"/>
      <c r="U15" s="372" t="s">
        <v>43</v>
      </c>
      <c r="V15" s="172"/>
      <c r="W15" s="372" t="s">
        <v>44</v>
      </c>
      <c r="X15" s="379"/>
      <c r="Y15" s="386"/>
      <c r="Z15" s="387"/>
      <c r="AA15" s="379"/>
      <c r="AB15" s="387"/>
      <c r="AC15" s="372" t="s">
        <v>38</v>
      </c>
      <c r="AD15" s="393" t="s">
        <v>39</v>
      </c>
      <c r="AE15" s="393" t="s">
        <v>45</v>
      </c>
      <c r="AF15" s="415"/>
      <c r="AG15" s="417"/>
    </row>
    <row r="16" spans="2:33" s="9" customFormat="1" ht="73.5" customHeight="1" thickBot="1">
      <c r="B16" s="399"/>
      <c r="C16" s="395"/>
      <c r="D16" s="420"/>
      <c r="E16" s="175" t="s">
        <v>46</v>
      </c>
      <c r="F16" s="11" t="s">
        <v>47</v>
      </c>
      <c r="G16" s="11" t="s">
        <v>257</v>
      </c>
      <c r="H16" s="453"/>
      <c r="I16" s="388"/>
      <c r="J16" s="389"/>
      <c r="K16" s="380"/>
      <c r="L16" s="389"/>
      <c r="M16" s="373"/>
      <c r="N16" s="394"/>
      <c r="O16" s="450"/>
      <c r="P16" s="371"/>
      <c r="Q16" s="373"/>
      <c r="R16" s="173"/>
      <c r="S16" s="373"/>
      <c r="T16" s="173"/>
      <c r="U16" s="373"/>
      <c r="V16" s="173"/>
      <c r="W16" s="373"/>
      <c r="X16" s="380"/>
      <c r="Y16" s="388"/>
      <c r="Z16" s="389"/>
      <c r="AA16" s="380"/>
      <c r="AB16" s="389"/>
      <c r="AC16" s="373"/>
      <c r="AD16" s="394"/>
      <c r="AE16" s="394"/>
      <c r="AF16" s="416"/>
      <c r="AG16" s="418"/>
    </row>
    <row r="17" spans="2:33" s="115" customFormat="1" ht="97.5" customHeight="1">
      <c r="B17" s="97">
        <v>1</v>
      </c>
      <c r="C17" s="98" t="s">
        <v>49</v>
      </c>
      <c r="D17" s="177" t="s">
        <v>424</v>
      </c>
      <c r="E17" s="178" t="s">
        <v>425</v>
      </c>
      <c r="F17" s="179" t="s">
        <v>426</v>
      </c>
      <c r="G17" s="179" t="s">
        <v>427</v>
      </c>
      <c r="H17" s="102" t="s">
        <v>54</v>
      </c>
      <c r="I17" s="103" t="s">
        <v>120</v>
      </c>
      <c r="J17" s="104" t="str">
        <f t="shared" ref="J17:J26" si="0">IF(I17="RARO","1",IF(I17="IMPROBABLE","2",IF(I17="POSIBLE","3",IF(I17="PROBABLE","4",IF(I17="CASI CIERTA","5","")))))</f>
        <v>2</v>
      </c>
      <c r="K17" s="105" t="s">
        <v>66</v>
      </c>
      <c r="L17" s="104" t="str">
        <f>IF(K17="INSIGNIFICANTE","1",IF(K17="MENOR","2",IF(K17="MODERADO","3",IF(K17="MAYOR","4",IF(K17="CATASTRÓFICO","5","")))))</f>
        <v>3</v>
      </c>
      <c r="M17" s="106">
        <f>IF(J17="","",J17*L17)</f>
        <v>6</v>
      </c>
      <c r="N17" s="107" t="str">
        <f>IF(M17="","",IF(M17&gt;=15,"RIESGO EXTREMO",IF(M17&gt;=7,"RIESGO ALTO",IF(M17&gt;=4,"RIESGO MODERADO",IF(M17&gt;=1,"RIESGO BAJO","")))))</f>
        <v>RIESGO MODERADO</v>
      </c>
      <c r="O17" s="448" t="s">
        <v>428</v>
      </c>
      <c r="P17" s="444"/>
      <c r="Q17" s="105" t="s">
        <v>59</v>
      </c>
      <c r="R17" s="108">
        <f>IF(Q17="SI",0.25,0)</f>
        <v>0</v>
      </c>
      <c r="S17" s="105" t="s">
        <v>58</v>
      </c>
      <c r="T17" s="108">
        <f>IF(S17="SI",0.25,0)</f>
        <v>0.25</v>
      </c>
      <c r="U17" s="105" t="s">
        <v>58</v>
      </c>
      <c r="V17" s="109">
        <f>IF(U17="SI",0.5,0)</f>
        <v>0.5</v>
      </c>
      <c r="W17" s="110">
        <f>IF(Q17="","",SUM(R17,T17,V17))</f>
        <v>0.75</v>
      </c>
      <c r="X17" s="107" t="str">
        <f>IF(W17="","",IF(W17="","",IF(W17&gt;=0.76,"2",IF(W17&gt;=0.51,"1",IF(W17&gt;=0,"0","")))))</f>
        <v>1</v>
      </c>
      <c r="Y17" s="103" t="s">
        <v>118</v>
      </c>
      <c r="Z17" s="192" t="str">
        <f t="shared" ref="Z17:Z26" si="1">IF(Y17="RARO","1",IF(Y17="IMPROBABLE","2",IF(Y17="POSIBLE","3",IF(Y17="PROBABLE","4",IF(Y17="CASI CIERTA","5","")))))</f>
        <v>1</v>
      </c>
      <c r="AA17" s="105" t="s">
        <v>66</v>
      </c>
      <c r="AB17" s="104" t="str">
        <f>IF(AA17="INSIGNIFICANTE","1",IF(AA17="MENOR","2",IF(AA17="MODERADO","3",IF(AA17="MAYOR","4",IF(AA17="CATASTRÓFICO","5","")))))</f>
        <v>3</v>
      </c>
      <c r="AC17" s="106">
        <f>IF(Z17="","",Z17*AB17)</f>
        <v>3</v>
      </c>
      <c r="AD17" s="106" t="str">
        <f>IF(AC17="","",IF(AC17&gt;=15,"RIESGO EXTREMO",IF(AC17&gt;=7,"RIESGO ALTO",IF(AC17&gt;=4,"RIESGO MODERADO",IF(AC17&gt;=1,"RIESGO BAJO","")))))</f>
        <v>RIESGO BAJO</v>
      </c>
      <c r="AE17" s="111" t="str">
        <f>IF(AD17="","",IF(AD17="RIESGO EXTREMO","COMPARTIR O TRANSFERIR EL RIESGO",IF(AD17="RIESGO ALTO","EVITAR EL RIESGO",IF(AD17="RIESGO MODERADO","REDUCIR EL RIESGO",IF(AD17="RIESGO BAJO","ASUMIR","")))))</f>
        <v>ASUMIR</v>
      </c>
      <c r="AF17" s="193" t="s">
        <v>1071</v>
      </c>
      <c r="AG17" s="194" t="s">
        <v>1070</v>
      </c>
    </row>
    <row r="18" spans="2:33" s="115" customFormat="1" ht="77.25" customHeight="1">
      <c r="B18" s="116">
        <v>2</v>
      </c>
      <c r="C18" s="117" t="s">
        <v>49</v>
      </c>
      <c r="D18" s="118" t="s">
        <v>295</v>
      </c>
      <c r="E18" s="182" t="s">
        <v>429</v>
      </c>
      <c r="F18" s="137" t="s">
        <v>430</v>
      </c>
      <c r="G18" s="137" t="s">
        <v>431</v>
      </c>
      <c r="H18" s="122" t="s">
        <v>134</v>
      </c>
      <c r="I18" s="123" t="s">
        <v>121</v>
      </c>
      <c r="J18" s="124" t="str">
        <f t="shared" si="0"/>
        <v>3</v>
      </c>
      <c r="K18" s="125" t="s">
        <v>56</v>
      </c>
      <c r="L18" s="124" t="str">
        <f t="shared" ref="L18:L26" si="2">IF(K18="INSIGNIFICANTE","1",IF(K18="MENOR","2",IF(K18="MODERADO","3",IF(K18="MAYOR","4",IF(K18="CATASTRÓFICO","5","")))))</f>
        <v>2</v>
      </c>
      <c r="M18" s="126">
        <f t="shared" ref="M18:M25" si="3">IF(J18="","",J18*L18)</f>
        <v>6</v>
      </c>
      <c r="N18" s="127" t="str">
        <f t="shared" ref="N18:N25" si="4">IF(M18="","",IF(M18&gt;=15,"RIESGO EXTREMO",IF(M18&gt;=7,"RIESGO ALTO",IF(M18&gt;=4,"RIESGO MODERADO",IF(M18&gt;=1,"RIESGO BAJO","")))))</f>
        <v>RIESGO MODERADO</v>
      </c>
      <c r="O18" s="446" t="s">
        <v>308</v>
      </c>
      <c r="P18" s="436" t="s">
        <v>308</v>
      </c>
      <c r="Q18" s="128" t="s">
        <v>59</v>
      </c>
      <c r="R18" s="129">
        <f t="shared" ref="R18:R26" si="5">IF(Q18="SI",0.25,0)</f>
        <v>0</v>
      </c>
      <c r="S18" s="128" t="s">
        <v>59</v>
      </c>
      <c r="T18" s="129">
        <f t="shared" ref="T18:T26" si="6">IF(S18="SI",0.25,0)</f>
        <v>0</v>
      </c>
      <c r="U18" s="128" t="s">
        <v>59</v>
      </c>
      <c r="V18" s="130">
        <f>IF(U18="SI",0.5,0)</f>
        <v>0</v>
      </c>
      <c r="W18" s="131">
        <f>IF(Q18="","",SUM(R18,T18,V18))</f>
        <v>0</v>
      </c>
      <c r="X18" s="181" t="str">
        <f>IF(W18="","",IF(W18="","",IF(W18&gt;=0.76,"2",IF(W18&gt;=0.51,"1",IF(W18&gt;=0,"0","")))))</f>
        <v>0</v>
      </c>
      <c r="Y18" s="123" t="s">
        <v>121</v>
      </c>
      <c r="Z18" s="112" t="str">
        <f t="shared" si="1"/>
        <v>3</v>
      </c>
      <c r="AA18" s="125" t="s">
        <v>56</v>
      </c>
      <c r="AB18" s="124" t="str">
        <f t="shared" ref="AB18:AB26" si="7">IF(AA18="INSIGNIFICANTE","1",IF(AA18="MENOR","2",IF(AA18="MODERADO","3",IF(AA18="MAYOR","4",IF(AA18="CATASTRÓFICO","5","")))))</f>
        <v>2</v>
      </c>
      <c r="AC18" s="126">
        <f t="shared" ref="AC18:AC25" si="8">IF(Z18="","",Z18*AB18)</f>
        <v>6</v>
      </c>
      <c r="AD18" s="126" t="str">
        <f t="shared" ref="AD18:AD26" si="9">IF(AC18="","",IF(AC18&gt;=15,"RIESGO EXTREMO",IF(AC18&gt;=7,"RIESGO ALTO",IF(AC18&gt;=4,"RIESGO MODERADO",IF(AC18&gt;=1,"RIESGO BAJO","")))))</f>
        <v>RIESGO MODERADO</v>
      </c>
      <c r="AE18" s="133" t="str">
        <f t="shared" ref="AE18:AE26" si="10">IF(AD18="","",IF(AD18="RIESGO EXTREMO","COMPARTIR O TRANSFERIR EL RIESGO",IF(AD18="RIESGO ALTO","EVITAR EL RIESGO",IF(AD18="RIESGO MODERADO","REDUCIR EL RIESGO",IF(AD18="RIESGO BAJO","ASUMIR","")))))</f>
        <v>REDUCIR EL RIESGO</v>
      </c>
      <c r="AF18" s="195" t="s">
        <v>981</v>
      </c>
      <c r="AG18" s="149" t="s">
        <v>1075</v>
      </c>
    </row>
    <row r="19" spans="2:33" s="115" customFormat="1" ht="97.5" customHeight="1">
      <c r="B19" s="116">
        <v>3</v>
      </c>
      <c r="C19" s="117" t="s">
        <v>92</v>
      </c>
      <c r="D19" s="118" t="s">
        <v>432</v>
      </c>
      <c r="E19" s="150" t="s">
        <v>433</v>
      </c>
      <c r="F19" s="137" t="s">
        <v>434</v>
      </c>
      <c r="G19" s="137" t="s">
        <v>435</v>
      </c>
      <c r="H19" s="122" t="s">
        <v>54</v>
      </c>
      <c r="I19" s="123" t="s">
        <v>87</v>
      </c>
      <c r="J19" s="124" t="str">
        <f t="shared" si="0"/>
        <v>4</v>
      </c>
      <c r="K19" s="125" t="s">
        <v>76</v>
      </c>
      <c r="L19" s="124" t="str">
        <f t="shared" si="2"/>
        <v>4</v>
      </c>
      <c r="M19" s="126">
        <f t="shared" si="3"/>
        <v>16</v>
      </c>
      <c r="N19" s="127" t="str">
        <f t="shared" si="4"/>
        <v>RIESGO EXTREMO</v>
      </c>
      <c r="O19" s="446" t="s">
        <v>436</v>
      </c>
      <c r="P19" s="436" t="s">
        <v>436</v>
      </c>
      <c r="Q19" s="128" t="s">
        <v>58</v>
      </c>
      <c r="R19" s="129">
        <f t="shared" si="5"/>
        <v>0.25</v>
      </c>
      <c r="S19" s="128" t="s">
        <v>58</v>
      </c>
      <c r="T19" s="129">
        <f t="shared" si="6"/>
        <v>0.25</v>
      </c>
      <c r="U19" s="128" t="s">
        <v>58</v>
      </c>
      <c r="V19" s="130">
        <f>IF(U19="SI",0.5,0)</f>
        <v>0.5</v>
      </c>
      <c r="W19" s="131">
        <f>IF(Q19="","",SUM(R19,T19,V19))</f>
        <v>1</v>
      </c>
      <c r="X19" s="181" t="str">
        <f>IF(W19="","",IF(W19="","",IF(W19&gt;=0.76,"2",IF(W19&gt;=0.51,"1",IF(W19&gt;=0,"0","")))))</f>
        <v>2</v>
      </c>
      <c r="Y19" s="123" t="s">
        <v>120</v>
      </c>
      <c r="Z19" s="112" t="str">
        <f t="shared" si="1"/>
        <v>2</v>
      </c>
      <c r="AA19" s="125" t="s">
        <v>56</v>
      </c>
      <c r="AB19" s="124" t="str">
        <f t="shared" si="7"/>
        <v>2</v>
      </c>
      <c r="AC19" s="126">
        <f t="shared" si="8"/>
        <v>4</v>
      </c>
      <c r="AD19" s="126" t="str">
        <f t="shared" si="9"/>
        <v>RIESGO MODERADO</v>
      </c>
      <c r="AE19" s="133" t="str">
        <f t="shared" si="10"/>
        <v>REDUCIR EL RIESGO</v>
      </c>
      <c r="AF19" s="195" t="s">
        <v>983</v>
      </c>
      <c r="AG19" s="149" t="s">
        <v>1073</v>
      </c>
    </row>
    <row r="20" spans="2:33" s="115" customFormat="1" ht="125.25" customHeight="1">
      <c r="B20" s="116">
        <v>4</v>
      </c>
      <c r="C20" s="117" t="s">
        <v>49</v>
      </c>
      <c r="D20" s="118" t="s">
        <v>432</v>
      </c>
      <c r="E20" s="150" t="s">
        <v>437</v>
      </c>
      <c r="F20" s="137" t="s">
        <v>438</v>
      </c>
      <c r="G20" s="137" t="s">
        <v>439</v>
      </c>
      <c r="H20" s="122" t="s">
        <v>54</v>
      </c>
      <c r="I20" s="123" t="s">
        <v>87</v>
      </c>
      <c r="J20" s="124" t="str">
        <f t="shared" si="0"/>
        <v>4</v>
      </c>
      <c r="K20" s="125" t="s">
        <v>66</v>
      </c>
      <c r="L20" s="124" t="str">
        <f t="shared" si="2"/>
        <v>3</v>
      </c>
      <c r="M20" s="126">
        <f t="shared" si="3"/>
        <v>12</v>
      </c>
      <c r="N20" s="127" t="str">
        <f t="shared" si="4"/>
        <v>RIESGO ALTO</v>
      </c>
      <c r="O20" s="446" t="s">
        <v>440</v>
      </c>
      <c r="P20" s="436" t="s">
        <v>440</v>
      </c>
      <c r="Q20" s="128" t="s">
        <v>59</v>
      </c>
      <c r="R20" s="129">
        <f t="shared" si="5"/>
        <v>0</v>
      </c>
      <c r="S20" s="128" t="s">
        <v>58</v>
      </c>
      <c r="T20" s="129">
        <f t="shared" si="6"/>
        <v>0.25</v>
      </c>
      <c r="U20" s="128" t="s">
        <v>58</v>
      </c>
      <c r="V20" s="130">
        <f>IF(U20="SI",0.5,0)</f>
        <v>0.5</v>
      </c>
      <c r="W20" s="131">
        <f>IF(Q20="","",SUM(R20,T20,V20))</f>
        <v>0.75</v>
      </c>
      <c r="X20" s="181" t="str">
        <f>IF(W20="","",IF(W20="","",IF(W20&gt;=0.76,"2",IF(W20&gt;=0.51,"1",IF(W20&gt;=0,"0","")))))</f>
        <v>1</v>
      </c>
      <c r="Y20" s="123" t="s">
        <v>121</v>
      </c>
      <c r="Z20" s="112" t="str">
        <f t="shared" si="1"/>
        <v>3</v>
      </c>
      <c r="AA20" s="125" t="s">
        <v>66</v>
      </c>
      <c r="AB20" s="124" t="str">
        <f t="shared" si="7"/>
        <v>3</v>
      </c>
      <c r="AC20" s="126">
        <f t="shared" si="8"/>
        <v>9</v>
      </c>
      <c r="AD20" s="126" t="str">
        <f t="shared" si="9"/>
        <v>RIESGO ALTO</v>
      </c>
      <c r="AE20" s="133" t="str">
        <f t="shared" si="10"/>
        <v>EVITAR EL RIESGO</v>
      </c>
      <c r="AF20" s="195" t="s">
        <v>984</v>
      </c>
      <c r="AG20" s="149" t="s">
        <v>1072</v>
      </c>
    </row>
    <row r="21" spans="2:33" s="115" customFormat="1" ht="120" customHeight="1">
      <c r="B21" s="116">
        <v>5</v>
      </c>
      <c r="C21" s="117" t="s">
        <v>49</v>
      </c>
      <c r="D21" s="118" t="s">
        <v>432</v>
      </c>
      <c r="E21" s="150" t="s">
        <v>441</v>
      </c>
      <c r="F21" s="137" t="s">
        <v>442</v>
      </c>
      <c r="G21" s="137" t="s">
        <v>443</v>
      </c>
      <c r="H21" s="122" t="s">
        <v>54</v>
      </c>
      <c r="I21" s="123" t="s">
        <v>87</v>
      </c>
      <c r="J21" s="124" t="str">
        <f t="shared" si="0"/>
        <v>4</v>
      </c>
      <c r="K21" s="125" t="s">
        <v>66</v>
      </c>
      <c r="L21" s="124" t="str">
        <f t="shared" si="2"/>
        <v>3</v>
      </c>
      <c r="M21" s="126">
        <f t="shared" si="3"/>
        <v>12</v>
      </c>
      <c r="N21" s="127" t="str">
        <f t="shared" si="4"/>
        <v>RIESGO ALTO</v>
      </c>
      <c r="O21" s="446" t="s">
        <v>444</v>
      </c>
      <c r="P21" s="436" t="s">
        <v>444</v>
      </c>
      <c r="Q21" s="128" t="s">
        <v>58</v>
      </c>
      <c r="R21" s="129">
        <f t="shared" si="5"/>
        <v>0.25</v>
      </c>
      <c r="S21" s="128" t="s">
        <v>58</v>
      </c>
      <c r="T21" s="129">
        <f t="shared" si="6"/>
        <v>0.25</v>
      </c>
      <c r="U21" s="128" t="s">
        <v>58</v>
      </c>
      <c r="V21" s="130">
        <f t="shared" ref="V21:V26" si="11">IF(U21="SI",0.5,0)</f>
        <v>0.5</v>
      </c>
      <c r="W21" s="131">
        <f t="shared" ref="W21:W26" si="12">IF(Q21="","",SUM(R21,T21,V21))</f>
        <v>1</v>
      </c>
      <c r="X21" s="181" t="str">
        <f>IF(W21="","",IF(W21="","",IF(W21&gt;=0.76,"2",IF(W21&gt;=0.51,"1",IF(W21&gt;=0,"0","")))))</f>
        <v>2</v>
      </c>
      <c r="Y21" s="123" t="s">
        <v>120</v>
      </c>
      <c r="Z21" s="112" t="str">
        <f t="shared" si="1"/>
        <v>2</v>
      </c>
      <c r="AA21" s="125" t="s">
        <v>66</v>
      </c>
      <c r="AB21" s="124" t="str">
        <f t="shared" si="7"/>
        <v>3</v>
      </c>
      <c r="AC21" s="126">
        <f t="shared" si="8"/>
        <v>6</v>
      </c>
      <c r="AD21" s="126" t="str">
        <f t="shared" si="9"/>
        <v>RIESGO MODERADO</v>
      </c>
      <c r="AE21" s="133" t="str">
        <f t="shared" si="10"/>
        <v>REDUCIR EL RIESGO</v>
      </c>
      <c r="AF21" s="195" t="s">
        <v>985</v>
      </c>
      <c r="AG21" s="149" t="s">
        <v>1074</v>
      </c>
    </row>
    <row r="22" spans="2:33" s="115" customFormat="1" ht="97.5" customHeight="1">
      <c r="B22" s="116">
        <v>6</v>
      </c>
      <c r="C22" s="117" t="s">
        <v>49</v>
      </c>
      <c r="D22" s="118" t="s">
        <v>385</v>
      </c>
      <c r="E22" s="150" t="s">
        <v>445</v>
      </c>
      <c r="F22" s="137" t="s">
        <v>446</v>
      </c>
      <c r="G22" s="137" t="s">
        <v>447</v>
      </c>
      <c r="H22" s="122" t="s">
        <v>134</v>
      </c>
      <c r="I22" s="123" t="s">
        <v>87</v>
      </c>
      <c r="J22" s="124" t="str">
        <f t="shared" si="0"/>
        <v>4</v>
      </c>
      <c r="K22" s="125" t="s">
        <v>56</v>
      </c>
      <c r="L22" s="124" t="str">
        <f t="shared" si="2"/>
        <v>2</v>
      </c>
      <c r="M22" s="126">
        <f t="shared" si="3"/>
        <v>8</v>
      </c>
      <c r="N22" s="127" t="str">
        <f t="shared" si="4"/>
        <v>RIESGO ALTO</v>
      </c>
      <c r="O22" s="446" t="s">
        <v>308</v>
      </c>
      <c r="P22" s="436" t="s">
        <v>308</v>
      </c>
      <c r="Q22" s="128" t="s">
        <v>59</v>
      </c>
      <c r="R22" s="129">
        <f t="shared" si="5"/>
        <v>0</v>
      </c>
      <c r="S22" s="128" t="s">
        <v>59</v>
      </c>
      <c r="T22" s="129">
        <f t="shared" si="6"/>
        <v>0</v>
      </c>
      <c r="U22" s="128" t="s">
        <v>59</v>
      </c>
      <c r="V22" s="130">
        <f t="shared" si="11"/>
        <v>0</v>
      </c>
      <c r="W22" s="131">
        <f t="shared" si="12"/>
        <v>0</v>
      </c>
      <c r="X22" s="181" t="str">
        <f t="shared" ref="X22:X26" si="13">IF(W22="","",IF(W22="","",IF(W22&gt;=0.76,"2",IF(W22&gt;=0.51,"1",IF(W22&gt;=0,"0","")))))</f>
        <v>0</v>
      </c>
      <c r="Y22" s="123" t="s">
        <v>87</v>
      </c>
      <c r="Z22" s="112" t="str">
        <f t="shared" si="1"/>
        <v>4</v>
      </c>
      <c r="AA22" s="125" t="s">
        <v>56</v>
      </c>
      <c r="AB22" s="124" t="str">
        <f t="shared" si="7"/>
        <v>2</v>
      </c>
      <c r="AC22" s="126">
        <f t="shared" si="8"/>
        <v>8</v>
      </c>
      <c r="AD22" s="126" t="str">
        <f t="shared" si="9"/>
        <v>RIESGO ALTO</v>
      </c>
      <c r="AE22" s="133" t="str">
        <f t="shared" si="10"/>
        <v>EVITAR EL RIESGO</v>
      </c>
      <c r="AF22" s="195" t="s">
        <v>986</v>
      </c>
      <c r="AG22" s="149" t="s">
        <v>448</v>
      </c>
    </row>
    <row r="23" spans="2:33" s="115" customFormat="1" ht="105" customHeight="1">
      <c r="B23" s="116">
        <v>7</v>
      </c>
      <c r="C23" s="117" t="s">
        <v>92</v>
      </c>
      <c r="D23" s="118" t="s">
        <v>432</v>
      </c>
      <c r="E23" s="150" t="s">
        <v>449</v>
      </c>
      <c r="F23" s="137" t="s">
        <v>450</v>
      </c>
      <c r="G23" s="137" t="s">
        <v>451</v>
      </c>
      <c r="H23" s="122" t="s">
        <v>84</v>
      </c>
      <c r="I23" s="123" t="s">
        <v>121</v>
      </c>
      <c r="J23" s="124" t="str">
        <f t="shared" si="0"/>
        <v>3</v>
      </c>
      <c r="K23" s="125" t="s">
        <v>66</v>
      </c>
      <c r="L23" s="124" t="str">
        <f t="shared" si="2"/>
        <v>3</v>
      </c>
      <c r="M23" s="126">
        <f t="shared" si="3"/>
        <v>9</v>
      </c>
      <c r="N23" s="127" t="str">
        <f t="shared" si="4"/>
        <v>RIESGO ALTO</v>
      </c>
      <c r="O23" s="446" t="s">
        <v>436</v>
      </c>
      <c r="P23" s="436" t="s">
        <v>436</v>
      </c>
      <c r="Q23" s="128" t="s">
        <v>58</v>
      </c>
      <c r="R23" s="129">
        <f t="shared" si="5"/>
        <v>0.25</v>
      </c>
      <c r="S23" s="128" t="s">
        <v>58</v>
      </c>
      <c r="T23" s="129">
        <f t="shared" si="6"/>
        <v>0.25</v>
      </c>
      <c r="U23" s="128" t="s">
        <v>58</v>
      </c>
      <c r="V23" s="130">
        <f t="shared" si="11"/>
        <v>0.5</v>
      </c>
      <c r="W23" s="131">
        <f t="shared" si="12"/>
        <v>1</v>
      </c>
      <c r="X23" s="181" t="str">
        <f t="shared" si="13"/>
        <v>2</v>
      </c>
      <c r="Y23" s="123" t="s">
        <v>118</v>
      </c>
      <c r="Z23" s="112" t="str">
        <f t="shared" si="1"/>
        <v>1</v>
      </c>
      <c r="AA23" s="125" t="s">
        <v>66</v>
      </c>
      <c r="AB23" s="124" t="str">
        <f t="shared" si="7"/>
        <v>3</v>
      </c>
      <c r="AC23" s="126">
        <f t="shared" si="8"/>
        <v>3</v>
      </c>
      <c r="AD23" s="126" t="str">
        <f t="shared" si="9"/>
        <v>RIESGO BAJO</v>
      </c>
      <c r="AE23" s="133" t="str">
        <f t="shared" si="10"/>
        <v>ASUMIR</v>
      </c>
      <c r="AF23" s="196" t="s">
        <v>1063</v>
      </c>
      <c r="AG23" s="197" t="s">
        <v>983</v>
      </c>
    </row>
    <row r="24" spans="2:33" s="115" customFormat="1" ht="112.5" customHeight="1">
      <c r="B24" s="116">
        <v>8</v>
      </c>
      <c r="C24" s="117" t="s">
        <v>92</v>
      </c>
      <c r="D24" s="118" t="s">
        <v>432</v>
      </c>
      <c r="E24" s="150" t="s">
        <v>452</v>
      </c>
      <c r="F24" s="137" t="s">
        <v>453</v>
      </c>
      <c r="G24" s="137" t="s">
        <v>454</v>
      </c>
      <c r="H24" s="122" t="s">
        <v>84</v>
      </c>
      <c r="I24" s="123" t="s">
        <v>121</v>
      </c>
      <c r="J24" s="124" t="str">
        <f t="shared" si="0"/>
        <v>3</v>
      </c>
      <c r="K24" s="125" t="s">
        <v>66</v>
      </c>
      <c r="L24" s="124" t="str">
        <f t="shared" si="2"/>
        <v>3</v>
      </c>
      <c r="M24" s="126">
        <f t="shared" si="3"/>
        <v>9</v>
      </c>
      <c r="N24" s="127" t="str">
        <f t="shared" si="4"/>
        <v>RIESGO ALTO</v>
      </c>
      <c r="O24" s="446" t="s">
        <v>455</v>
      </c>
      <c r="P24" s="436" t="s">
        <v>455</v>
      </c>
      <c r="Q24" s="128" t="s">
        <v>58</v>
      </c>
      <c r="R24" s="129">
        <f t="shared" si="5"/>
        <v>0.25</v>
      </c>
      <c r="S24" s="128" t="s">
        <v>58</v>
      </c>
      <c r="T24" s="129">
        <f t="shared" si="6"/>
        <v>0.25</v>
      </c>
      <c r="U24" s="128" t="s">
        <v>58</v>
      </c>
      <c r="V24" s="130">
        <f t="shared" si="11"/>
        <v>0.5</v>
      </c>
      <c r="W24" s="131">
        <f t="shared" si="12"/>
        <v>1</v>
      </c>
      <c r="X24" s="181" t="str">
        <f t="shared" si="13"/>
        <v>2</v>
      </c>
      <c r="Y24" s="123" t="s">
        <v>118</v>
      </c>
      <c r="Z24" s="112" t="str">
        <f t="shared" si="1"/>
        <v>1</v>
      </c>
      <c r="AA24" s="125" t="s">
        <v>66</v>
      </c>
      <c r="AB24" s="124" t="str">
        <f t="shared" si="7"/>
        <v>3</v>
      </c>
      <c r="AC24" s="126">
        <f t="shared" si="8"/>
        <v>3</v>
      </c>
      <c r="AD24" s="126" t="str">
        <f t="shared" si="9"/>
        <v>RIESGO BAJO</v>
      </c>
      <c r="AE24" s="133" t="str">
        <f t="shared" si="10"/>
        <v>ASUMIR</v>
      </c>
      <c r="AF24" s="196" t="s">
        <v>1069</v>
      </c>
      <c r="AG24" s="197" t="s">
        <v>983</v>
      </c>
    </row>
    <row r="25" spans="2:33" s="115" customFormat="1" ht="32.25" customHeight="1">
      <c r="B25" s="116">
        <v>9</v>
      </c>
      <c r="C25" s="117"/>
      <c r="D25" s="118"/>
      <c r="E25" s="150"/>
      <c r="F25" s="137"/>
      <c r="G25" s="137"/>
      <c r="H25" s="122"/>
      <c r="I25" s="123"/>
      <c r="J25" s="124" t="str">
        <f t="shared" si="0"/>
        <v/>
      </c>
      <c r="K25" s="125"/>
      <c r="L25" s="124" t="str">
        <f t="shared" si="2"/>
        <v/>
      </c>
      <c r="M25" s="126" t="str">
        <f t="shared" si="3"/>
        <v/>
      </c>
      <c r="N25" s="127" t="str">
        <f t="shared" si="4"/>
        <v/>
      </c>
      <c r="O25" s="442"/>
      <c r="P25" s="357"/>
      <c r="Q25" s="128"/>
      <c r="R25" s="129">
        <f t="shared" si="5"/>
        <v>0</v>
      </c>
      <c r="S25" s="128"/>
      <c r="T25" s="129">
        <f t="shared" si="6"/>
        <v>0</v>
      </c>
      <c r="U25" s="128"/>
      <c r="V25" s="130">
        <f t="shared" si="11"/>
        <v>0</v>
      </c>
      <c r="W25" s="131" t="str">
        <f t="shared" si="12"/>
        <v/>
      </c>
      <c r="X25" s="181" t="str">
        <f t="shared" si="13"/>
        <v/>
      </c>
      <c r="Y25" s="123"/>
      <c r="Z25" s="112" t="str">
        <f t="shared" si="1"/>
        <v/>
      </c>
      <c r="AA25" s="125"/>
      <c r="AB25" s="124" t="str">
        <f t="shared" si="7"/>
        <v/>
      </c>
      <c r="AC25" s="126" t="str">
        <f t="shared" si="8"/>
        <v/>
      </c>
      <c r="AD25" s="126" t="str">
        <f t="shared" si="9"/>
        <v/>
      </c>
      <c r="AE25" s="133" t="str">
        <f t="shared" si="10"/>
        <v/>
      </c>
      <c r="AF25" s="151"/>
      <c r="AG25" s="149"/>
    </row>
    <row r="26" spans="2:33" s="115" customFormat="1" ht="32.25" customHeight="1" thickBot="1">
      <c r="B26" s="152">
        <v>10</v>
      </c>
      <c r="C26" s="153"/>
      <c r="D26" s="154"/>
      <c r="E26" s="155"/>
      <c r="F26" s="156"/>
      <c r="G26" s="156"/>
      <c r="H26" s="157"/>
      <c r="I26" s="158"/>
      <c r="J26" s="159" t="str">
        <f t="shared" si="0"/>
        <v/>
      </c>
      <c r="K26" s="160"/>
      <c r="L26" s="159" t="str">
        <f t="shared" si="2"/>
        <v/>
      </c>
      <c r="M26" s="161"/>
      <c r="N26" s="162"/>
      <c r="O26" s="447"/>
      <c r="P26" s="359"/>
      <c r="Q26" s="160"/>
      <c r="R26" s="163">
        <f t="shared" si="5"/>
        <v>0</v>
      </c>
      <c r="S26" s="160"/>
      <c r="T26" s="163">
        <f t="shared" si="6"/>
        <v>0</v>
      </c>
      <c r="U26" s="160"/>
      <c r="V26" s="164">
        <f t="shared" si="11"/>
        <v>0</v>
      </c>
      <c r="W26" s="165" t="str">
        <f t="shared" si="12"/>
        <v/>
      </c>
      <c r="X26" s="187" t="str">
        <f t="shared" si="13"/>
        <v/>
      </c>
      <c r="Y26" s="158"/>
      <c r="Z26" s="167" t="str">
        <f t="shared" si="1"/>
        <v/>
      </c>
      <c r="AA26" s="160"/>
      <c r="AB26" s="159" t="str">
        <f t="shared" si="7"/>
        <v/>
      </c>
      <c r="AC26" s="161"/>
      <c r="AD26" s="161" t="str">
        <f t="shared" si="9"/>
        <v/>
      </c>
      <c r="AE26" s="168" t="str">
        <f t="shared" si="10"/>
        <v/>
      </c>
      <c r="AF26" s="169"/>
      <c r="AG26" s="170"/>
    </row>
    <row r="27" spans="2:33" s="54" customFormat="1"/>
    <row r="28" spans="2:33" s="54" customFormat="1" ht="12.75" customHeight="1"/>
    <row r="29" spans="2:33" s="54" customFormat="1" ht="12.75" hidden="1" customHeight="1">
      <c r="B29" s="54" t="s">
        <v>49</v>
      </c>
      <c r="C29" s="54" t="s">
        <v>90</v>
      </c>
      <c r="D29" s="54" t="s">
        <v>91</v>
      </c>
    </row>
    <row r="30" spans="2:33" s="54" customFormat="1" ht="13.5" hidden="1" customHeight="1">
      <c r="B30" s="54" t="s">
        <v>92</v>
      </c>
      <c r="C30" s="54" t="s">
        <v>93</v>
      </c>
      <c r="D30" s="54" t="s">
        <v>94</v>
      </c>
    </row>
    <row r="31" spans="2:33" s="54" customFormat="1" ht="38.25" hidden="1">
      <c r="C31" s="54" t="s">
        <v>95</v>
      </c>
      <c r="D31" s="54" t="s">
        <v>96</v>
      </c>
    </row>
    <row r="32" spans="2:33" s="54" customFormat="1" ht="25.5" hidden="1">
      <c r="B32" s="54" t="s">
        <v>97</v>
      </c>
      <c r="C32" s="54" t="s">
        <v>98</v>
      </c>
      <c r="D32" s="54" t="s">
        <v>99</v>
      </c>
    </row>
    <row r="33" spans="2:4" s="54" customFormat="1" ht="25.5" hidden="1">
      <c r="B33" s="55" t="s">
        <v>100</v>
      </c>
      <c r="C33" s="54" t="s">
        <v>101</v>
      </c>
      <c r="D33" s="54" t="s">
        <v>102</v>
      </c>
    </row>
    <row r="34" spans="2:4" s="54" customFormat="1" hidden="1">
      <c r="B34" s="54" t="s">
        <v>103</v>
      </c>
      <c r="C34" s="54" t="s">
        <v>104</v>
      </c>
      <c r="D34" s="54" t="s">
        <v>105</v>
      </c>
    </row>
    <row r="35" spans="2:4" s="54" customFormat="1" ht="25.5" hidden="1">
      <c r="B35" s="54" t="s">
        <v>106</v>
      </c>
      <c r="C35" s="54" t="s">
        <v>107</v>
      </c>
      <c r="D35" s="54" t="s">
        <v>5</v>
      </c>
    </row>
    <row r="36" spans="2:4" s="54" customFormat="1" ht="51" hidden="1">
      <c r="B36" s="54" t="s">
        <v>108</v>
      </c>
      <c r="C36" s="54" t="s">
        <v>109</v>
      </c>
      <c r="D36" s="54" t="s">
        <v>110</v>
      </c>
    </row>
    <row r="37" spans="2:4" s="54" customFormat="1" ht="25.5" hidden="1">
      <c r="B37" s="54" t="s">
        <v>84</v>
      </c>
      <c r="C37" s="54" t="s">
        <v>111</v>
      </c>
      <c r="D37" s="54" t="s">
        <v>112</v>
      </c>
    </row>
    <row r="38" spans="2:4" s="54" customFormat="1" ht="25.5" hidden="1">
      <c r="B38" s="54" t="s">
        <v>113</v>
      </c>
      <c r="C38" s="54" t="s">
        <v>114</v>
      </c>
    </row>
    <row r="39" spans="2:4" s="54" customFormat="1" hidden="1">
      <c r="B39" s="54" t="s">
        <v>115</v>
      </c>
      <c r="C39" s="54" t="s">
        <v>116</v>
      </c>
    </row>
    <row r="40" spans="2:4" s="54" customFormat="1" ht="38.25"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51"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Rows="0" selectLockedCells="1"/>
  <dataConsolidate/>
  <mergeCells count="66">
    <mergeCell ref="B2:C4"/>
    <mergeCell ref="D2:N2"/>
    <mergeCell ref="O2:O4"/>
    <mergeCell ref="P2:AG2"/>
    <mergeCell ref="G3:N3"/>
    <mergeCell ref="P3:AA3"/>
    <mergeCell ref="AC3:AG3"/>
    <mergeCell ref="D4:N4"/>
    <mergeCell ref="P4:AG4"/>
    <mergeCell ref="B6:D6"/>
    <mergeCell ref="E6:N6"/>
    <mergeCell ref="B7:D7"/>
    <mergeCell ref="E7:N7"/>
    <mergeCell ref="B8:D8"/>
    <mergeCell ref="E8:N8"/>
    <mergeCell ref="H13:H16"/>
    <mergeCell ref="I13:K13"/>
    <mergeCell ref="B9:D9"/>
    <mergeCell ref="E9:N9"/>
    <mergeCell ref="B11:D11"/>
    <mergeCell ref="E11:H11"/>
    <mergeCell ref="I11:N11"/>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I14:J16"/>
    <mergeCell ref="K14:L16"/>
    <mergeCell ref="M14:N14"/>
    <mergeCell ref="Y14:Z16"/>
    <mergeCell ref="AA14:AB16"/>
    <mergeCell ref="M15:M16"/>
    <mergeCell ref="O22:P22"/>
    <mergeCell ref="O23:P23"/>
    <mergeCell ref="O13:W14"/>
    <mergeCell ref="X13:X16"/>
    <mergeCell ref="Y13:AE13"/>
    <mergeCell ref="AC14:AE14"/>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s>
  <conditionalFormatting sqref="I17:I26 Y17:Y26">
    <cfRule type="containsText" dxfId="210" priority="9" operator="containsText" text="IMPROBABLE">
      <formula>NOT(ISERROR(SEARCH("IMPROBABLE",I17)))</formula>
    </cfRule>
    <cfRule type="containsText" dxfId="209" priority="14" operator="containsText" text="PROBABLE">
      <formula>NOT(ISERROR(SEARCH("PROBABLE",I17)))</formula>
    </cfRule>
    <cfRule type="containsText" dxfId="208" priority="20" operator="containsText" text="CASI CIERTA">
      <formula>NOT(ISERROR(SEARCH("CASI CIERTA",I17)))</formula>
    </cfRule>
    <cfRule type="containsText" dxfId="207" priority="21" operator="containsText" text="POSIBLE">
      <formula>NOT(ISERROR(SEARCH("POSIBLE",I17)))</formula>
    </cfRule>
    <cfRule type="containsText" dxfId="206" priority="22" operator="containsText" text="RARO">
      <formula>NOT(ISERROR(SEARCH("RARO",I17)))</formula>
    </cfRule>
  </conditionalFormatting>
  <conditionalFormatting sqref="K17:K26 AA17:AA26">
    <cfRule type="containsText" dxfId="205" priority="15" operator="containsText" text="CATASTRÓFICO">
      <formula>NOT(ISERROR(SEARCH("CATASTRÓFICO",K17)))</formula>
    </cfRule>
    <cfRule type="containsText" dxfId="204" priority="16" operator="containsText" text="MAYOR">
      <formula>NOT(ISERROR(SEARCH("MAYOR",K17)))</formula>
    </cfRule>
    <cfRule type="containsText" dxfId="203" priority="17" operator="containsText" text="MODERADO">
      <formula>NOT(ISERROR(SEARCH("MODERADO",K17)))</formula>
    </cfRule>
    <cfRule type="containsText" dxfId="202" priority="18" operator="containsText" text="MENOR">
      <formula>NOT(ISERROR(SEARCH("MENOR",K17)))</formula>
    </cfRule>
    <cfRule type="containsText" dxfId="201" priority="19" operator="containsText" text="INSIGNIFICANTE">
      <formula>NOT(ISERROR(SEARCH("INSIGNIFICANTE",K17)))</formula>
    </cfRule>
  </conditionalFormatting>
  <conditionalFormatting sqref="N17:N26 X17 AD25:AF26 AD17:AE24">
    <cfRule type="containsText" dxfId="200" priority="10" operator="containsText" text="RIESGO EXTREMO">
      <formula>NOT(ISERROR(SEARCH("RIESGO EXTREMO",N17)))</formula>
    </cfRule>
    <cfRule type="containsText" dxfId="199" priority="11" operator="containsText" text="RIESGO ALTO">
      <formula>NOT(ISERROR(SEARCH("RIESGO ALTO",N17)))</formula>
    </cfRule>
    <cfRule type="containsText" dxfId="198" priority="12" operator="containsText" text="RIESGO MODERADO">
      <formula>NOT(ISERROR(SEARCH("RIESGO MODERADO",N17)))</formula>
    </cfRule>
    <cfRule type="containsText" dxfId="197" priority="13" operator="containsText" text="RIESGO BAJO">
      <formula>NOT(ISERROR(SEARCH("RIESGO BAJO",N17)))</formula>
    </cfRule>
  </conditionalFormatting>
  <conditionalFormatting sqref="AF18:AF22">
    <cfRule type="containsText" dxfId="196" priority="5" operator="containsText" text="RIESGO EXTREMO">
      <formula>NOT(ISERROR(SEARCH("RIESGO EXTREMO",AF18)))</formula>
    </cfRule>
    <cfRule type="containsText" dxfId="195" priority="6" operator="containsText" text="RIESGO ALTO">
      <formula>NOT(ISERROR(SEARCH("RIESGO ALTO",AF18)))</formula>
    </cfRule>
    <cfRule type="containsText" dxfId="194" priority="7" operator="containsText" text="RIESGO MODERADO">
      <formula>NOT(ISERROR(SEARCH("RIESGO MODERADO",AF18)))</formula>
    </cfRule>
    <cfRule type="containsText" dxfId="193" priority="8" operator="containsText" text="RIESGO BAJO">
      <formula>NOT(ISERROR(SEARCH("RIESGO BAJO",AF18)))</formula>
    </cfRule>
  </conditionalFormatting>
  <conditionalFormatting sqref="AG23:AG24 AG17">
    <cfRule type="containsText" dxfId="192" priority="1" operator="containsText" text="RIESGO EXTREMO">
      <formula>NOT(ISERROR(SEARCH("RIESGO EXTREMO",AG17)))</formula>
    </cfRule>
    <cfRule type="containsText" dxfId="191" priority="2" operator="containsText" text="RIESGO ALTO">
      <formula>NOT(ISERROR(SEARCH("RIESGO ALTO",AG17)))</formula>
    </cfRule>
    <cfRule type="containsText" dxfId="190" priority="3" operator="containsText" text="RIESGO MODERADO">
      <formula>NOT(ISERROR(SEARCH("RIESGO MODERADO",AG17)))</formula>
    </cfRule>
    <cfRule type="containsText" dxfId="189" priority="4" operator="containsText" text="RIESGO BAJO">
      <formula>NOT(ISERROR(SEARCH("RIESGO BAJO",AG17)))</formula>
    </cfRule>
  </conditionalFormatting>
  <dataValidations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Q17:Q26 S17:S26 U17:U26">
      <formula1>"SI,NO"</formula1>
    </dataValidation>
    <dataValidation type="list" allowBlank="1" showInputMessage="1" showErrorMessage="1" sqref="C17:C26">
      <formula1>FAC</formula1>
    </dataValidation>
    <dataValidation type="list" allowBlank="1" showInputMessage="1" showErrorMessage="1" sqref="K17:K26 AA17:AA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6"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15.xml><?xml version="1.0" encoding="utf-8"?>
<worksheet xmlns="http://schemas.openxmlformats.org/spreadsheetml/2006/main" xmlns:r="http://schemas.openxmlformats.org/officeDocument/2006/relationships">
  <dimension ref="B2:AG2968"/>
  <sheetViews>
    <sheetView showGridLines="0" view="pageBreakPreview" zoomScale="30" zoomScaleNormal="60" zoomScaleSheetLayoutView="30" zoomScalePageLayoutView="40" workbookViewId="0">
      <selection activeCell="G22" sqref="G22"/>
    </sheetView>
  </sheetViews>
  <sheetFormatPr baseColWidth="10" defaultColWidth="11.42578125" defaultRowHeight="12.75"/>
  <cols>
    <col min="1" max="1" width="4.28515625" style="1" customWidth="1"/>
    <col min="2" max="2" width="12.85546875" style="1" customWidth="1"/>
    <col min="3" max="3" width="21.140625" style="1" customWidth="1" collapsed="1"/>
    <col min="4" max="4" width="48.140625" style="1" customWidth="1"/>
    <col min="5" max="5" width="58.140625" style="1" customWidth="1" collapsed="1"/>
    <col min="6" max="7" width="58.140625" style="1" customWidth="1"/>
    <col min="8" max="8" width="29.7109375" style="1" customWidth="1"/>
    <col min="9" max="9" width="27" style="1" customWidth="1" collapsed="1"/>
    <col min="10" max="10" width="11.42578125" style="1" hidden="1" customWidth="1"/>
    <col min="11" max="11" width="27" style="1" customWidth="1"/>
    <col min="12" max="12" width="11.42578125" style="1" hidden="1" customWidth="1"/>
    <col min="13" max="14" width="17.28515625" style="1" customWidth="1"/>
    <col min="15" max="15" width="28.8554687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8.85546875" style="1" customWidth="1"/>
    <col min="28" max="28" width="11.42578125" style="1" hidden="1" customWidth="1"/>
    <col min="29" max="29" width="17.85546875" style="1" customWidth="1"/>
    <col min="30" max="31" width="17.28515625" style="1" customWidth="1"/>
    <col min="32" max="33" width="5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102</v>
      </c>
      <c r="F6" s="457"/>
      <c r="G6" s="457"/>
      <c r="H6" s="457"/>
      <c r="I6" s="457"/>
      <c r="J6" s="457"/>
      <c r="K6" s="457"/>
      <c r="L6" s="457"/>
      <c r="M6" s="457"/>
      <c r="N6" s="458"/>
    </row>
    <row r="7" spans="2:33" ht="27" customHeight="1">
      <c r="B7" s="419" t="s">
        <v>6</v>
      </c>
      <c r="C7" s="390"/>
      <c r="D7" s="390"/>
      <c r="E7" s="459" t="s">
        <v>114</v>
      </c>
      <c r="F7" s="459"/>
      <c r="G7" s="459"/>
      <c r="H7" s="459"/>
      <c r="I7" s="459"/>
      <c r="J7" s="459"/>
      <c r="K7" s="459"/>
      <c r="L7" s="459"/>
      <c r="M7" s="459"/>
      <c r="N7" s="460"/>
    </row>
    <row r="8" spans="2:33" ht="27" customHeight="1">
      <c r="B8" s="419" t="s">
        <v>8</v>
      </c>
      <c r="C8" s="390"/>
      <c r="D8" s="390"/>
      <c r="E8" s="461" t="s">
        <v>706</v>
      </c>
      <c r="F8" s="461"/>
      <c r="G8" s="461"/>
      <c r="H8" s="461"/>
      <c r="I8" s="461"/>
      <c r="J8" s="461"/>
      <c r="K8" s="461"/>
      <c r="L8" s="461"/>
      <c r="M8" s="461"/>
      <c r="N8" s="462"/>
    </row>
    <row r="9" spans="2:33" ht="60" customHeight="1" thickBot="1">
      <c r="B9" s="395" t="s">
        <v>10</v>
      </c>
      <c r="C9" s="396"/>
      <c r="D9" s="396"/>
      <c r="E9" s="454" t="s">
        <v>707</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11" t="s">
        <v>19</v>
      </c>
      <c r="F12" s="409"/>
      <c r="G12" s="409"/>
      <c r="H12" s="408"/>
      <c r="I12" s="407" t="s">
        <v>20</v>
      </c>
      <c r="J12" s="409"/>
      <c r="K12" s="409"/>
      <c r="L12" s="409"/>
      <c r="M12" s="409"/>
      <c r="N12" s="408"/>
      <c r="O12" s="411" t="s">
        <v>21</v>
      </c>
      <c r="P12" s="411"/>
      <c r="Q12" s="409"/>
      <c r="R12" s="409"/>
      <c r="S12" s="409"/>
      <c r="T12" s="409"/>
      <c r="U12" s="409"/>
      <c r="V12" s="409"/>
      <c r="W12" s="409"/>
      <c r="X12" s="409"/>
      <c r="Y12" s="412"/>
      <c r="Z12" s="412"/>
      <c r="AA12" s="412"/>
      <c r="AB12" s="412"/>
      <c r="AC12" s="412"/>
      <c r="AD12" s="413"/>
      <c r="AE12" s="414"/>
      <c r="AF12" s="407" t="s">
        <v>22</v>
      </c>
      <c r="AG12" s="408" t="s">
        <v>23</v>
      </c>
    </row>
    <row r="13" spans="2:33" s="9" customFormat="1" ht="38.25" customHeight="1">
      <c r="B13" s="398"/>
      <c r="C13" s="419" t="s">
        <v>24</v>
      </c>
      <c r="D13" s="391" t="s">
        <v>25</v>
      </c>
      <c r="E13" s="484" t="s">
        <v>26</v>
      </c>
      <c r="F13" s="422" t="s">
        <v>27</v>
      </c>
      <c r="G13" s="422" t="s">
        <v>28</v>
      </c>
      <c r="H13" s="452" t="s">
        <v>29</v>
      </c>
      <c r="I13" s="419" t="s">
        <v>30</v>
      </c>
      <c r="J13" s="390"/>
      <c r="K13" s="390"/>
      <c r="L13" s="174"/>
      <c r="M13" s="390" t="s">
        <v>31</v>
      </c>
      <c r="N13" s="391"/>
      <c r="O13" s="385" t="s">
        <v>32</v>
      </c>
      <c r="P13" s="374"/>
      <c r="Q13" s="374"/>
      <c r="R13" s="374"/>
      <c r="S13" s="374"/>
      <c r="T13" s="374"/>
      <c r="U13" s="374"/>
      <c r="V13" s="374"/>
      <c r="W13" s="375"/>
      <c r="X13" s="378" t="s">
        <v>33</v>
      </c>
      <c r="Y13" s="381" t="s">
        <v>256</v>
      </c>
      <c r="Z13" s="382"/>
      <c r="AA13" s="382"/>
      <c r="AB13" s="382"/>
      <c r="AC13" s="382"/>
      <c r="AD13" s="383"/>
      <c r="AE13" s="384"/>
      <c r="AF13" s="415"/>
      <c r="AG13" s="417"/>
    </row>
    <row r="14" spans="2:33" s="9" customFormat="1" ht="36" customHeight="1">
      <c r="B14" s="398"/>
      <c r="C14" s="419"/>
      <c r="D14" s="391"/>
      <c r="E14" s="484"/>
      <c r="F14" s="422"/>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17"/>
    </row>
    <row r="15" spans="2:33" ht="12.75" customHeight="1">
      <c r="B15" s="398"/>
      <c r="C15" s="419"/>
      <c r="D15" s="391"/>
      <c r="E15" s="484"/>
      <c r="F15" s="422"/>
      <c r="G15" s="422"/>
      <c r="H15" s="452"/>
      <c r="I15" s="386"/>
      <c r="J15" s="387"/>
      <c r="K15" s="379"/>
      <c r="L15" s="387"/>
      <c r="M15" s="372" t="s">
        <v>38</v>
      </c>
      <c r="N15" s="393" t="s">
        <v>39</v>
      </c>
      <c r="O15" s="449" t="s">
        <v>40</v>
      </c>
      <c r="P15" s="369"/>
      <c r="Q15" s="372" t="s">
        <v>41</v>
      </c>
      <c r="R15" s="172"/>
      <c r="S15" s="372" t="s">
        <v>42</v>
      </c>
      <c r="T15" s="172"/>
      <c r="U15" s="372" t="s">
        <v>43</v>
      </c>
      <c r="V15" s="172"/>
      <c r="W15" s="372" t="s">
        <v>44</v>
      </c>
      <c r="X15" s="379"/>
      <c r="Y15" s="386"/>
      <c r="Z15" s="387"/>
      <c r="AA15" s="379"/>
      <c r="AB15" s="387"/>
      <c r="AC15" s="372" t="s">
        <v>38</v>
      </c>
      <c r="AD15" s="393" t="s">
        <v>39</v>
      </c>
      <c r="AE15" s="393" t="s">
        <v>45</v>
      </c>
      <c r="AF15" s="415"/>
      <c r="AG15" s="417"/>
    </row>
    <row r="16" spans="2:33" s="9" customFormat="1" ht="73.5" customHeight="1" thickBot="1">
      <c r="B16" s="399"/>
      <c r="C16" s="395"/>
      <c r="D16" s="420"/>
      <c r="E16" s="210" t="s">
        <v>46</v>
      </c>
      <c r="F16" s="11" t="s">
        <v>47</v>
      </c>
      <c r="G16" s="11" t="s">
        <v>257</v>
      </c>
      <c r="H16" s="453"/>
      <c r="I16" s="388"/>
      <c r="J16" s="389"/>
      <c r="K16" s="380"/>
      <c r="L16" s="389"/>
      <c r="M16" s="373"/>
      <c r="N16" s="394"/>
      <c r="O16" s="467"/>
      <c r="P16" s="468"/>
      <c r="Q16" s="493"/>
      <c r="R16" s="242"/>
      <c r="S16" s="493"/>
      <c r="T16" s="242"/>
      <c r="U16" s="493"/>
      <c r="V16" s="242"/>
      <c r="W16" s="493"/>
      <c r="X16" s="379"/>
      <c r="Y16" s="388"/>
      <c r="Z16" s="389"/>
      <c r="AA16" s="380"/>
      <c r="AB16" s="389"/>
      <c r="AC16" s="373"/>
      <c r="AD16" s="394"/>
      <c r="AE16" s="394"/>
      <c r="AF16" s="416"/>
      <c r="AG16" s="418"/>
    </row>
    <row r="17" spans="2:33" s="115" customFormat="1" ht="75" customHeight="1">
      <c r="B17" s="97">
        <v>1</v>
      </c>
      <c r="C17" s="98" t="s">
        <v>49</v>
      </c>
      <c r="D17" s="243" t="s">
        <v>317</v>
      </c>
      <c r="E17" s="244" t="s">
        <v>708</v>
      </c>
      <c r="F17" s="176" t="s">
        <v>709</v>
      </c>
      <c r="G17" s="176" t="s">
        <v>710</v>
      </c>
      <c r="H17" s="102" t="s">
        <v>320</v>
      </c>
      <c r="I17" s="103" t="s">
        <v>120</v>
      </c>
      <c r="J17" s="104" t="str">
        <f t="shared" ref="J17:J26" si="0">IF(I17="RARO","1",IF(I17="IMPROBABLE","2",IF(I17="POSIBLE","3",IF(I17="PROBABLE","4",IF(I17="CASI CIERTA","5","")))))</f>
        <v>2</v>
      </c>
      <c r="K17" s="105" t="s">
        <v>66</v>
      </c>
      <c r="L17" s="104" t="str">
        <f>IF(K17="INSIGNIFICANTE","1",IF(K17="MENOR","2",IF(K17="MODERADO","3",IF(K17="MAYOR","4",IF(K17="CATASTRÓFICO","5","")))))</f>
        <v>3</v>
      </c>
      <c r="M17" s="106">
        <f>IF(J17="","",J17*L17)</f>
        <v>6</v>
      </c>
      <c r="N17" s="107" t="str">
        <f>IF(M17="","",IF(M17&gt;=15,"RIESGO EXTREMO",IF(M17&gt;=7,"RIESGO ALTO",IF(M17&gt;=4,"RIESGO MODERADO",IF(M17&gt;=1,"RIESGO BAJO","")))))</f>
        <v>RIESGO MODERADO</v>
      </c>
      <c r="O17" s="492" t="s">
        <v>321</v>
      </c>
      <c r="P17" s="445"/>
      <c r="Q17" s="105" t="s">
        <v>58</v>
      </c>
      <c r="R17" s="108">
        <f>IF(Q17="SI",0.25,0)</f>
        <v>0.25</v>
      </c>
      <c r="S17" s="105" t="s">
        <v>58</v>
      </c>
      <c r="T17" s="108">
        <f>IF(S17="SI",0.25,0)</f>
        <v>0.25</v>
      </c>
      <c r="U17" s="105" t="s">
        <v>58</v>
      </c>
      <c r="V17" s="109">
        <f>IF(U17="SI",0.5,0)</f>
        <v>0.5</v>
      </c>
      <c r="W17" s="110">
        <f>IF(Q17="","",SUM(R17,T17,V17))</f>
        <v>1</v>
      </c>
      <c r="X17" s="111" t="str">
        <f>IF(W17="","",IF(W17="","",IF(W17&gt;=0.76,"2",IF(W17&gt;=0.51,"1",IF(W17&gt;=0,"0","")))))</f>
        <v>2</v>
      </c>
      <c r="Y17" s="103" t="s">
        <v>118</v>
      </c>
      <c r="Z17" s="112" t="str">
        <f t="shared" ref="Z17:Z26" si="1">IF(Y17="RARO","1",IF(Y17="IMPROBABLE","2",IF(Y17="POSIBLE","3",IF(Y17="PROBABLE","4",IF(Y17="CASI CIERTA","5","")))))</f>
        <v>1</v>
      </c>
      <c r="AA17" s="105" t="s">
        <v>66</v>
      </c>
      <c r="AB17" s="104" t="str">
        <f>IF(AA17="INSIGNIFICANTE","1",IF(AA17="MENOR","2",IF(AA17="MODERADO","3",IF(AA17="MAYOR","4",IF(AA17="CATASTRÓFICO","5","")))))</f>
        <v>3</v>
      </c>
      <c r="AC17" s="106">
        <f>IF(Z17="","",Z17*AB17)</f>
        <v>3</v>
      </c>
      <c r="AD17" s="111" t="str">
        <f>IF(AC17="","",IF(AC17&gt;=15,"RIESGO EXTREMO",IF(AC17&gt;=7,"RIESGO ALTO",IF(AC17&gt;=4,"RIESGO MODERADO",IF(AC17&gt;=1,"RIESGO BAJO","")))))</f>
        <v>RIESGO BAJO</v>
      </c>
      <c r="AE17" s="111" t="str">
        <f>IF(AD17="","",IF(AD17="RIESGO EXTREMO","COMPARTIR O TRANSFERIR EL RIESGO",IF(AD17="RIESGO ALTO","EVITAR EL RIESGO",IF(AD17="RIESGO MODERADO","REDUCIR EL RIESGO",IF(AD17="RIESGO BAJO","ASUMIR","")))))</f>
        <v>ASUMIR</v>
      </c>
      <c r="AF17" s="346" t="s">
        <v>1068</v>
      </c>
      <c r="AG17" s="198" t="s">
        <v>989</v>
      </c>
    </row>
    <row r="18" spans="2:33" s="115" customFormat="1" ht="156" customHeight="1">
      <c r="B18" s="116">
        <v>2</v>
      </c>
      <c r="C18" s="117" t="s">
        <v>49</v>
      </c>
      <c r="D18" s="243" t="s">
        <v>711</v>
      </c>
      <c r="E18" s="244" t="s">
        <v>712</v>
      </c>
      <c r="F18" s="176" t="s">
        <v>709</v>
      </c>
      <c r="G18" s="176" t="s">
        <v>713</v>
      </c>
      <c r="H18" s="122" t="s">
        <v>134</v>
      </c>
      <c r="I18" s="123" t="s">
        <v>121</v>
      </c>
      <c r="J18" s="124" t="str">
        <f t="shared" si="0"/>
        <v>3</v>
      </c>
      <c r="K18" s="125" t="s">
        <v>76</v>
      </c>
      <c r="L18" s="124" t="str">
        <f t="shared" ref="L18:L26" si="2">IF(K18="INSIGNIFICANTE","1",IF(K18="MENOR","2",IF(K18="MODERADO","3",IF(K18="MAYOR","4",IF(K18="CATASTRÓFICO","5","")))))</f>
        <v>4</v>
      </c>
      <c r="M18" s="126">
        <f t="shared" ref="M18:M25" si="3">IF(J18="","",J18*L18)</f>
        <v>12</v>
      </c>
      <c r="N18" s="127" t="str">
        <f t="shared" ref="N18:N25" si="4">IF(M18="","",IF(M18&gt;=15,"RIESGO EXTREMO",IF(M18&gt;=7,"RIESGO ALTO",IF(M18&gt;=4,"RIESGO MODERADO",IF(M18&gt;=1,"RIESGO BAJO","")))))</f>
        <v>RIESGO ALTO</v>
      </c>
      <c r="O18" s="446" t="s">
        <v>714</v>
      </c>
      <c r="P18" s="436" t="s">
        <v>714</v>
      </c>
      <c r="Q18" s="128" t="s">
        <v>58</v>
      </c>
      <c r="R18" s="224">
        <f>IF(Q18="SI",0.25,0)</f>
        <v>0.25</v>
      </c>
      <c r="S18" s="128" t="s">
        <v>58</v>
      </c>
      <c r="T18" s="224">
        <f>IF(S18="SI",0.25,0)</f>
        <v>0.25</v>
      </c>
      <c r="U18" s="128" t="s">
        <v>58</v>
      </c>
      <c r="V18" s="225">
        <f>IF(U18="SI",0.5,0)</f>
        <v>0.5</v>
      </c>
      <c r="W18" s="226">
        <f>IF(Q18="","",SUM(R18,T18,V18))</f>
        <v>1</v>
      </c>
      <c r="X18" s="245" t="str">
        <f>IF(W18="","",IF(W18="","",IF(W18&gt;=0.76,"2",IF(W18&gt;=0.51,"1",IF(W18&gt;=0,"0","")))))</f>
        <v>2</v>
      </c>
      <c r="Y18" s="123" t="s">
        <v>118</v>
      </c>
      <c r="Z18" s="112" t="str">
        <f t="shared" si="1"/>
        <v>1</v>
      </c>
      <c r="AA18" s="125" t="s">
        <v>76</v>
      </c>
      <c r="AB18" s="124" t="str">
        <f t="shared" ref="AB18:AB26" si="5">IF(AA18="INSIGNIFICANTE","1",IF(AA18="MENOR","2",IF(AA18="MODERADO","3",IF(AA18="MAYOR","4",IF(AA18="CATASTRÓFICO","5","")))))</f>
        <v>4</v>
      </c>
      <c r="AC18" s="126">
        <f t="shared" ref="AC18:AC25" si="6">IF(Z18="","",Z18*AB18)</f>
        <v>4</v>
      </c>
      <c r="AD18" s="133" t="str">
        <f t="shared" ref="AD18:AD26" si="7">IF(AC18="","",IF(AC18&gt;=15,"RIESGO EXTREMO",IF(AC18&gt;=7,"RIESGO ALTO",IF(AC18&gt;=4,"RIESGO MODERADO",IF(AC18&gt;=1,"RIESGO BAJO","")))))</f>
        <v>RIESGO MODERADO</v>
      </c>
      <c r="AE18" s="133" t="str">
        <f t="shared" ref="AE18:AE26" si="8">IF(AD18="","",IF(AD18="RIESGO EXTREMO","COMPARTIR O TRANSFERIR EL RIESGO",IF(AD18="RIESGO ALTO","EVITAR EL RIESGO",IF(AD18="RIESGO MODERADO","REDUCIR EL RIESGO",IF(AD18="RIESGO BAJO","ASUMIR","")))))</f>
        <v>REDUCIR EL RIESGO</v>
      </c>
      <c r="AF18" s="195" t="s">
        <v>990</v>
      </c>
      <c r="AG18" s="149" t="s">
        <v>715</v>
      </c>
    </row>
    <row r="19" spans="2:33" s="115" customFormat="1" ht="131.25" customHeight="1">
      <c r="B19" s="116">
        <v>3</v>
      </c>
      <c r="C19" s="117" t="s">
        <v>92</v>
      </c>
      <c r="D19" s="243" t="s">
        <v>716</v>
      </c>
      <c r="E19" s="244" t="s">
        <v>717</v>
      </c>
      <c r="F19" s="176" t="s">
        <v>718</v>
      </c>
      <c r="G19" s="176" t="s">
        <v>719</v>
      </c>
      <c r="H19" s="122" t="s">
        <v>54</v>
      </c>
      <c r="I19" s="123" t="s">
        <v>120</v>
      </c>
      <c r="J19" s="124" t="str">
        <f t="shared" si="0"/>
        <v>2</v>
      </c>
      <c r="K19" s="125" t="s">
        <v>76</v>
      </c>
      <c r="L19" s="124" t="str">
        <f t="shared" si="2"/>
        <v>4</v>
      </c>
      <c r="M19" s="126">
        <f t="shared" si="3"/>
        <v>8</v>
      </c>
      <c r="N19" s="127" t="str">
        <f t="shared" si="4"/>
        <v>RIESGO ALTO</v>
      </c>
      <c r="O19" s="446" t="s">
        <v>720</v>
      </c>
      <c r="P19" s="436" t="s">
        <v>720</v>
      </c>
      <c r="Q19" s="128" t="s">
        <v>58</v>
      </c>
      <c r="R19" s="224">
        <f>IF(Q19="SI",0.25,0)</f>
        <v>0.25</v>
      </c>
      <c r="S19" s="128" t="s">
        <v>58</v>
      </c>
      <c r="T19" s="224">
        <f>IF(S19="SI",0.25,0)</f>
        <v>0.25</v>
      </c>
      <c r="U19" s="128" t="s">
        <v>58</v>
      </c>
      <c r="V19" s="225">
        <f>IF(U19="SI",0.5,0)</f>
        <v>0.5</v>
      </c>
      <c r="W19" s="226">
        <f>IF(Q19="","",SUM(R19,T19,V19))</f>
        <v>1</v>
      </c>
      <c r="X19" s="245" t="str">
        <f>IF(W19="","",IF(W19="","",IF(W19&gt;=0.76,"2",IF(W19&gt;=0.51,"1",IF(W19&gt;=0,"0","")))))</f>
        <v>2</v>
      </c>
      <c r="Y19" s="123" t="s">
        <v>118</v>
      </c>
      <c r="Z19" s="112" t="str">
        <f t="shared" si="1"/>
        <v>1</v>
      </c>
      <c r="AA19" s="125" t="s">
        <v>66</v>
      </c>
      <c r="AB19" s="124" t="str">
        <f t="shared" si="5"/>
        <v>3</v>
      </c>
      <c r="AC19" s="126">
        <f t="shared" si="6"/>
        <v>3</v>
      </c>
      <c r="AD19" s="133" t="str">
        <f t="shared" si="7"/>
        <v>RIESGO BAJO</v>
      </c>
      <c r="AE19" s="133" t="str">
        <f t="shared" si="8"/>
        <v>ASUMIR</v>
      </c>
      <c r="AF19" s="195" t="s">
        <v>1067</v>
      </c>
      <c r="AG19" s="149" t="s">
        <v>721</v>
      </c>
    </row>
    <row r="20" spans="2:33" s="115" customFormat="1" ht="144.75" customHeight="1">
      <c r="B20" s="116">
        <v>4</v>
      </c>
      <c r="C20" s="117" t="s">
        <v>49</v>
      </c>
      <c r="D20" s="243" t="s">
        <v>80</v>
      </c>
      <c r="E20" s="244" t="s">
        <v>722</v>
      </c>
      <c r="F20" s="176" t="s">
        <v>723</v>
      </c>
      <c r="G20" s="176" t="s">
        <v>724</v>
      </c>
      <c r="H20" s="122" t="s">
        <v>134</v>
      </c>
      <c r="I20" s="123" t="s">
        <v>121</v>
      </c>
      <c r="J20" s="124" t="str">
        <f t="shared" si="0"/>
        <v>3</v>
      </c>
      <c r="K20" s="125" t="s">
        <v>66</v>
      </c>
      <c r="L20" s="124" t="str">
        <f t="shared" si="2"/>
        <v>3</v>
      </c>
      <c r="M20" s="126">
        <f t="shared" si="3"/>
        <v>9</v>
      </c>
      <c r="N20" s="127" t="str">
        <f t="shared" si="4"/>
        <v>RIESGO ALTO</v>
      </c>
      <c r="O20" s="446" t="s">
        <v>725</v>
      </c>
      <c r="P20" s="436" t="s">
        <v>725</v>
      </c>
      <c r="Q20" s="128" t="s">
        <v>58</v>
      </c>
      <c r="R20" s="224">
        <f t="shared" ref="R20:R26" si="9">IF(Q20="SI",0.25,0)</f>
        <v>0.25</v>
      </c>
      <c r="S20" s="128" t="s">
        <v>58</v>
      </c>
      <c r="T20" s="224">
        <f>IF(S20="SI",0.25,0)</f>
        <v>0.25</v>
      </c>
      <c r="U20" s="128" t="s">
        <v>58</v>
      </c>
      <c r="V20" s="225">
        <f>IF(U20="SI",0.5,0)</f>
        <v>0.5</v>
      </c>
      <c r="W20" s="226">
        <f>IF(Q20="","",SUM(R20,T20,V20))</f>
        <v>1</v>
      </c>
      <c r="X20" s="245" t="str">
        <f>IF(W20="","",IF(W20="","",IF(W20&gt;=0.76,"2",IF(W20&gt;=0.51,"1",IF(W20&gt;=0,"0","")))))</f>
        <v>2</v>
      </c>
      <c r="Y20" s="123" t="s">
        <v>118</v>
      </c>
      <c r="Z20" s="112" t="str">
        <f t="shared" si="1"/>
        <v>1</v>
      </c>
      <c r="AA20" s="125" t="s">
        <v>66</v>
      </c>
      <c r="AB20" s="124" t="str">
        <f t="shared" si="5"/>
        <v>3</v>
      </c>
      <c r="AC20" s="126">
        <f t="shared" si="6"/>
        <v>3</v>
      </c>
      <c r="AD20" s="133" t="str">
        <f t="shared" si="7"/>
        <v>RIESGO BAJO</v>
      </c>
      <c r="AE20" s="133" t="str">
        <f t="shared" si="8"/>
        <v>ASUMIR</v>
      </c>
      <c r="AF20" s="195" t="s">
        <v>1065</v>
      </c>
      <c r="AG20" s="149" t="s">
        <v>1066</v>
      </c>
    </row>
    <row r="21" spans="2:33" s="115" customFormat="1" ht="117" customHeight="1">
      <c r="B21" s="116">
        <v>5</v>
      </c>
      <c r="C21" s="117" t="s">
        <v>49</v>
      </c>
      <c r="D21" s="243" t="s">
        <v>326</v>
      </c>
      <c r="E21" s="246" t="s">
        <v>726</v>
      </c>
      <c r="F21" s="137" t="s">
        <v>727</v>
      </c>
      <c r="G21" s="137" t="s">
        <v>728</v>
      </c>
      <c r="H21" s="122" t="s">
        <v>134</v>
      </c>
      <c r="I21" s="123" t="s">
        <v>87</v>
      </c>
      <c r="J21" s="124" t="str">
        <f t="shared" si="0"/>
        <v>4</v>
      </c>
      <c r="K21" s="125" t="s">
        <v>56</v>
      </c>
      <c r="L21" s="124" t="str">
        <f t="shared" si="2"/>
        <v>2</v>
      </c>
      <c r="M21" s="126">
        <f t="shared" si="3"/>
        <v>8</v>
      </c>
      <c r="N21" s="127" t="str">
        <f t="shared" si="4"/>
        <v>RIESGO ALTO</v>
      </c>
      <c r="O21" s="446" t="s">
        <v>729</v>
      </c>
      <c r="P21" s="436" t="s">
        <v>729</v>
      </c>
      <c r="Q21" s="128" t="s">
        <v>58</v>
      </c>
      <c r="R21" s="224">
        <f t="shared" si="9"/>
        <v>0.25</v>
      </c>
      <c r="S21" s="128" t="s">
        <v>58</v>
      </c>
      <c r="T21" s="224">
        <f t="shared" ref="T21:T26" si="10">IF(S21="SI",0.25,0)</f>
        <v>0.25</v>
      </c>
      <c r="U21" s="128" t="s">
        <v>58</v>
      </c>
      <c r="V21" s="225">
        <f t="shared" ref="V21:V26" si="11">IF(U21="SI",0.5,0)</f>
        <v>0.5</v>
      </c>
      <c r="W21" s="226">
        <f t="shared" ref="W21:W26" si="12">IF(Q21="","",SUM(R21,T21,V21))</f>
        <v>1</v>
      </c>
      <c r="X21" s="245" t="str">
        <f>IF(W21="","",IF(W21="","",IF(W21&gt;=0.76,"2",IF(W21&gt;=0.51,"1",IF(W21&gt;=0,"0","")))))</f>
        <v>2</v>
      </c>
      <c r="Y21" s="123" t="s">
        <v>120</v>
      </c>
      <c r="Z21" s="112" t="str">
        <f t="shared" si="1"/>
        <v>2</v>
      </c>
      <c r="AA21" s="125" t="s">
        <v>56</v>
      </c>
      <c r="AB21" s="124" t="str">
        <f t="shared" si="5"/>
        <v>2</v>
      </c>
      <c r="AC21" s="126">
        <f t="shared" si="6"/>
        <v>4</v>
      </c>
      <c r="AD21" s="133" t="str">
        <f t="shared" si="7"/>
        <v>RIESGO MODERADO</v>
      </c>
      <c r="AE21" s="133" t="s">
        <v>730</v>
      </c>
      <c r="AF21" s="195" t="s">
        <v>999</v>
      </c>
      <c r="AG21" s="149" t="s">
        <v>731</v>
      </c>
    </row>
    <row r="22" spans="2:33" s="115" customFormat="1" ht="114.75" customHeight="1">
      <c r="B22" s="116">
        <v>6</v>
      </c>
      <c r="C22" s="117" t="s">
        <v>49</v>
      </c>
      <c r="D22" s="243" t="s">
        <v>732</v>
      </c>
      <c r="E22" s="246" t="s">
        <v>733</v>
      </c>
      <c r="F22" s="137" t="s">
        <v>734</v>
      </c>
      <c r="G22" s="137" t="s">
        <v>735</v>
      </c>
      <c r="H22" s="122" t="s">
        <v>320</v>
      </c>
      <c r="I22" s="123" t="s">
        <v>87</v>
      </c>
      <c r="J22" s="124" t="str">
        <f t="shared" si="0"/>
        <v>4</v>
      </c>
      <c r="K22" s="125" t="s">
        <v>126</v>
      </c>
      <c r="L22" s="124" t="str">
        <f t="shared" si="2"/>
        <v>5</v>
      </c>
      <c r="M22" s="126">
        <f t="shared" si="3"/>
        <v>20</v>
      </c>
      <c r="N22" s="127" t="str">
        <f t="shared" si="4"/>
        <v>RIESGO EXTREMO</v>
      </c>
      <c r="O22" s="446" t="s">
        <v>736</v>
      </c>
      <c r="P22" s="436" t="s">
        <v>737</v>
      </c>
      <c r="Q22" s="128" t="s">
        <v>58</v>
      </c>
      <c r="R22" s="224">
        <f t="shared" si="9"/>
        <v>0.25</v>
      </c>
      <c r="S22" s="128" t="s">
        <v>58</v>
      </c>
      <c r="T22" s="224">
        <f t="shared" si="10"/>
        <v>0.25</v>
      </c>
      <c r="U22" s="128" t="s">
        <v>58</v>
      </c>
      <c r="V22" s="225">
        <f t="shared" si="11"/>
        <v>0.5</v>
      </c>
      <c r="W22" s="226">
        <f t="shared" si="12"/>
        <v>1</v>
      </c>
      <c r="X22" s="245" t="str">
        <f t="shared" ref="X22:X26" si="13">IF(W22="","",IF(W22="","",IF(W22&gt;=0.76,"2",IF(W22&gt;=0.51,"1",IF(W22&gt;=0,"0","")))))</f>
        <v>2</v>
      </c>
      <c r="Y22" s="123" t="s">
        <v>120</v>
      </c>
      <c r="Z22" s="112" t="str">
        <f t="shared" si="1"/>
        <v>2</v>
      </c>
      <c r="AA22" s="125" t="s">
        <v>126</v>
      </c>
      <c r="AB22" s="124" t="str">
        <f t="shared" si="5"/>
        <v>5</v>
      </c>
      <c r="AC22" s="126">
        <f t="shared" si="6"/>
        <v>10</v>
      </c>
      <c r="AD22" s="133" t="str">
        <f t="shared" si="7"/>
        <v>RIESGO ALTO</v>
      </c>
      <c r="AE22" s="133" t="str">
        <f t="shared" si="8"/>
        <v>EVITAR EL RIESGO</v>
      </c>
      <c r="AF22" s="195" t="s">
        <v>738</v>
      </c>
      <c r="AG22" s="149" t="s">
        <v>1002</v>
      </c>
    </row>
    <row r="23" spans="2:33" s="115" customFormat="1" ht="22.5" customHeight="1">
      <c r="B23" s="116">
        <v>7</v>
      </c>
      <c r="C23" s="117"/>
      <c r="D23" s="118"/>
      <c r="E23" s="211"/>
      <c r="F23" s="137"/>
      <c r="G23" s="137"/>
      <c r="H23" s="122"/>
      <c r="I23" s="123"/>
      <c r="J23" s="124" t="str">
        <f t="shared" si="0"/>
        <v/>
      </c>
      <c r="K23" s="125"/>
      <c r="L23" s="124" t="str">
        <f t="shared" si="2"/>
        <v/>
      </c>
      <c r="M23" s="126" t="str">
        <f t="shared" si="3"/>
        <v/>
      </c>
      <c r="N23" s="127" t="str">
        <f t="shared" si="4"/>
        <v/>
      </c>
      <c r="O23" s="446"/>
      <c r="P23" s="436"/>
      <c r="Q23" s="125"/>
      <c r="R23" s="224">
        <f t="shared" si="9"/>
        <v>0</v>
      </c>
      <c r="S23" s="125"/>
      <c r="T23" s="224">
        <f t="shared" si="10"/>
        <v>0</v>
      </c>
      <c r="U23" s="125"/>
      <c r="V23" s="225">
        <f t="shared" si="11"/>
        <v>0</v>
      </c>
      <c r="W23" s="226" t="str">
        <f t="shared" si="12"/>
        <v/>
      </c>
      <c r="X23" s="245" t="str">
        <f t="shared" si="13"/>
        <v/>
      </c>
      <c r="Y23" s="247"/>
      <c r="Z23" s="112" t="str">
        <f t="shared" si="1"/>
        <v/>
      </c>
      <c r="AA23" s="125"/>
      <c r="AB23" s="124" t="str">
        <f t="shared" si="5"/>
        <v/>
      </c>
      <c r="AC23" s="126" t="str">
        <f t="shared" si="6"/>
        <v/>
      </c>
      <c r="AD23" s="133" t="str">
        <f t="shared" si="7"/>
        <v/>
      </c>
      <c r="AE23" s="133" t="str">
        <f t="shared" si="8"/>
        <v/>
      </c>
      <c r="AF23" s="180"/>
      <c r="AG23" s="200"/>
    </row>
    <row r="24" spans="2:33" s="115" customFormat="1" ht="22.5" customHeight="1">
      <c r="B24" s="116">
        <v>8</v>
      </c>
      <c r="C24" s="117"/>
      <c r="D24" s="118"/>
      <c r="E24" s="211"/>
      <c r="F24" s="137"/>
      <c r="G24" s="137"/>
      <c r="H24" s="122"/>
      <c r="I24" s="123"/>
      <c r="J24" s="124" t="str">
        <f t="shared" si="0"/>
        <v/>
      </c>
      <c r="K24" s="125"/>
      <c r="L24" s="124" t="str">
        <f t="shared" si="2"/>
        <v/>
      </c>
      <c r="M24" s="126" t="str">
        <f t="shared" si="3"/>
        <v/>
      </c>
      <c r="N24" s="127" t="str">
        <f t="shared" si="4"/>
        <v/>
      </c>
      <c r="O24" s="446"/>
      <c r="P24" s="436"/>
      <c r="Q24" s="125"/>
      <c r="R24" s="224">
        <f t="shared" si="9"/>
        <v>0</v>
      </c>
      <c r="S24" s="125"/>
      <c r="T24" s="224">
        <f t="shared" si="10"/>
        <v>0</v>
      </c>
      <c r="U24" s="125"/>
      <c r="V24" s="225">
        <f t="shared" si="11"/>
        <v>0</v>
      </c>
      <c r="W24" s="226" t="str">
        <f t="shared" si="12"/>
        <v/>
      </c>
      <c r="X24" s="245" t="str">
        <f t="shared" si="13"/>
        <v/>
      </c>
      <c r="Y24" s="247"/>
      <c r="Z24" s="112" t="str">
        <f t="shared" si="1"/>
        <v/>
      </c>
      <c r="AA24" s="125"/>
      <c r="AB24" s="124" t="str">
        <f t="shared" si="5"/>
        <v/>
      </c>
      <c r="AC24" s="126" t="str">
        <f t="shared" si="6"/>
        <v/>
      </c>
      <c r="AD24" s="133" t="str">
        <f t="shared" si="7"/>
        <v/>
      </c>
      <c r="AE24" s="133" t="str">
        <f t="shared" si="8"/>
        <v/>
      </c>
      <c r="AF24" s="151"/>
      <c r="AG24" s="149"/>
    </row>
    <row r="25" spans="2:33" s="115" customFormat="1" ht="22.5" customHeight="1">
      <c r="B25" s="116">
        <v>9</v>
      </c>
      <c r="C25" s="117"/>
      <c r="D25" s="118"/>
      <c r="E25" s="211"/>
      <c r="F25" s="137"/>
      <c r="G25" s="137"/>
      <c r="H25" s="122"/>
      <c r="I25" s="123"/>
      <c r="J25" s="124" t="str">
        <f t="shared" si="0"/>
        <v/>
      </c>
      <c r="K25" s="125"/>
      <c r="L25" s="124" t="str">
        <f t="shared" si="2"/>
        <v/>
      </c>
      <c r="M25" s="126" t="str">
        <f t="shared" si="3"/>
        <v/>
      </c>
      <c r="N25" s="127" t="str">
        <f t="shared" si="4"/>
        <v/>
      </c>
      <c r="O25" s="446"/>
      <c r="P25" s="436"/>
      <c r="Q25" s="125"/>
      <c r="R25" s="224">
        <f t="shared" si="9"/>
        <v>0</v>
      </c>
      <c r="S25" s="125"/>
      <c r="T25" s="224">
        <f t="shared" si="10"/>
        <v>0</v>
      </c>
      <c r="U25" s="125"/>
      <c r="V25" s="225">
        <f t="shared" si="11"/>
        <v>0</v>
      </c>
      <c r="W25" s="226" t="str">
        <f t="shared" si="12"/>
        <v/>
      </c>
      <c r="X25" s="245" t="str">
        <f t="shared" si="13"/>
        <v/>
      </c>
      <c r="Y25" s="247"/>
      <c r="Z25" s="112" t="str">
        <f t="shared" si="1"/>
        <v/>
      </c>
      <c r="AA25" s="125"/>
      <c r="AB25" s="124" t="str">
        <f t="shared" si="5"/>
        <v/>
      </c>
      <c r="AC25" s="126" t="str">
        <f t="shared" si="6"/>
        <v/>
      </c>
      <c r="AD25" s="133" t="str">
        <f t="shared" si="7"/>
        <v/>
      </c>
      <c r="AE25" s="133" t="str">
        <f t="shared" si="8"/>
        <v/>
      </c>
      <c r="AF25" s="151"/>
      <c r="AG25" s="149"/>
    </row>
    <row r="26" spans="2:33" s="115" customFormat="1" ht="22.5" customHeight="1" thickBot="1">
      <c r="B26" s="152">
        <v>10</v>
      </c>
      <c r="C26" s="153"/>
      <c r="D26" s="154"/>
      <c r="E26" s="216"/>
      <c r="F26" s="156"/>
      <c r="G26" s="156"/>
      <c r="H26" s="157"/>
      <c r="I26" s="158"/>
      <c r="J26" s="159" t="str">
        <f t="shared" si="0"/>
        <v/>
      </c>
      <c r="K26" s="160"/>
      <c r="L26" s="159" t="str">
        <f t="shared" si="2"/>
        <v/>
      </c>
      <c r="M26" s="161"/>
      <c r="N26" s="162"/>
      <c r="O26" s="491"/>
      <c r="P26" s="437"/>
      <c r="Q26" s="160"/>
      <c r="R26" s="163">
        <f t="shared" si="9"/>
        <v>0</v>
      </c>
      <c r="S26" s="160"/>
      <c r="T26" s="163">
        <f t="shared" si="10"/>
        <v>0</v>
      </c>
      <c r="U26" s="160"/>
      <c r="V26" s="164">
        <f t="shared" si="11"/>
        <v>0</v>
      </c>
      <c r="W26" s="165" t="str">
        <f t="shared" si="12"/>
        <v/>
      </c>
      <c r="X26" s="166" t="str">
        <f t="shared" si="13"/>
        <v/>
      </c>
      <c r="Y26" s="248"/>
      <c r="Z26" s="167" t="str">
        <f t="shared" si="1"/>
        <v/>
      </c>
      <c r="AA26" s="160"/>
      <c r="AB26" s="159" t="str">
        <f t="shared" si="5"/>
        <v/>
      </c>
      <c r="AC26" s="161"/>
      <c r="AD26" s="168" t="str">
        <f t="shared" si="7"/>
        <v/>
      </c>
      <c r="AE26" s="168" t="str">
        <f t="shared" si="8"/>
        <v/>
      </c>
      <c r="AF26" s="169"/>
      <c r="AG26" s="170"/>
    </row>
    <row r="27" spans="2:33" s="54" customFormat="1"/>
    <row r="28" spans="2:33" s="54" customFormat="1" ht="12.75" customHeight="1"/>
    <row r="29" spans="2:33" s="54" customFormat="1" ht="12.75" hidden="1" customHeight="1">
      <c r="B29" s="54" t="s">
        <v>49</v>
      </c>
      <c r="C29" s="54" t="s">
        <v>90</v>
      </c>
      <c r="D29" s="54" t="s">
        <v>91</v>
      </c>
    </row>
    <row r="30" spans="2:33" s="54" customFormat="1" ht="13.5" hidden="1" customHeight="1">
      <c r="B30" s="54" t="s">
        <v>92</v>
      </c>
      <c r="C30" s="54" t="s">
        <v>93</v>
      </c>
      <c r="D30" s="54" t="s">
        <v>94</v>
      </c>
    </row>
    <row r="31" spans="2:33" s="54" customFormat="1" ht="38.25" hidden="1">
      <c r="C31" s="54" t="s">
        <v>95</v>
      </c>
      <c r="D31" s="54" t="s">
        <v>96</v>
      </c>
    </row>
    <row r="32" spans="2:33" s="54" customFormat="1" ht="25.5" hidden="1">
      <c r="B32" s="54" t="s">
        <v>97</v>
      </c>
      <c r="C32" s="54" t="s">
        <v>98</v>
      </c>
      <c r="D32" s="54" t="s">
        <v>99</v>
      </c>
    </row>
    <row r="33" spans="2:4" s="54" customFormat="1" ht="25.5" hidden="1">
      <c r="B33" s="55" t="s">
        <v>100</v>
      </c>
      <c r="C33" s="54" t="s">
        <v>101</v>
      </c>
      <c r="D33" s="54" t="s">
        <v>102</v>
      </c>
    </row>
    <row r="34" spans="2:4" s="54" customFormat="1" hidden="1">
      <c r="B34" s="54" t="s">
        <v>103</v>
      </c>
      <c r="C34" s="54" t="s">
        <v>104</v>
      </c>
      <c r="D34" s="54" t="s">
        <v>105</v>
      </c>
    </row>
    <row r="35" spans="2:4" s="54" customFormat="1" ht="25.5" hidden="1">
      <c r="B35" s="54" t="s">
        <v>106</v>
      </c>
      <c r="C35" s="54" t="s">
        <v>107</v>
      </c>
      <c r="D35" s="54" t="s">
        <v>5</v>
      </c>
    </row>
    <row r="36" spans="2:4" s="54" customFormat="1" ht="51" hidden="1">
      <c r="B36" s="54" t="s">
        <v>108</v>
      </c>
      <c r="C36" s="54" t="s">
        <v>109</v>
      </c>
      <c r="D36" s="54" t="s">
        <v>110</v>
      </c>
    </row>
    <row r="37" spans="2:4" s="54" customFormat="1" ht="25.5" hidden="1">
      <c r="B37" s="54" t="s">
        <v>84</v>
      </c>
      <c r="C37" s="54" t="s">
        <v>111</v>
      </c>
      <c r="D37" s="54" t="s">
        <v>112</v>
      </c>
    </row>
    <row r="38" spans="2:4" s="54" customFormat="1" ht="25.5" hidden="1">
      <c r="B38" s="54" t="s">
        <v>113</v>
      </c>
      <c r="C38" s="54" t="s">
        <v>114</v>
      </c>
    </row>
    <row r="39" spans="2:4" s="54" customFormat="1" hidden="1">
      <c r="B39" s="54" t="s">
        <v>115</v>
      </c>
      <c r="C39" s="54" t="s">
        <v>116</v>
      </c>
    </row>
    <row r="40" spans="2:4" s="54" customFormat="1" ht="38.25"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51"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Rows="0" selectLockedCells="1"/>
  <dataConsolidate/>
  <mergeCells count="66">
    <mergeCell ref="B2:C4"/>
    <mergeCell ref="D2:N2"/>
    <mergeCell ref="O2:O4"/>
    <mergeCell ref="P2:AG2"/>
    <mergeCell ref="G3:N3"/>
    <mergeCell ref="P3:AA3"/>
    <mergeCell ref="AC3:AG3"/>
    <mergeCell ref="D4:N4"/>
    <mergeCell ref="P4:AG4"/>
    <mergeCell ref="B6:D6"/>
    <mergeCell ref="E6:N6"/>
    <mergeCell ref="B7:D7"/>
    <mergeCell ref="E7:N7"/>
    <mergeCell ref="B8:D8"/>
    <mergeCell ref="E8:N8"/>
    <mergeCell ref="H13:H16"/>
    <mergeCell ref="I13:K13"/>
    <mergeCell ref="B9:D9"/>
    <mergeCell ref="E9:N9"/>
    <mergeCell ref="B11:D11"/>
    <mergeCell ref="E11:H11"/>
    <mergeCell ref="I11:N11"/>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I14:J16"/>
    <mergeCell ref="K14:L16"/>
    <mergeCell ref="M14:N14"/>
    <mergeCell ref="Y14:Z16"/>
    <mergeCell ref="AA14:AB16"/>
    <mergeCell ref="M15:M16"/>
    <mergeCell ref="O22:P22"/>
    <mergeCell ref="O23:P23"/>
    <mergeCell ref="O13:W14"/>
    <mergeCell ref="X13:X16"/>
    <mergeCell ref="Y13:AE13"/>
    <mergeCell ref="AC14:AE14"/>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s>
  <conditionalFormatting sqref="I23:I26 Y23:Y26">
    <cfRule type="containsText" dxfId="188" priority="30" operator="containsText" text="IMPROBABLE">
      <formula>NOT(ISERROR(SEARCH("IMPROBABLE",I23)))</formula>
    </cfRule>
    <cfRule type="containsText" dxfId="187" priority="35" operator="containsText" text="PROBABLE">
      <formula>NOT(ISERROR(SEARCH("PROBABLE",I23)))</formula>
    </cfRule>
    <cfRule type="containsText" dxfId="186" priority="41" operator="containsText" text="CASI CIERTA">
      <formula>NOT(ISERROR(SEARCH("CASI CIERTA",I23)))</formula>
    </cfRule>
    <cfRule type="containsText" dxfId="185" priority="42" operator="containsText" text="POSIBLE">
      <formula>NOT(ISERROR(SEARCH("POSIBLE",I23)))</formula>
    </cfRule>
    <cfRule type="containsText" dxfId="184" priority="43" operator="containsText" text="RARO">
      <formula>NOT(ISERROR(SEARCH("RARO",I23)))</formula>
    </cfRule>
  </conditionalFormatting>
  <conditionalFormatting sqref="K23:K26 AA23:AA26">
    <cfRule type="containsText" dxfId="183" priority="36" operator="containsText" text="CATASTRÓFICO">
      <formula>NOT(ISERROR(SEARCH("CATASTRÓFICO",K23)))</formula>
    </cfRule>
    <cfRule type="containsText" dxfId="182" priority="37" operator="containsText" text="MAYOR">
      <formula>NOT(ISERROR(SEARCH("MAYOR",K23)))</formula>
    </cfRule>
    <cfRule type="containsText" dxfId="181" priority="38" operator="containsText" text="MODERADO">
      <formula>NOT(ISERROR(SEARCH("MODERADO",K23)))</formula>
    </cfRule>
    <cfRule type="containsText" dxfId="180" priority="39" operator="containsText" text="MENOR">
      <formula>NOT(ISERROR(SEARCH("MENOR",K23)))</formula>
    </cfRule>
    <cfRule type="containsText" dxfId="179" priority="40" operator="containsText" text="INSIGNIFICANTE">
      <formula>NOT(ISERROR(SEARCH("INSIGNIFICANTE",K23)))</formula>
    </cfRule>
  </conditionalFormatting>
  <conditionalFormatting sqref="N17:N26 X17 AD23:AF26 AD17:AE22">
    <cfRule type="containsText" dxfId="178" priority="31" operator="containsText" text="RIESGO EXTREMO">
      <formula>NOT(ISERROR(SEARCH("RIESGO EXTREMO",N17)))</formula>
    </cfRule>
    <cfRule type="containsText" dxfId="177" priority="32" operator="containsText" text="RIESGO ALTO">
      <formula>NOT(ISERROR(SEARCH("RIESGO ALTO",N17)))</formula>
    </cfRule>
    <cfRule type="containsText" dxfId="176" priority="33" operator="containsText" text="RIESGO MODERADO">
      <formula>NOT(ISERROR(SEARCH("RIESGO MODERADO",N17)))</formula>
    </cfRule>
    <cfRule type="containsText" dxfId="175" priority="34" operator="containsText" text="RIESGO BAJO">
      <formula>NOT(ISERROR(SEARCH("RIESGO BAJO",N17)))</formula>
    </cfRule>
  </conditionalFormatting>
  <conditionalFormatting sqref="I17:I22">
    <cfRule type="containsText" dxfId="174" priority="25" operator="containsText" text="IMPROBABLE">
      <formula>NOT(ISERROR(SEARCH("IMPROBABLE",I17)))</formula>
    </cfRule>
    <cfRule type="containsText" dxfId="173" priority="26" operator="containsText" text="PROBABLE">
      <formula>NOT(ISERROR(SEARCH("PROBABLE",I17)))</formula>
    </cfRule>
    <cfRule type="containsText" dxfId="172" priority="27" operator="containsText" text="CASI CIERTA">
      <formula>NOT(ISERROR(SEARCH("CASI CIERTA",I17)))</formula>
    </cfRule>
    <cfRule type="containsText" dxfId="171" priority="28" operator="containsText" text="POSIBLE">
      <formula>NOT(ISERROR(SEARCH("POSIBLE",I17)))</formula>
    </cfRule>
    <cfRule type="containsText" dxfId="170" priority="29" operator="containsText" text="RARO">
      <formula>NOT(ISERROR(SEARCH("RARO",I17)))</formula>
    </cfRule>
  </conditionalFormatting>
  <conditionalFormatting sqref="K22">
    <cfRule type="containsText" dxfId="169" priority="20" operator="containsText" text="CATASTRÓFICO">
      <formula>NOT(ISERROR(SEARCH("CATASTRÓFICO",K22)))</formula>
    </cfRule>
    <cfRule type="containsText" dxfId="168" priority="21" operator="containsText" text="MAYOR">
      <formula>NOT(ISERROR(SEARCH("MAYOR",K22)))</formula>
    </cfRule>
    <cfRule type="containsText" dxfId="167" priority="22" operator="containsText" text="MODERADO">
      <formula>NOT(ISERROR(SEARCH("MODERADO",K22)))</formula>
    </cfRule>
    <cfRule type="containsText" dxfId="166" priority="23" operator="containsText" text="MENOR">
      <formula>NOT(ISERROR(SEARCH("MENOR",K22)))</formula>
    </cfRule>
    <cfRule type="containsText" dxfId="165" priority="24" operator="containsText" text="INSIGNIFICANTE">
      <formula>NOT(ISERROR(SEARCH("INSIGNIFICANTE",K22)))</formula>
    </cfRule>
  </conditionalFormatting>
  <conditionalFormatting sqref="K17:K21">
    <cfRule type="containsText" dxfId="164" priority="15" operator="containsText" text="CATASTRÓFICO">
      <formula>NOT(ISERROR(SEARCH("CATASTRÓFICO",K17)))</formula>
    </cfRule>
    <cfRule type="containsText" dxfId="163" priority="16" operator="containsText" text="MAYOR">
      <formula>NOT(ISERROR(SEARCH("MAYOR",K17)))</formula>
    </cfRule>
    <cfRule type="containsText" dxfId="162" priority="17" operator="containsText" text="MODERADO">
      <formula>NOT(ISERROR(SEARCH("MODERADO",K17)))</formula>
    </cfRule>
    <cfRule type="containsText" dxfId="161" priority="18" operator="containsText" text="MENOR">
      <formula>NOT(ISERROR(SEARCH("MENOR",K17)))</formula>
    </cfRule>
    <cfRule type="containsText" dxfId="160" priority="19" operator="containsText" text="INSIGNIFICANTE">
      <formula>NOT(ISERROR(SEARCH("INSIGNIFICANTE",K17)))</formula>
    </cfRule>
  </conditionalFormatting>
  <conditionalFormatting sqref="Y17:Y22">
    <cfRule type="containsText" dxfId="159" priority="10" operator="containsText" text="IMPROBABLE">
      <formula>NOT(ISERROR(SEARCH("IMPROBABLE",Y17)))</formula>
    </cfRule>
    <cfRule type="containsText" dxfId="158" priority="11" operator="containsText" text="PROBABLE">
      <formula>NOT(ISERROR(SEARCH("PROBABLE",Y17)))</formula>
    </cfRule>
    <cfRule type="containsText" dxfId="157" priority="12" operator="containsText" text="CASI CIERTA">
      <formula>NOT(ISERROR(SEARCH("CASI CIERTA",Y17)))</formula>
    </cfRule>
    <cfRule type="containsText" dxfId="156" priority="13" operator="containsText" text="POSIBLE">
      <formula>NOT(ISERROR(SEARCH("POSIBLE",Y17)))</formula>
    </cfRule>
    <cfRule type="containsText" dxfId="155" priority="14" operator="containsText" text="RARO">
      <formula>NOT(ISERROR(SEARCH("RARO",Y17)))</formula>
    </cfRule>
  </conditionalFormatting>
  <conditionalFormatting sqref="AA17:AA22">
    <cfRule type="containsText" dxfId="154" priority="5" operator="containsText" text="CATASTRÓFICO">
      <formula>NOT(ISERROR(SEARCH("CATASTRÓFICO",AA17)))</formula>
    </cfRule>
    <cfRule type="containsText" dxfId="153" priority="6" operator="containsText" text="MAYOR">
      <formula>NOT(ISERROR(SEARCH("MAYOR",AA17)))</formula>
    </cfRule>
    <cfRule type="containsText" dxfId="152" priority="7" operator="containsText" text="MODERADO">
      <formula>NOT(ISERROR(SEARCH("MODERADO",AA17)))</formula>
    </cfRule>
    <cfRule type="containsText" dxfId="151" priority="8" operator="containsText" text="MENOR">
      <formula>NOT(ISERROR(SEARCH("MENOR",AA17)))</formula>
    </cfRule>
    <cfRule type="containsText" dxfId="150" priority="9" operator="containsText" text="INSIGNIFICANTE">
      <formula>NOT(ISERROR(SEARCH("INSIGNIFICANTE",AA17)))</formula>
    </cfRule>
  </conditionalFormatting>
  <conditionalFormatting sqref="AF17:AF22">
    <cfRule type="containsText" dxfId="149" priority="1" operator="containsText" text="RIESGO EXTREMO">
      <formula>NOT(ISERROR(SEARCH("RIESGO EXTREMO",AF17)))</formula>
    </cfRule>
    <cfRule type="containsText" dxfId="148" priority="2" operator="containsText" text="RIESGO ALTO">
      <formula>NOT(ISERROR(SEARCH("RIESGO ALTO",AF17)))</formula>
    </cfRule>
    <cfRule type="containsText" dxfId="147" priority="3" operator="containsText" text="RIESGO MODERADO">
      <formula>NOT(ISERROR(SEARCH("RIESGO MODERADO",AF17)))</formula>
    </cfRule>
    <cfRule type="containsText" dxfId="146" priority="4" operator="containsText" text="RIESGO BAJO">
      <formula>NOT(ISERROR(SEARCH("RIESGO BAJO",AF17)))</formula>
    </cfRule>
  </conditionalFormatting>
  <dataValidations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Q17:Q26 S17:S26 U17:U26">
      <formula1>"SI,NO"</formula1>
    </dataValidation>
    <dataValidation type="list" allowBlank="1" showInputMessage="1" showErrorMessage="1" sqref="C17:C26">
      <formula1>FAC</formula1>
    </dataValidation>
    <dataValidation type="list" allowBlank="1" showInputMessage="1" showErrorMessage="1" sqref="K17:K26 AA17:AA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8"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16.xml><?xml version="1.0" encoding="utf-8"?>
<worksheet xmlns="http://schemas.openxmlformats.org/spreadsheetml/2006/main" xmlns:r="http://schemas.openxmlformats.org/officeDocument/2006/relationships">
  <dimension ref="B2:AG2968"/>
  <sheetViews>
    <sheetView showGridLines="0" view="pageBreakPreview" topLeftCell="B1" zoomScale="30" zoomScaleNormal="50" zoomScaleSheetLayoutView="30" zoomScalePageLayoutView="50" workbookViewId="0">
      <selection activeCell="G22" sqref="G22"/>
    </sheetView>
  </sheetViews>
  <sheetFormatPr baseColWidth="10" defaultColWidth="11.42578125" defaultRowHeight="12.75"/>
  <cols>
    <col min="1" max="1" width="4.28515625" style="1" customWidth="1"/>
    <col min="2" max="2" width="12.85546875" style="1" customWidth="1"/>
    <col min="3" max="3" width="18.28515625" style="1" customWidth="1" collapsed="1"/>
    <col min="4" max="4" width="58.140625" style="1" customWidth="1"/>
    <col min="5" max="5" width="58.140625" style="1" customWidth="1" collapsed="1"/>
    <col min="6" max="6" width="53.85546875" style="1" customWidth="1"/>
    <col min="7" max="7" width="54.42578125" style="1" customWidth="1"/>
    <col min="8" max="8" width="23.5703125" style="1" customWidth="1"/>
    <col min="9" max="9" width="27" style="1" customWidth="1" collapsed="1"/>
    <col min="10" max="10" width="11.42578125" style="1" hidden="1" customWidth="1"/>
    <col min="11" max="11" width="27" style="1" customWidth="1"/>
    <col min="12" max="12" width="11.42578125" style="1" hidden="1" customWidth="1"/>
    <col min="13" max="14" width="17.28515625" style="1" customWidth="1"/>
    <col min="15" max="15" width="28.8554687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7" style="1" customWidth="1"/>
    <col min="28" max="28" width="11.42578125" style="1" hidden="1" customWidth="1"/>
    <col min="29" max="29" width="17.85546875" style="1" customWidth="1"/>
    <col min="30" max="30" width="17.28515625" style="1" customWidth="1"/>
    <col min="31" max="31" width="21" style="1" customWidth="1"/>
    <col min="32" max="33" width="5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91</v>
      </c>
      <c r="F6" s="457"/>
      <c r="G6" s="457"/>
      <c r="H6" s="457"/>
      <c r="I6" s="457"/>
      <c r="J6" s="457"/>
      <c r="K6" s="457"/>
      <c r="L6" s="457"/>
      <c r="M6" s="457"/>
      <c r="N6" s="458"/>
    </row>
    <row r="7" spans="2:33" ht="27" customHeight="1">
      <c r="B7" s="419" t="s">
        <v>6</v>
      </c>
      <c r="C7" s="390"/>
      <c r="D7" s="390"/>
      <c r="E7" s="459" t="s">
        <v>90</v>
      </c>
      <c r="F7" s="459"/>
      <c r="G7" s="459"/>
      <c r="H7" s="459"/>
      <c r="I7" s="459"/>
      <c r="J7" s="459"/>
      <c r="K7" s="459"/>
      <c r="L7" s="459"/>
      <c r="M7" s="459"/>
      <c r="N7" s="460"/>
    </row>
    <row r="8" spans="2:33" ht="27" customHeight="1">
      <c r="B8" s="419" t="s">
        <v>8</v>
      </c>
      <c r="C8" s="390"/>
      <c r="D8" s="390"/>
      <c r="E8" s="461" t="s">
        <v>739</v>
      </c>
      <c r="F8" s="461"/>
      <c r="G8" s="461"/>
      <c r="H8" s="461"/>
      <c r="I8" s="461"/>
      <c r="J8" s="461"/>
      <c r="K8" s="461"/>
      <c r="L8" s="461"/>
      <c r="M8" s="461"/>
      <c r="N8" s="462"/>
    </row>
    <row r="9" spans="2:33" ht="60" customHeight="1" thickBot="1">
      <c r="B9" s="395" t="s">
        <v>10</v>
      </c>
      <c r="C9" s="396"/>
      <c r="D9" s="396"/>
      <c r="E9" s="454" t="s">
        <v>740</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07" t="s">
        <v>19</v>
      </c>
      <c r="F12" s="409"/>
      <c r="G12" s="409"/>
      <c r="H12" s="408"/>
      <c r="I12" s="407" t="s">
        <v>20</v>
      </c>
      <c r="J12" s="409"/>
      <c r="K12" s="409"/>
      <c r="L12" s="409"/>
      <c r="M12" s="409"/>
      <c r="N12" s="408"/>
      <c r="O12" s="411" t="s">
        <v>21</v>
      </c>
      <c r="P12" s="411"/>
      <c r="Q12" s="409"/>
      <c r="R12" s="409"/>
      <c r="S12" s="409"/>
      <c r="T12" s="409"/>
      <c r="U12" s="409"/>
      <c r="V12" s="409"/>
      <c r="W12" s="409"/>
      <c r="X12" s="409"/>
      <c r="Y12" s="412"/>
      <c r="Z12" s="412"/>
      <c r="AA12" s="412"/>
      <c r="AB12" s="412"/>
      <c r="AC12" s="412"/>
      <c r="AD12" s="413"/>
      <c r="AE12" s="414"/>
      <c r="AF12" s="407" t="s">
        <v>22</v>
      </c>
      <c r="AG12" s="408" t="s">
        <v>23</v>
      </c>
    </row>
    <row r="13" spans="2:33" s="9" customFormat="1" ht="38.25" customHeight="1">
      <c r="B13" s="398"/>
      <c r="C13" s="419" t="s">
        <v>24</v>
      </c>
      <c r="D13" s="391" t="s">
        <v>25</v>
      </c>
      <c r="E13" s="415" t="s">
        <v>26</v>
      </c>
      <c r="F13" s="422" t="s">
        <v>27</v>
      </c>
      <c r="G13" s="422" t="s">
        <v>28</v>
      </c>
      <c r="H13" s="452" t="s">
        <v>29</v>
      </c>
      <c r="I13" s="419" t="s">
        <v>30</v>
      </c>
      <c r="J13" s="390"/>
      <c r="K13" s="390"/>
      <c r="L13" s="174"/>
      <c r="M13" s="390" t="s">
        <v>31</v>
      </c>
      <c r="N13" s="391"/>
      <c r="O13" s="385" t="s">
        <v>32</v>
      </c>
      <c r="P13" s="374"/>
      <c r="Q13" s="374"/>
      <c r="R13" s="374"/>
      <c r="S13" s="374"/>
      <c r="T13" s="374"/>
      <c r="U13" s="374"/>
      <c r="V13" s="374"/>
      <c r="W13" s="375"/>
      <c r="X13" s="378" t="s">
        <v>33</v>
      </c>
      <c r="Y13" s="381" t="s">
        <v>34</v>
      </c>
      <c r="Z13" s="382"/>
      <c r="AA13" s="382"/>
      <c r="AB13" s="382"/>
      <c r="AC13" s="382"/>
      <c r="AD13" s="383"/>
      <c r="AE13" s="384"/>
      <c r="AF13" s="415"/>
      <c r="AG13" s="417"/>
    </row>
    <row r="14" spans="2:33" s="9" customFormat="1" ht="36" customHeight="1">
      <c r="B14" s="398"/>
      <c r="C14" s="419"/>
      <c r="D14" s="391"/>
      <c r="E14" s="415"/>
      <c r="F14" s="422"/>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17"/>
    </row>
    <row r="15" spans="2:33" ht="12.75" customHeight="1">
      <c r="B15" s="398"/>
      <c r="C15" s="419"/>
      <c r="D15" s="391"/>
      <c r="E15" s="415"/>
      <c r="F15" s="422"/>
      <c r="G15" s="422"/>
      <c r="H15" s="452"/>
      <c r="I15" s="386"/>
      <c r="J15" s="387"/>
      <c r="K15" s="379"/>
      <c r="L15" s="387"/>
      <c r="M15" s="372" t="s">
        <v>38</v>
      </c>
      <c r="N15" s="393" t="s">
        <v>39</v>
      </c>
      <c r="O15" s="449" t="s">
        <v>40</v>
      </c>
      <c r="P15" s="369"/>
      <c r="Q15" s="372" t="s">
        <v>41</v>
      </c>
      <c r="R15" s="172"/>
      <c r="S15" s="372" t="s">
        <v>42</v>
      </c>
      <c r="T15" s="172"/>
      <c r="U15" s="372" t="s">
        <v>43</v>
      </c>
      <c r="V15" s="172"/>
      <c r="W15" s="372" t="s">
        <v>44</v>
      </c>
      <c r="X15" s="379"/>
      <c r="Y15" s="386"/>
      <c r="Z15" s="387"/>
      <c r="AA15" s="379"/>
      <c r="AB15" s="387"/>
      <c r="AC15" s="372" t="s">
        <v>38</v>
      </c>
      <c r="AD15" s="393" t="s">
        <v>39</v>
      </c>
      <c r="AE15" s="393" t="s">
        <v>45</v>
      </c>
      <c r="AF15" s="415"/>
      <c r="AG15" s="417"/>
    </row>
    <row r="16" spans="2:33" s="9" customFormat="1" ht="73.5" customHeight="1" thickBot="1">
      <c r="B16" s="399"/>
      <c r="C16" s="395"/>
      <c r="D16" s="420"/>
      <c r="E16" s="175" t="s">
        <v>46</v>
      </c>
      <c r="F16" s="11" t="s">
        <v>47</v>
      </c>
      <c r="G16" s="11" t="s">
        <v>48</v>
      </c>
      <c r="H16" s="453"/>
      <c r="I16" s="388"/>
      <c r="J16" s="389"/>
      <c r="K16" s="380"/>
      <c r="L16" s="389"/>
      <c r="M16" s="373"/>
      <c r="N16" s="394"/>
      <c r="O16" s="450"/>
      <c r="P16" s="371"/>
      <c r="Q16" s="373"/>
      <c r="R16" s="173"/>
      <c r="S16" s="373"/>
      <c r="T16" s="173"/>
      <c r="U16" s="373"/>
      <c r="V16" s="173"/>
      <c r="W16" s="373"/>
      <c r="X16" s="380"/>
      <c r="Y16" s="388"/>
      <c r="Z16" s="389"/>
      <c r="AA16" s="380"/>
      <c r="AB16" s="389"/>
      <c r="AC16" s="373"/>
      <c r="AD16" s="394"/>
      <c r="AE16" s="394"/>
      <c r="AF16" s="416"/>
      <c r="AG16" s="418"/>
    </row>
    <row r="17" spans="2:33" s="115" customFormat="1" ht="147" customHeight="1">
      <c r="B17" s="97">
        <v>1</v>
      </c>
      <c r="C17" s="98" t="s">
        <v>49</v>
      </c>
      <c r="D17" s="177" t="s">
        <v>741</v>
      </c>
      <c r="E17" s="178" t="s">
        <v>742</v>
      </c>
      <c r="F17" s="179" t="s">
        <v>743</v>
      </c>
      <c r="G17" s="179" t="s">
        <v>744</v>
      </c>
      <c r="H17" s="102" t="s">
        <v>54</v>
      </c>
      <c r="I17" s="103" t="s">
        <v>121</v>
      </c>
      <c r="J17" s="104" t="str">
        <f t="shared" ref="J17:J26" si="0">IF(I17="RARO","1",IF(I17="IMPROBABLE","2",IF(I17="POSIBLE","3",IF(I17="PROBABLE","4",IF(I17="CASI CIERTA","5","")))))</f>
        <v>3</v>
      </c>
      <c r="K17" s="105" t="s">
        <v>66</v>
      </c>
      <c r="L17" s="104" t="str">
        <f>IF(K17="INSIGNIFICANTE","1",IF(K17="MENOR","2",IF(K17="MODERADO","3",IF(K17="MAYOR","4",IF(K17="CATASTRÓFICO","5","")))))</f>
        <v>3</v>
      </c>
      <c r="M17" s="106">
        <f>IF(J17="","",J17*L17)</f>
        <v>9</v>
      </c>
      <c r="N17" s="111" t="str">
        <f>IF(M17="","",IF(M17&gt;=15,"RIESGO EXTREMO",IF(M17&gt;=7,"RIESGO ALTO",IF(M17&gt;=4,"RIESGO MODERADO",IF(M17&gt;=1,"RIESGO BAJO","")))))</f>
        <v>RIESGO ALTO</v>
      </c>
      <c r="O17" s="441" t="s">
        <v>745</v>
      </c>
      <c r="P17" s="367" t="s">
        <v>746</v>
      </c>
      <c r="Q17" s="105" t="s">
        <v>58</v>
      </c>
      <c r="R17" s="108">
        <f>IF(Q17="SI",0.25,0)</f>
        <v>0.25</v>
      </c>
      <c r="S17" s="105" t="s">
        <v>58</v>
      </c>
      <c r="T17" s="108">
        <f>IF(S17="SI",0.25,0)</f>
        <v>0.25</v>
      </c>
      <c r="U17" s="105" t="s">
        <v>59</v>
      </c>
      <c r="V17" s="109">
        <f>IF(U17="SI",0.5,0)</f>
        <v>0</v>
      </c>
      <c r="W17" s="110">
        <f>IF(Q17="","",SUM(R17,T17,V17))</f>
        <v>0.5</v>
      </c>
      <c r="X17" s="107" t="str">
        <f>IF(W17="","",IF(W17="","",IF(W17&gt;=0.76,"2",IF(W17&gt;=0.51,"1",IF(W17&gt;=0,"0","")))))</f>
        <v>0</v>
      </c>
      <c r="Y17" s="103" t="s">
        <v>121</v>
      </c>
      <c r="Z17" s="112" t="str">
        <f t="shared" ref="Z17" si="1">IF(Y17="RARO","1",IF(Y17="IMPROBABLE","2",IF(Y17="POSIBLE","3",IF(Y17="PROBABLE","4",IF(Y17="CASI CIERTA","5","")))))</f>
        <v>3</v>
      </c>
      <c r="AA17" s="105" t="s">
        <v>66</v>
      </c>
      <c r="AB17" s="104" t="str">
        <f>IF(AA17="INSIGNIFICANTE","1",IF(AA17="MENOR","2",IF(AA17="MODERADO","3",IF(AA17="MAYOR","4",IF(AA17="CATASTRÓFICO","5","")))))</f>
        <v>3</v>
      </c>
      <c r="AC17" s="106">
        <f>IF(Z17="","",Z17*AB17)</f>
        <v>9</v>
      </c>
      <c r="AD17" s="111" t="str">
        <f>IF(AC17="","",IF(AC17&gt;=15,"RIESGO EXTREMO",IF(AC17&gt;=7,"RIESGO ALTO",IF(AC17&gt;=4,"RIESGO MODERADO",IF(AC17&gt;=1,"RIESGO BAJO","")))))</f>
        <v>RIESGO ALTO</v>
      </c>
      <c r="AE17" s="111" t="str">
        <f>IF(AD17="","",IF(AD17="RIESGO EXTREMO","COMPARTIR O TRANSFERIR EL RIESGO",IF(AD17="RIESGO ALTO","EVITAR EL RIESGO",IF(AD17="RIESGO MODERADO","REDUCIR EL RIESGO",IF(AD17="RIESGO BAJO","ASUMIR","")))))</f>
        <v>EVITAR EL RIESGO</v>
      </c>
      <c r="AF17" s="205" t="s">
        <v>747</v>
      </c>
      <c r="AG17" s="200" t="s">
        <v>748</v>
      </c>
    </row>
    <row r="18" spans="2:33" s="115" customFormat="1" ht="125.25" customHeight="1">
      <c r="B18" s="116">
        <v>2</v>
      </c>
      <c r="C18" s="117" t="s">
        <v>49</v>
      </c>
      <c r="D18" s="118" t="s">
        <v>196</v>
      </c>
      <c r="E18" s="150" t="s">
        <v>749</v>
      </c>
      <c r="F18" s="137" t="s">
        <v>743</v>
      </c>
      <c r="G18" s="137" t="s">
        <v>750</v>
      </c>
      <c r="H18" s="122" t="s">
        <v>75</v>
      </c>
      <c r="I18" s="123" t="s">
        <v>55</v>
      </c>
      <c r="J18" s="124" t="str">
        <f>IF(I18="RARO","1",IF(I18="IMPROBABLE","2",IF(I18="POSIBLE","3",IF(I18="PROBABLE","4",IF(I18="CASI CIERTA","5","")))))</f>
        <v>5</v>
      </c>
      <c r="K18" s="125" t="s">
        <v>66</v>
      </c>
      <c r="L18" s="124" t="str">
        <f t="shared" ref="L18:L26" si="2">IF(K18="INSIGNIFICANTE","1",IF(K18="MENOR","2",IF(K18="MODERADO","3",IF(K18="MAYOR","4",IF(K18="CATASTRÓFICO","5","")))))</f>
        <v>3</v>
      </c>
      <c r="M18" s="126">
        <f t="shared" ref="M18:M25" si="3">IF(J18="","",J18*L18)</f>
        <v>15</v>
      </c>
      <c r="N18" s="133" t="str">
        <f t="shared" ref="N18:N25" si="4">IF(M18="","",IF(M18&gt;=15,"RIESGO EXTREMO",IF(M18&gt;=7,"RIESGO ALTO",IF(M18&gt;=4,"RIESGO MODERADO",IF(M18&gt;=1,"RIESGO BAJO","")))))</f>
        <v>RIESGO EXTREMO</v>
      </c>
      <c r="O18" s="442" t="s">
        <v>751</v>
      </c>
      <c r="P18" s="357" t="s">
        <v>752</v>
      </c>
      <c r="Q18" s="128" t="s">
        <v>58</v>
      </c>
      <c r="R18" s="129">
        <f>IF(Q18="SI",0.25,0)</f>
        <v>0.25</v>
      </c>
      <c r="S18" s="128" t="s">
        <v>58</v>
      </c>
      <c r="T18" s="129">
        <f>IF(S18="SI",0.25,0)</f>
        <v>0.25</v>
      </c>
      <c r="U18" s="128" t="s">
        <v>59</v>
      </c>
      <c r="V18" s="130">
        <f>IF(U18="SI",0.5,0)</f>
        <v>0</v>
      </c>
      <c r="W18" s="131">
        <f>IF(Q18="","",SUM(R18,T18,V18))</f>
        <v>0.5</v>
      </c>
      <c r="X18" s="181" t="str">
        <f>IF(W18="","",IF(W18="","",IF(W18&gt;=0.76,"2",IF(W18&gt;=0.51,"1",IF(W18&gt;=0,"0","")))))</f>
        <v>0</v>
      </c>
      <c r="Y18" s="123" t="s">
        <v>55</v>
      </c>
      <c r="Z18" s="112" t="str">
        <f>IF(Y18="RARO","1",IF(Y18="IMPROBABLE","2",IF(Y18="POSIBLE","3",IF(Y18="PROBABLE","4",IF(Y18="CASI CIERTA","5","")))))</f>
        <v>5</v>
      </c>
      <c r="AA18" s="125" t="s">
        <v>66</v>
      </c>
      <c r="AB18" s="124" t="str">
        <f t="shared" ref="AB18:AB26" si="5">IF(AA18="INSIGNIFICANTE","1",IF(AA18="MENOR","2",IF(AA18="MODERADO","3",IF(AA18="MAYOR","4",IF(AA18="CATASTRÓFICO","5","")))))</f>
        <v>3</v>
      </c>
      <c r="AC18" s="126">
        <f t="shared" ref="AC18:AC25" si="6">IF(Z18="","",Z18*AB18)</f>
        <v>15</v>
      </c>
      <c r="AD18" s="133" t="str">
        <f t="shared" ref="AD18:AD26" si="7">IF(AC18="","",IF(AC18&gt;=15,"RIESGO EXTREMO",IF(AC18&gt;=7,"RIESGO ALTO",IF(AC18&gt;=4,"RIESGO MODERADO",IF(AC18&gt;=1,"RIESGO BAJO","")))))</f>
        <v>RIESGO EXTREMO</v>
      </c>
      <c r="AE18" s="133" t="str">
        <f t="shared" ref="AE18:AE26" si="8">IF(AD18="","",IF(AD18="RIESGO EXTREMO","COMPARTIR O TRANSFERIR EL RIESGO",IF(AD18="RIESGO ALTO","EVITAR EL RIESGO",IF(AD18="RIESGO MODERADO","REDUCIR EL RIESGO",IF(AD18="RIESGO BAJO","ASUMIR","")))))</f>
        <v>COMPARTIR O TRANSFERIR EL RIESGO</v>
      </c>
      <c r="AF18" s="195" t="s">
        <v>753</v>
      </c>
      <c r="AG18" s="149" t="s">
        <v>754</v>
      </c>
    </row>
    <row r="19" spans="2:33" s="115" customFormat="1" ht="95.25" customHeight="1">
      <c r="B19" s="116">
        <v>3</v>
      </c>
      <c r="C19" s="117" t="s">
        <v>92</v>
      </c>
      <c r="D19" s="118" t="s">
        <v>755</v>
      </c>
      <c r="E19" s="182" t="s">
        <v>756</v>
      </c>
      <c r="F19" s="137" t="s">
        <v>757</v>
      </c>
      <c r="G19" s="137" t="s">
        <v>758</v>
      </c>
      <c r="H19" s="122" t="s">
        <v>320</v>
      </c>
      <c r="I19" s="123" t="s">
        <v>87</v>
      </c>
      <c r="J19" s="124" t="str">
        <f t="shared" si="0"/>
        <v>4</v>
      </c>
      <c r="K19" s="125" t="s">
        <v>76</v>
      </c>
      <c r="L19" s="124" t="str">
        <f t="shared" si="2"/>
        <v>4</v>
      </c>
      <c r="M19" s="126">
        <f t="shared" si="3"/>
        <v>16</v>
      </c>
      <c r="N19" s="133" t="str">
        <f t="shared" si="4"/>
        <v>RIESGO EXTREMO</v>
      </c>
      <c r="O19" s="442" t="s">
        <v>759</v>
      </c>
      <c r="P19" s="357" t="s">
        <v>760</v>
      </c>
      <c r="Q19" s="128" t="s">
        <v>58</v>
      </c>
      <c r="R19" s="129">
        <f>IF(Q19="SI",0.25,0)</f>
        <v>0.25</v>
      </c>
      <c r="S19" s="128" t="s">
        <v>58</v>
      </c>
      <c r="T19" s="129">
        <f>IF(S19="SI",0.25,0)</f>
        <v>0.25</v>
      </c>
      <c r="U19" s="128" t="s">
        <v>59</v>
      </c>
      <c r="V19" s="130">
        <f>IF(U19="SI",0.5,0)</f>
        <v>0</v>
      </c>
      <c r="W19" s="131">
        <f>IF(Q19="","",SUM(R19,T19,V19))</f>
        <v>0.5</v>
      </c>
      <c r="X19" s="181" t="str">
        <f>IF(W19="","",IF(W19="","",IF(W19&gt;=0.76,"2",IF(W19&gt;=0.51,"1",IF(W19&gt;=0,"0","")))))</f>
        <v>0</v>
      </c>
      <c r="Y19" s="123" t="s">
        <v>87</v>
      </c>
      <c r="Z19" s="112" t="str">
        <f t="shared" ref="Z19:Z26" si="9">IF(Y19="RARO","1",IF(Y19="IMPROBABLE","2",IF(Y19="POSIBLE","3",IF(Y19="PROBABLE","4",IF(Y19="CASI CIERTA","5","")))))</f>
        <v>4</v>
      </c>
      <c r="AA19" s="125" t="s">
        <v>76</v>
      </c>
      <c r="AB19" s="124" t="str">
        <f t="shared" si="5"/>
        <v>4</v>
      </c>
      <c r="AC19" s="126">
        <f t="shared" si="6"/>
        <v>16</v>
      </c>
      <c r="AD19" s="133" t="str">
        <f t="shared" si="7"/>
        <v>RIESGO EXTREMO</v>
      </c>
      <c r="AE19" s="133" t="str">
        <f t="shared" si="8"/>
        <v>COMPARTIR O TRANSFERIR EL RIESGO</v>
      </c>
      <c r="AF19" s="195" t="s">
        <v>761</v>
      </c>
      <c r="AG19" s="149" t="s">
        <v>762</v>
      </c>
    </row>
    <row r="20" spans="2:33" s="115" customFormat="1" ht="141" customHeight="1">
      <c r="B20" s="116">
        <v>4</v>
      </c>
      <c r="C20" s="117" t="s">
        <v>49</v>
      </c>
      <c r="D20" s="118" t="s">
        <v>80</v>
      </c>
      <c r="E20" s="150" t="s">
        <v>763</v>
      </c>
      <c r="F20" s="137" t="s">
        <v>764</v>
      </c>
      <c r="G20" s="137" t="s">
        <v>765</v>
      </c>
      <c r="H20" s="122" t="s">
        <v>320</v>
      </c>
      <c r="I20" s="123" t="s">
        <v>121</v>
      </c>
      <c r="J20" s="124" t="str">
        <f t="shared" si="0"/>
        <v>3</v>
      </c>
      <c r="K20" s="125" t="s">
        <v>76</v>
      </c>
      <c r="L20" s="124" t="str">
        <f t="shared" si="2"/>
        <v>4</v>
      </c>
      <c r="M20" s="126">
        <f t="shared" si="3"/>
        <v>12</v>
      </c>
      <c r="N20" s="133" t="str">
        <f t="shared" si="4"/>
        <v>RIESGO ALTO</v>
      </c>
      <c r="O20" s="442" t="s">
        <v>766</v>
      </c>
      <c r="P20" s="357" t="s">
        <v>767</v>
      </c>
      <c r="Q20" s="128" t="s">
        <v>58</v>
      </c>
      <c r="R20" s="129">
        <f t="shared" ref="R20:R26" si="10">IF(Q20="SI",0.25,0)</f>
        <v>0.25</v>
      </c>
      <c r="S20" s="128" t="s">
        <v>58</v>
      </c>
      <c r="T20" s="129">
        <f>IF(S20="SI",0.25,0)</f>
        <v>0.25</v>
      </c>
      <c r="U20" s="128" t="s">
        <v>59</v>
      </c>
      <c r="V20" s="130">
        <f>IF(U20="SI",0.5,0)</f>
        <v>0</v>
      </c>
      <c r="W20" s="131">
        <f>IF(Q20="","",SUM(R20,T20,V20))</f>
        <v>0.5</v>
      </c>
      <c r="X20" s="181" t="str">
        <f>IF(W20="","",IF(W20="","",IF(W20&gt;=0.76,"2",IF(W20&gt;=0.51,"1",IF(W20&gt;=0,"0","")))))</f>
        <v>0</v>
      </c>
      <c r="Y20" s="123" t="s">
        <v>121</v>
      </c>
      <c r="Z20" s="112" t="str">
        <f t="shared" si="9"/>
        <v>3</v>
      </c>
      <c r="AA20" s="125" t="s">
        <v>76</v>
      </c>
      <c r="AB20" s="124" t="str">
        <f t="shared" si="5"/>
        <v>4</v>
      </c>
      <c r="AC20" s="126">
        <f t="shared" si="6"/>
        <v>12</v>
      </c>
      <c r="AD20" s="133" t="str">
        <f t="shared" si="7"/>
        <v>RIESGO ALTO</v>
      </c>
      <c r="AE20" s="133" t="str">
        <f t="shared" si="8"/>
        <v>EVITAR EL RIESGO</v>
      </c>
      <c r="AF20" s="195" t="s">
        <v>768</v>
      </c>
      <c r="AG20" s="149" t="s">
        <v>769</v>
      </c>
    </row>
    <row r="21" spans="2:33" s="115" customFormat="1" ht="128.25" customHeight="1">
      <c r="B21" s="116">
        <v>5</v>
      </c>
      <c r="C21" s="117" t="s">
        <v>49</v>
      </c>
      <c r="D21" s="118" t="s">
        <v>385</v>
      </c>
      <c r="E21" s="150" t="s">
        <v>770</v>
      </c>
      <c r="F21" s="137" t="s">
        <v>771</v>
      </c>
      <c r="G21" s="137" t="s">
        <v>772</v>
      </c>
      <c r="H21" s="122" t="s">
        <v>84</v>
      </c>
      <c r="I21" s="123" t="s">
        <v>118</v>
      </c>
      <c r="J21" s="124" t="str">
        <f t="shared" si="0"/>
        <v>1</v>
      </c>
      <c r="K21" s="125" t="s">
        <v>126</v>
      </c>
      <c r="L21" s="124" t="str">
        <f t="shared" si="2"/>
        <v>5</v>
      </c>
      <c r="M21" s="126">
        <f t="shared" si="3"/>
        <v>5</v>
      </c>
      <c r="N21" s="133" t="str">
        <f t="shared" si="4"/>
        <v>RIESGO MODERADO</v>
      </c>
      <c r="O21" s="442" t="s">
        <v>773</v>
      </c>
      <c r="P21" s="357" t="s">
        <v>774</v>
      </c>
      <c r="Q21" s="128" t="s">
        <v>58</v>
      </c>
      <c r="R21" s="129">
        <f t="shared" si="10"/>
        <v>0.25</v>
      </c>
      <c r="S21" s="128" t="s">
        <v>58</v>
      </c>
      <c r="T21" s="129">
        <f t="shared" ref="T21:T26" si="11">IF(S21="SI",0.25,0)</f>
        <v>0.25</v>
      </c>
      <c r="U21" s="128" t="s">
        <v>58</v>
      </c>
      <c r="V21" s="130">
        <f t="shared" ref="V21:V26" si="12">IF(U21="SI",0.5,0)</f>
        <v>0.5</v>
      </c>
      <c r="W21" s="131">
        <f t="shared" ref="W21:W26" si="13">IF(Q21="","",SUM(R21,T21,V21))</f>
        <v>1</v>
      </c>
      <c r="X21" s="181" t="str">
        <f>IF(W21="","",IF(W21="","",IF(W21&gt;=0.76,"2",IF(W21&gt;=0.51,"1",IF(W21&gt;=0,"0","")))))</f>
        <v>2</v>
      </c>
      <c r="Y21" s="123" t="s">
        <v>118</v>
      </c>
      <c r="Z21" s="112" t="str">
        <f t="shared" si="9"/>
        <v>1</v>
      </c>
      <c r="AA21" s="125" t="s">
        <v>126</v>
      </c>
      <c r="AB21" s="124" t="str">
        <f t="shared" si="5"/>
        <v>5</v>
      </c>
      <c r="AC21" s="126">
        <f t="shared" si="6"/>
        <v>5</v>
      </c>
      <c r="AD21" s="133" t="str">
        <f t="shared" si="7"/>
        <v>RIESGO MODERADO</v>
      </c>
      <c r="AE21" s="133" t="str">
        <f t="shared" si="8"/>
        <v>REDUCIR EL RIESGO</v>
      </c>
      <c r="AF21" s="195" t="s">
        <v>775</v>
      </c>
      <c r="AG21" s="149" t="s">
        <v>769</v>
      </c>
    </row>
    <row r="22" spans="2:33" s="115" customFormat="1" ht="75" customHeight="1">
      <c r="B22" s="116">
        <v>6</v>
      </c>
      <c r="C22" s="117" t="s">
        <v>49</v>
      </c>
      <c r="D22" s="118" t="s">
        <v>80</v>
      </c>
      <c r="E22" s="150" t="s">
        <v>776</v>
      </c>
      <c r="F22" s="137" t="s">
        <v>777</v>
      </c>
      <c r="G22" s="137" t="s">
        <v>778</v>
      </c>
      <c r="H22" s="122" t="s">
        <v>134</v>
      </c>
      <c r="I22" s="123" t="s">
        <v>55</v>
      </c>
      <c r="J22" s="124" t="str">
        <f t="shared" si="0"/>
        <v>5</v>
      </c>
      <c r="K22" s="125" t="s">
        <v>66</v>
      </c>
      <c r="L22" s="124" t="str">
        <f t="shared" si="2"/>
        <v>3</v>
      </c>
      <c r="M22" s="126">
        <f t="shared" si="3"/>
        <v>15</v>
      </c>
      <c r="N22" s="133" t="str">
        <f t="shared" si="4"/>
        <v>RIESGO EXTREMO</v>
      </c>
      <c r="O22" s="442" t="s">
        <v>779</v>
      </c>
      <c r="P22" s="357" t="s">
        <v>779</v>
      </c>
      <c r="Q22" s="128" t="s">
        <v>59</v>
      </c>
      <c r="R22" s="129">
        <f t="shared" si="10"/>
        <v>0</v>
      </c>
      <c r="S22" s="128" t="s">
        <v>58</v>
      </c>
      <c r="T22" s="129">
        <f t="shared" si="11"/>
        <v>0.25</v>
      </c>
      <c r="U22" s="128" t="s">
        <v>58</v>
      </c>
      <c r="V22" s="130">
        <f t="shared" si="12"/>
        <v>0.5</v>
      </c>
      <c r="W22" s="131">
        <f t="shared" si="13"/>
        <v>0.75</v>
      </c>
      <c r="X22" s="181" t="str">
        <f t="shared" ref="X22:X26" si="14">IF(W22="","",IF(W22="","",IF(W22&gt;=0.76,"2",IF(W22&gt;=0.51,"1",IF(W22&gt;=0,"0","")))))</f>
        <v>1</v>
      </c>
      <c r="Y22" s="123" t="s">
        <v>55</v>
      </c>
      <c r="Z22" s="112" t="str">
        <f t="shared" si="9"/>
        <v>5</v>
      </c>
      <c r="AA22" s="125" t="s">
        <v>56</v>
      </c>
      <c r="AB22" s="124" t="str">
        <f t="shared" si="5"/>
        <v>2</v>
      </c>
      <c r="AC22" s="126">
        <f t="shared" si="6"/>
        <v>10</v>
      </c>
      <c r="AD22" s="133" t="str">
        <f t="shared" si="7"/>
        <v>RIESGO ALTO</v>
      </c>
      <c r="AE22" s="133" t="str">
        <f t="shared" si="8"/>
        <v>EVITAR EL RIESGO</v>
      </c>
      <c r="AF22" s="195" t="s">
        <v>780</v>
      </c>
      <c r="AG22" s="149" t="s">
        <v>781</v>
      </c>
    </row>
    <row r="23" spans="2:33" s="15" customFormat="1" ht="25.5" customHeight="1">
      <c r="B23" s="78">
        <v>7</v>
      </c>
      <c r="C23" s="79"/>
      <c r="D23" s="80"/>
      <c r="E23" s="81"/>
      <c r="F23" s="82"/>
      <c r="G23" s="82"/>
      <c r="H23" s="83"/>
      <c r="I23" s="84"/>
      <c r="J23" s="85" t="str">
        <f t="shared" si="0"/>
        <v/>
      </c>
      <c r="K23" s="86"/>
      <c r="L23" s="85" t="str">
        <f t="shared" si="2"/>
        <v/>
      </c>
      <c r="M23" s="87" t="str">
        <f t="shared" si="3"/>
        <v/>
      </c>
      <c r="N23" s="88" t="str">
        <f t="shared" si="4"/>
        <v/>
      </c>
      <c r="O23" s="494"/>
      <c r="P23" s="495"/>
      <c r="Q23" s="89"/>
      <c r="R23" s="90">
        <f t="shared" si="10"/>
        <v>0</v>
      </c>
      <c r="S23" s="89"/>
      <c r="T23" s="90">
        <f t="shared" si="11"/>
        <v>0</v>
      </c>
      <c r="U23" s="89"/>
      <c r="V23" s="91">
        <f t="shared" si="12"/>
        <v>0</v>
      </c>
      <c r="W23" s="92" t="str">
        <f t="shared" si="13"/>
        <v/>
      </c>
      <c r="X23" s="93" t="str">
        <f t="shared" si="14"/>
        <v/>
      </c>
      <c r="Y23" s="84"/>
      <c r="Z23" s="75" t="str">
        <f t="shared" si="9"/>
        <v/>
      </c>
      <c r="AA23" s="86"/>
      <c r="AB23" s="85" t="str">
        <f t="shared" si="5"/>
        <v/>
      </c>
      <c r="AC23" s="87" t="str">
        <f t="shared" si="6"/>
        <v/>
      </c>
      <c r="AD23" s="88" t="str">
        <f t="shared" si="7"/>
        <v/>
      </c>
      <c r="AE23" s="88" t="str">
        <f t="shared" si="8"/>
        <v/>
      </c>
      <c r="AF23" s="94"/>
      <c r="AG23" s="95"/>
    </row>
    <row r="24" spans="2:33" s="15" customFormat="1" ht="25.5" customHeight="1">
      <c r="B24" s="78">
        <v>8</v>
      </c>
      <c r="C24" s="79"/>
      <c r="D24" s="80"/>
      <c r="E24" s="81"/>
      <c r="F24" s="82"/>
      <c r="G24" s="82"/>
      <c r="H24" s="83"/>
      <c r="I24" s="84"/>
      <c r="J24" s="85" t="str">
        <f t="shared" si="0"/>
        <v/>
      </c>
      <c r="K24" s="86"/>
      <c r="L24" s="85" t="str">
        <f t="shared" si="2"/>
        <v/>
      </c>
      <c r="M24" s="87" t="str">
        <f t="shared" si="3"/>
        <v/>
      </c>
      <c r="N24" s="88" t="str">
        <f t="shared" si="4"/>
        <v/>
      </c>
      <c r="O24" s="494"/>
      <c r="P24" s="495"/>
      <c r="Q24" s="89"/>
      <c r="R24" s="90">
        <f t="shared" si="10"/>
        <v>0</v>
      </c>
      <c r="S24" s="89"/>
      <c r="T24" s="90">
        <f t="shared" si="11"/>
        <v>0</v>
      </c>
      <c r="U24" s="89"/>
      <c r="V24" s="91">
        <f t="shared" si="12"/>
        <v>0</v>
      </c>
      <c r="W24" s="92" t="str">
        <f t="shared" si="13"/>
        <v/>
      </c>
      <c r="X24" s="93" t="str">
        <f t="shared" si="14"/>
        <v/>
      </c>
      <c r="Y24" s="84"/>
      <c r="Z24" s="75" t="str">
        <f t="shared" si="9"/>
        <v/>
      </c>
      <c r="AA24" s="86"/>
      <c r="AB24" s="85" t="str">
        <f t="shared" si="5"/>
        <v/>
      </c>
      <c r="AC24" s="87" t="str">
        <f t="shared" si="6"/>
        <v/>
      </c>
      <c r="AD24" s="88" t="str">
        <f t="shared" si="7"/>
        <v/>
      </c>
      <c r="AE24" s="88" t="str">
        <f t="shared" si="8"/>
        <v/>
      </c>
      <c r="AF24" s="94"/>
      <c r="AG24" s="95"/>
    </row>
    <row r="25" spans="2:33" s="15" customFormat="1" ht="25.5" customHeight="1">
      <c r="B25" s="78">
        <v>9</v>
      </c>
      <c r="C25" s="79"/>
      <c r="D25" s="80"/>
      <c r="E25" s="81"/>
      <c r="F25" s="82"/>
      <c r="G25" s="82"/>
      <c r="H25" s="83"/>
      <c r="I25" s="84"/>
      <c r="J25" s="85" t="str">
        <f t="shared" si="0"/>
        <v/>
      </c>
      <c r="K25" s="86"/>
      <c r="L25" s="85" t="str">
        <f t="shared" si="2"/>
        <v/>
      </c>
      <c r="M25" s="87" t="str">
        <f t="shared" si="3"/>
        <v/>
      </c>
      <c r="N25" s="88" t="str">
        <f t="shared" si="4"/>
        <v/>
      </c>
      <c r="O25" s="494"/>
      <c r="P25" s="495"/>
      <c r="Q25" s="89"/>
      <c r="R25" s="90">
        <f t="shared" si="10"/>
        <v>0</v>
      </c>
      <c r="S25" s="89"/>
      <c r="T25" s="90">
        <f t="shared" si="11"/>
        <v>0</v>
      </c>
      <c r="U25" s="89"/>
      <c r="V25" s="91">
        <f t="shared" si="12"/>
        <v>0</v>
      </c>
      <c r="W25" s="92" t="str">
        <f t="shared" si="13"/>
        <v/>
      </c>
      <c r="X25" s="93" t="str">
        <f t="shared" si="14"/>
        <v/>
      </c>
      <c r="Y25" s="84"/>
      <c r="Z25" s="75" t="str">
        <f t="shared" si="9"/>
        <v/>
      </c>
      <c r="AA25" s="86"/>
      <c r="AB25" s="85" t="str">
        <f t="shared" si="5"/>
        <v/>
      </c>
      <c r="AC25" s="87" t="str">
        <f t="shared" si="6"/>
        <v/>
      </c>
      <c r="AD25" s="88" t="str">
        <f t="shared" si="7"/>
        <v/>
      </c>
      <c r="AE25" s="88" t="str">
        <f t="shared" si="8"/>
        <v/>
      </c>
      <c r="AF25" s="94"/>
      <c r="AG25" s="95"/>
    </row>
    <row r="26" spans="2:33" s="15" customFormat="1" ht="25.5" customHeight="1" thickBot="1">
      <c r="B26" s="249">
        <v>10</v>
      </c>
      <c r="C26" s="250"/>
      <c r="D26" s="251"/>
      <c r="E26" s="252"/>
      <c r="F26" s="253"/>
      <c r="G26" s="253"/>
      <c r="H26" s="254"/>
      <c r="I26" s="255"/>
      <c r="J26" s="256" t="str">
        <f t="shared" si="0"/>
        <v/>
      </c>
      <c r="K26" s="257"/>
      <c r="L26" s="256" t="str">
        <f t="shared" si="2"/>
        <v/>
      </c>
      <c r="M26" s="258"/>
      <c r="N26" s="259"/>
      <c r="O26" s="496"/>
      <c r="P26" s="497"/>
      <c r="Q26" s="257"/>
      <c r="R26" s="260">
        <f t="shared" si="10"/>
        <v>0</v>
      </c>
      <c r="S26" s="257"/>
      <c r="T26" s="260">
        <f t="shared" si="11"/>
        <v>0</v>
      </c>
      <c r="U26" s="257"/>
      <c r="V26" s="261">
        <f t="shared" si="12"/>
        <v>0</v>
      </c>
      <c r="W26" s="262" t="str">
        <f t="shared" si="13"/>
        <v/>
      </c>
      <c r="X26" s="263" t="str">
        <f t="shared" si="14"/>
        <v/>
      </c>
      <c r="Y26" s="255"/>
      <c r="Z26" s="264" t="str">
        <f t="shared" si="9"/>
        <v/>
      </c>
      <c r="AA26" s="257"/>
      <c r="AB26" s="256" t="str">
        <f t="shared" si="5"/>
        <v/>
      </c>
      <c r="AC26" s="258"/>
      <c r="AD26" s="259" t="str">
        <f t="shared" si="7"/>
        <v/>
      </c>
      <c r="AE26" s="265" t="str">
        <f t="shared" si="8"/>
        <v/>
      </c>
      <c r="AF26" s="266"/>
      <c r="AG26" s="267"/>
    </row>
    <row r="27" spans="2:33" s="54" customFormat="1"/>
    <row r="28" spans="2:33" s="54" customFormat="1" ht="12.75" customHeight="1"/>
    <row r="29" spans="2:33" s="54" customFormat="1" ht="12.75" hidden="1" customHeight="1">
      <c r="B29" s="54" t="s">
        <v>49</v>
      </c>
      <c r="C29" s="54" t="s">
        <v>90</v>
      </c>
      <c r="D29" s="54" t="s">
        <v>91</v>
      </c>
    </row>
    <row r="30" spans="2:33" s="54" customFormat="1" ht="13.5" hidden="1" customHeight="1">
      <c r="B30" s="54" t="s">
        <v>92</v>
      </c>
      <c r="C30" s="54" t="s">
        <v>93</v>
      </c>
      <c r="D30" s="54" t="s">
        <v>94</v>
      </c>
    </row>
    <row r="31" spans="2:33" s="54" customFormat="1" ht="38.25" hidden="1">
      <c r="C31" s="54" t="s">
        <v>95</v>
      </c>
      <c r="D31" s="54" t="s">
        <v>96</v>
      </c>
    </row>
    <row r="32" spans="2:33" s="54" customFormat="1" ht="25.5" hidden="1">
      <c r="B32" s="54" t="s">
        <v>97</v>
      </c>
      <c r="C32" s="54" t="s">
        <v>98</v>
      </c>
      <c r="D32" s="54" t="s">
        <v>99</v>
      </c>
    </row>
    <row r="33" spans="2:4" s="54" customFormat="1" ht="38.25" hidden="1">
      <c r="B33" s="55" t="s">
        <v>100</v>
      </c>
      <c r="C33" s="54" t="s">
        <v>101</v>
      </c>
      <c r="D33" s="54" t="s">
        <v>102</v>
      </c>
    </row>
    <row r="34" spans="2:4" s="54" customFormat="1" hidden="1">
      <c r="B34" s="54" t="s">
        <v>103</v>
      </c>
      <c r="C34" s="54" t="s">
        <v>104</v>
      </c>
      <c r="D34" s="54" t="s">
        <v>105</v>
      </c>
    </row>
    <row r="35" spans="2:4" s="54" customFormat="1" ht="25.5" hidden="1">
      <c r="B35" s="54" t="s">
        <v>106</v>
      </c>
      <c r="C35" s="54" t="s">
        <v>107</v>
      </c>
      <c r="D35" s="54" t="s">
        <v>5</v>
      </c>
    </row>
    <row r="36" spans="2:4" s="54" customFormat="1" ht="76.5" hidden="1">
      <c r="B36" s="54" t="s">
        <v>108</v>
      </c>
      <c r="C36" s="54" t="s">
        <v>109</v>
      </c>
      <c r="D36" s="54" t="s">
        <v>110</v>
      </c>
    </row>
    <row r="37" spans="2:4" s="54" customFormat="1" ht="25.5" hidden="1">
      <c r="B37" s="54" t="s">
        <v>84</v>
      </c>
      <c r="C37" s="54" t="s">
        <v>111</v>
      </c>
      <c r="D37" s="54" t="s">
        <v>112</v>
      </c>
    </row>
    <row r="38" spans="2:4" s="54" customFormat="1" ht="25.5" hidden="1">
      <c r="B38" s="54" t="s">
        <v>113</v>
      </c>
      <c r="C38" s="54" t="s">
        <v>114</v>
      </c>
    </row>
    <row r="39" spans="2:4" s="54" customFormat="1" hidden="1">
      <c r="B39" s="54" t="s">
        <v>115</v>
      </c>
      <c r="C39" s="54" t="s">
        <v>116</v>
      </c>
    </row>
    <row r="40" spans="2:4" s="54" customFormat="1" ht="51"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63.75"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Rows="0" selectLockedCells="1"/>
  <dataConsolidate/>
  <mergeCells count="66">
    <mergeCell ref="B2:C4"/>
    <mergeCell ref="D2:N2"/>
    <mergeCell ref="O2:O4"/>
    <mergeCell ref="P2:AG2"/>
    <mergeCell ref="G3:N3"/>
    <mergeCell ref="P3:AA3"/>
    <mergeCell ref="AC3:AG3"/>
    <mergeCell ref="D4:N4"/>
    <mergeCell ref="P4:AG4"/>
    <mergeCell ref="B6:D6"/>
    <mergeCell ref="E6:N6"/>
    <mergeCell ref="B7:D7"/>
    <mergeCell ref="E7:N7"/>
    <mergeCell ref="B8:D8"/>
    <mergeCell ref="E8:N8"/>
    <mergeCell ref="H13:H16"/>
    <mergeCell ref="I13:K13"/>
    <mergeCell ref="B9:D9"/>
    <mergeCell ref="E9:N9"/>
    <mergeCell ref="B11:D11"/>
    <mergeCell ref="E11:H11"/>
    <mergeCell ref="I11:N11"/>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I14:J16"/>
    <mergeCell ref="K14:L16"/>
    <mergeCell ref="M14:N14"/>
    <mergeCell ref="Y14:Z16"/>
    <mergeCell ref="AA14:AB16"/>
    <mergeCell ref="M15:M16"/>
    <mergeCell ref="O22:P22"/>
    <mergeCell ref="O23:P23"/>
    <mergeCell ref="O13:W14"/>
    <mergeCell ref="X13:X16"/>
    <mergeCell ref="Y13:AE13"/>
    <mergeCell ref="AC14:AE14"/>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s>
  <conditionalFormatting sqref="I17:I26 Y17:Y26">
    <cfRule type="containsText" dxfId="145" priority="1" operator="containsText" text="IMPROBABLE">
      <formula>NOT(ISERROR(SEARCH("IMPROBABLE",I17)))</formula>
    </cfRule>
    <cfRule type="containsText" dxfId="144" priority="6" operator="containsText" text="PROBABLE">
      <formula>NOT(ISERROR(SEARCH("PROBABLE",I17)))</formula>
    </cfRule>
    <cfRule type="containsText" dxfId="143" priority="12" operator="containsText" text="CASI CIERTA">
      <formula>NOT(ISERROR(SEARCH("CASI CIERTA",I17)))</formula>
    </cfRule>
    <cfRule type="containsText" dxfId="142" priority="13" operator="containsText" text="POSIBLE">
      <formula>NOT(ISERROR(SEARCH("POSIBLE",I17)))</formula>
    </cfRule>
    <cfRule type="containsText" dxfId="141" priority="14" operator="containsText" text="RARO">
      <formula>NOT(ISERROR(SEARCH("RARO",I17)))</formula>
    </cfRule>
  </conditionalFormatting>
  <conditionalFormatting sqref="K17:K26 AA17:AA26">
    <cfRule type="containsText" dxfId="140" priority="7" operator="containsText" text="CATASTRÓFICO">
      <formula>NOT(ISERROR(SEARCH("CATASTRÓFICO",K17)))</formula>
    </cfRule>
    <cfRule type="containsText" dxfId="139" priority="8" operator="containsText" text="MAYOR">
      <formula>NOT(ISERROR(SEARCH("MAYOR",K17)))</formula>
    </cfRule>
    <cfRule type="containsText" dxfId="138" priority="9" operator="containsText" text="MODERADO">
      <formula>NOT(ISERROR(SEARCH("MODERADO",K17)))</formula>
    </cfRule>
    <cfRule type="containsText" dxfId="137" priority="10" operator="containsText" text="MENOR">
      <formula>NOT(ISERROR(SEARCH("MENOR",K17)))</formula>
    </cfRule>
    <cfRule type="containsText" dxfId="136" priority="11" operator="containsText" text="INSIGNIFICANTE">
      <formula>NOT(ISERROR(SEARCH("INSIGNIFICANTE",K17)))</formula>
    </cfRule>
  </conditionalFormatting>
  <conditionalFormatting sqref="N17:N26 X17 AD17:AF26">
    <cfRule type="containsText" dxfId="135" priority="2" operator="containsText" text="RIESGO EXTREMO">
      <formula>NOT(ISERROR(SEARCH("RIESGO EXTREMO",N17)))</formula>
    </cfRule>
    <cfRule type="containsText" dxfId="134" priority="3" operator="containsText" text="RIESGO ALTO">
      <formula>NOT(ISERROR(SEARCH("RIESGO ALTO",N17)))</formula>
    </cfRule>
    <cfRule type="containsText" dxfId="133" priority="4" operator="containsText" text="RIESGO MODERADO">
      <formula>NOT(ISERROR(SEARCH("RIESGO MODERADO",N17)))</formula>
    </cfRule>
    <cfRule type="containsText" dxfId="132" priority="5" operator="containsText" text="RIESGO BAJO">
      <formula>NOT(ISERROR(SEARCH("RIESGO BAJO",N17)))</formula>
    </cfRule>
  </conditionalFormatting>
  <dataValidations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S17:S26 Q17:Q26 U17:U26">
      <formula1>"SI,NO"</formula1>
    </dataValidation>
    <dataValidation type="list" allowBlank="1" showInputMessage="1" showErrorMessage="1" sqref="C17:C26">
      <formula1>FAC</formula1>
    </dataValidation>
    <dataValidation type="list" allowBlank="1" showInputMessage="1" showErrorMessage="1" sqref="K17:K26 AA17:AA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9"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17.xml><?xml version="1.0" encoding="utf-8"?>
<worksheet xmlns="http://schemas.openxmlformats.org/spreadsheetml/2006/main" xmlns:r="http://schemas.openxmlformats.org/officeDocument/2006/relationships">
  <dimension ref="B2:AG2968"/>
  <sheetViews>
    <sheetView showGridLines="0" view="pageBreakPreview" topLeftCell="K10" zoomScale="50" zoomScaleNormal="85" zoomScaleSheetLayoutView="50" zoomScalePageLayoutView="40" workbookViewId="0">
      <selection activeCell="D17" sqref="D17:AG22"/>
    </sheetView>
  </sheetViews>
  <sheetFormatPr baseColWidth="10" defaultColWidth="11.42578125" defaultRowHeight="12.75"/>
  <cols>
    <col min="1" max="1" width="4.28515625" style="1" customWidth="1"/>
    <col min="2" max="2" width="12.85546875" style="1" customWidth="1"/>
    <col min="3" max="3" width="18.28515625" style="1" customWidth="1" collapsed="1"/>
    <col min="4" max="4" width="58.140625" style="1" customWidth="1"/>
    <col min="5" max="5" width="58.140625" style="1" customWidth="1" collapsed="1"/>
    <col min="6" max="7" width="58.140625" style="1" customWidth="1"/>
    <col min="8" max="8" width="20.7109375" style="1" customWidth="1"/>
    <col min="9" max="9" width="27" style="1" customWidth="1" collapsed="1"/>
    <col min="10" max="10" width="11.42578125" style="1" hidden="1" customWidth="1"/>
    <col min="11" max="11" width="27" style="1" customWidth="1"/>
    <col min="12" max="12" width="11.42578125" style="1" hidden="1" customWidth="1"/>
    <col min="13" max="13" width="17.28515625" style="1" customWidth="1"/>
    <col min="14" max="14" width="19.28515625" style="1" customWidth="1"/>
    <col min="15" max="15" width="28.8554687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7" style="1" customWidth="1"/>
    <col min="28" max="28" width="11.42578125" style="1" hidden="1" customWidth="1"/>
    <col min="29" max="29" width="17.85546875" style="1" customWidth="1"/>
    <col min="30" max="31" width="17.28515625" style="1" customWidth="1"/>
    <col min="32" max="32" width="60.5703125" style="1" customWidth="1"/>
    <col min="33" max="33" width="5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94</v>
      </c>
      <c r="F6" s="457"/>
      <c r="G6" s="457"/>
      <c r="H6" s="457"/>
      <c r="I6" s="457"/>
      <c r="J6" s="457"/>
      <c r="K6" s="457"/>
      <c r="L6" s="457"/>
      <c r="M6" s="457"/>
      <c r="N6" s="458"/>
    </row>
    <row r="7" spans="2:33" ht="27" customHeight="1">
      <c r="B7" s="419" t="s">
        <v>6</v>
      </c>
      <c r="C7" s="390"/>
      <c r="D7" s="390"/>
      <c r="E7" s="459" t="s">
        <v>95</v>
      </c>
      <c r="F7" s="459"/>
      <c r="G7" s="459"/>
      <c r="H7" s="459"/>
      <c r="I7" s="459"/>
      <c r="J7" s="459"/>
      <c r="K7" s="459"/>
      <c r="L7" s="459"/>
      <c r="M7" s="459"/>
      <c r="N7" s="460"/>
    </row>
    <row r="8" spans="2:33" ht="27" customHeight="1">
      <c r="B8" s="419" t="s">
        <v>8</v>
      </c>
      <c r="C8" s="390"/>
      <c r="D8" s="390"/>
      <c r="E8" s="461" t="s">
        <v>782</v>
      </c>
      <c r="F8" s="461"/>
      <c r="G8" s="461"/>
      <c r="H8" s="461"/>
      <c r="I8" s="461"/>
      <c r="J8" s="461"/>
      <c r="K8" s="461"/>
      <c r="L8" s="461"/>
      <c r="M8" s="461"/>
      <c r="N8" s="462"/>
    </row>
    <row r="9" spans="2:33" ht="60" customHeight="1" thickBot="1">
      <c r="B9" s="395" t="s">
        <v>10</v>
      </c>
      <c r="C9" s="396"/>
      <c r="D9" s="396"/>
      <c r="E9" s="454" t="s">
        <v>783</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10"/>
      <c r="E12" s="407" t="s">
        <v>19</v>
      </c>
      <c r="F12" s="409"/>
      <c r="G12" s="409"/>
      <c r="H12" s="408"/>
      <c r="I12" s="407" t="s">
        <v>20</v>
      </c>
      <c r="J12" s="409"/>
      <c r="K12" s="409"/>
      <c r="L12" s="409"/>
      <c r="M12" s="409"/>
      <c r="N12" s="408"/>
      <c r="O12" s="503" t="s">
        <v>21</v>
      </c>
      <c r="P12" s="477"/>
      <c r="Q12" s="412"/>
      <c r="R12" s="412"/>
      <c r="S12" s="412"/>
      <c r="T12" s="412"/>
      <c r="U12" s="412"/>
      <c r="V12" s="412"/>
      <c r="W12" s="412"/>
      <c r="X12" s="412"/>
      <c r="Y12" s="412"/>
      <c r="Z12" s="412"/>
      <c r="AA12" s="412"/>
      <c r="AB12" s="412"/>
      <c r="AC12" s="412"/>
      <c r="AD12" s="413"/>
      <c r="AE12" s="414"/>
      <c r="AF12" s="407" t="s">
        <v>22</v>
      </c>
      <c r="AG12" s="408" t="s">
        <v>23</v>
      </c>
    </row>
    <row r="13" spans="2:33" s="9" customFormat="1" ht="38.25" customHeight="1">
      <c r="B13" s="398"/>
      <c r="C13" s="419" t="s">
        <v>24</v>
      </c>
      <c r="D13" s="392" t="s">
        <v>25</v>
      </c>
      <c r="E13" s="415" t="s">
        <v>26</v>
      </c>
      <c r="F13" s="422" t="s">
        <v>27</v>
      </c>
      <c r="G13" s="422" t="s">
        <v>28</v>
      </c>
      <c r="H13" s="452" t="s">
        <v>29</v>
      </c>
      <c r="I13" s="419" t="s">
        <v>30</v>
      </c>
      <c r="J13" s="390"/>
      <c r="K13" s="390"/>
      <c r="L13" s="276"/>
      <c r="M13" s="390" t="s">
        <v>31</v>
      </c>
      <c r="N13" s="391"/>
      <c r="O13" s="469" t="s">
        <v>32</v>
      </c>
      <c r="P13" s="470"/>
      <c r="Q13" s="470"/>
      <c r="R13" s="470"/>
      <c r="S13" s="470"/>
      <c r="T13" s="470"/>
      <c r="U13" s="470"/>
      <c r="V13" s="470"/>
      <c r="W13" s="471"/>
      <c r="X13" s="472" t="s">
        <v>33</v>
      </c>
      <c r="Y13" s="500" t="s">
        <v>256</v>
      </c>
      <c r="Z13" s="382"/>
      <c r="AA13" s="382"/>
      <c r="AB13" s="382"/>
      <c r="AC13" s="382"/>
      <c r="AD13" s="383"/>
      <c r="AE13" s="384"/>
      <c r="AF13" s="415"/>
      <c r="AG13" s="417"/>
    </row>
    <row r="14" spans="2:33" s="9" customFormat="1" ht="36" customHeight="1">
      <c r="B14" s="398"/>
      <c r="C14" s="419"/>
      <c r="D14" s="392"/>
      <c r="E14" s="415"/>
      <c r="F14" s="422"/>
      <c r="G14" s="422"/>
      <c r="H14" s="452"/>
      <c r="I14" s="385" t="s">
        <v>35</v>
      </c>
      <c r="J14" s="375"/>
      <c r="K14" s="378" t="s">
        <v>36</v>
      </c>
      <c r="L14" s="375"/>
      <c r="M14" s="390" t="s">
        <v>37</v>
      </c>
      <c r="N14" s="391"/>
      <c r="O14" s="451"/>
      <c r="P14" s="376"/>
      <c r="Q14" s="376"/>
      <c r="R14" s="376"/>
      <c r="S14" s="376"/>
      <c r="T14" s="376"/>
      <c r="U14" s="376"/>
      <c r="V14" s="376"/>
      <c r="W14" s="377"/>
      <c r="X14" s="473"/>
      <c r="Y14" s="374" t="s">
        <v>35</v>
      </c>
      <c r="Z14" s="375"/>
      <c r="AA14" s="378" t="s">
        <v>36</v>
      </c>
      <c r="AB14" s="375"/>
      <c r="AC14" s="390" t="s">
        <v>37</v>
      </c>
      <c r="AD14" s="392"/>
      <c r="AE14" s="391"/>
      <c r="AF14" s="415"/>
      <c r="AG14" s="417"/>
    </row>
    <row r="15" spans="2:33" ht="12.75" customHeight="1">
      <c r="B15" s="398"/>
      <c r="C15" s="419"/>
      <c r="D15" s="392"/>
      <c r="E15" s="415"/>
      <c r="F15" s="422"/>
      <c r="G15" s="422"/>
      <c r="H15" s="452"/>
      <c r="I15" s="386"/>
      <c r="J15" s="387"/>
      <c r="K15" s="379"/>
      <c r="L15" s="387"/>
      <c r="M15" s="372" t="s">
        <v>38</v>
      </c>
      <c r="N15" s="393" t="s">
        <v>39</v>
      </c>
      <c r="O15" s="449" t="s">
        <v>40</v>
      </c>
      <c r="P15" s="369"/>
      <c r="Q15" s="372" t="s">
        <v>41</v>
      </c>
      <c r="R15" s="172"/>
      <c r="S15" s="372" t="s">
        <v>42</v>
      </c>
      <c r="T15" s="172"/>
      <c r="U15" s="372" t="s">
        <v>43</v>
      </c>
      <c r="V15" s="172"/>
      <c r="W15" s="372" t="s">
        <v>44</v>
      </c>
      <c r="X15" s="473"/>
      <c r="Y15" s="501"/>
      <c r="Z15" s="387"/>
      <c r="AA15" s="379"/>
      <c r="AB15" s="387"/>
      <c r="AC15" s="372" t="s">
        <v>38</v>
      </c>
      <c r="AD15" s="372" t="s">
        <v>39</v>
      </c>
      <c r="AE15" s="498" t="s">
        <v>45</v>
      </c>
      <c r="AF15" s="415"/>
      <c r="AG15" s="417"/>
    </row>
    <row r="16" spans="2:33" s="9" customFormat="1" ht="73.5" customHeight="1" thickBot="1">
      <c r="B16" s="399"/>
      <c r="C16" s="395"/>
      <c r="D16" s="504"/>
      <c r="E16" s="277" t="s">
        <v>46</v>
      </c>
      <c r="F16" s="11" t="s">
        <v>47</v>
      </c>
      <c r="G16" s="11" t="s">
        <v>257</v>
      </c>
      <c r="H16" s="453"/>
      <c r="I16" s="388"/>
      <c r="J16" s="389"/>
      <c r="K16" s="380"/>
      <c r="L16" s="389"/>
      <c r="M16" s="373"/>
      <c r="N16" s="394"/>
      <c r="O16" s="467"/>
      <c r="P16" s="468"/>
      <c r="Q16" s="373"/>
      <c r="R16" s="173"/>
      <c r="S16" s="373"/>
      <c r="T16" s="173"/>
      <c r="U16" s="373"/>
      <c r="V16" s="173"/>
      <c r="W16" s="373"/>
      <c r="X16" s="474"/>
      <c r="Y16" s="502"/>
      <c r="Z16" s="389"/>
      <c r="AA16" s="380"/>
      <c r="AB16" s="389"/>
      <c r="AC16" s="373"/>
      <c r="AD16" s="373"/>
      <c r="AE16" s="499"/>
      <c r="AF16" s="416"/>
      <c r="AG16" s="418"/>
    </row>
    <row r="17" spans="2:33" s="115" customFormat="1" ht="147.75" customHeight="1" thickBot="1">
      <c r="B17" s="97">
        <v>1</v>
      </c>
      <c r="C17" s="268" t="s">
        <v>49</v>
      </c>
      <c r="D17" s="202" t="s">
        <v>784</v>
      </c>
      <c r="E17" s="150" t="s">
        <v>785</v>
      </c>
      <c r="F17" s="137" t="s">
        <v>786</v>
      </c>
      <c r="G17" s="137" t="s">
        <v>787</v>
      </c>
      <c r="H17" s="122" t="s">
        <v>75</v>
      </c>
      <c r="I17" s="123" t="s">
        <v>120</v>
      </c>
      <c r="J17" s="124" t="str">
        <f t="shared" ref="J17:J26" si="0">IF(I17="RARO","1",IF(I17="IMPROBABLE","2",IF(I17="POSIBLE","3",IF(I17="PROBABLE","4",IF(I17="CASI CIERTA","5","")))))</f>
        <v>2</v>
      </c>
      <c r="K17" s="125" t="s">
        <v>56</v>
      </c>
      <c r="L17" s="104" t="str">
        <f>IF(K17="INSIGNIFICANTE","1",IF(K17="MENOR","2",IF(K17="MODERADO","3",IF(K17="MAYOR","4",IF(K17="CATASTRÓFICO","5","")))))</f>
        <v>2</v>
      </c>
      <c r="M17" s="106">
        <f>IF(J17="","",J17*L17)</f>
        <v>4</v>
      </c>
      <c r="N17" s="111" t="str">
        <f>IF(M17="","",IF(M17&gt;=15,"RIESGO EXTREMO",IF(M17&gt;=7,"RIESGO ALTO",IF(M17&gt;=4,"RIESGO MODERADO",IF(M17&gt;=1,"RIESGO BAJO","")))))</f>
        <v>RIESGO MODERADO</v>
      </c>
      <c r="O17" s="446" t="s">
        <v>788</v>
      </c>
      <c r="P17" s="436"/>
      <c r="Q17" s="125" t="s">
        <v>59</v>
      </c>
      <c r="R17" s="224">
        <f t="shared" ref="R17:R26" si="1">IF(Q17="SI",0.25,0)</f>
        <v>0</v>
      </c>
      <c r="S17" s="125" t="s">
        <v>58</v>
      </c>
      <c r="T17" s="224">
        <f t="shared" ref="T17:T26" si="2">IF(S17="SI",0.25,0)</f>
        <v>0.25</v>
      </c>
      <c r="U17" s="125" t="s">
        <v>58</v>
      </c>
      <c r="V17" s="109">
        <f>IF(U17="SI",0.5,0)</f>
        <v>0.5</v>
      </c>
      <c r="W17" s="110">
        <f>IF(Q17="","",SUM(R17,T17,V17))</f>
        <v>0.75</v>
      </c>
      <c r="X17" s="111" t="str">
        <f>IF(W17="","",IF(W17="","",IF(W17&gt;=0.76,"2",IF(W17&gt;=0.51,"1",IF(W17&gt;=0,"0","")))))</f>
        <v>1</v>
      </c>
      <c r="Y17" s="247" t="s">
        <v>118</v>
      </c>
      <c r="Z17" s="112" t="str">
        <f t="shared" ref="Z17:Z26" si="3">IF(Y17="RARO","1",IF(Y17="IMPROBABLE","2",IF(Y17="POSIBLE","3",IF(Y17="PROBABLE","4",IF(Y17="CASI CIERTA","5","")))))</f>
        <v>1</v>
      </c>
      <c r="AA17" s="125" t="s">
        <v>66</v>
      </c>
      <c r="AB17" s="104" t="str">
        <f>IF(AA17="INSIGNIFICANTE","1",IF(AA17="MENOR","2",IF(AA17="MODERADO","3",IF(AA17="MAYOR","4",IF(AA17="CATASTRÓFICO","5","")))))</f>
        <v>3</v>
      </c>
      <c r="AC17" s="106">
        <f>IF(Z17="","",Z17*AB17)</f>
        <v>3</v>
      </c>
      <c r="AD17" s="106" t="str">
        <f>IF(AC17="","",IF(AC17&gt;=15,"RIESGO EXTREMO",IF(AC17&gt;=7,"RIESGO ALTO",IF(AC17&gt;=4,"RIESGO MODERADO",IF(AC17&gt;=1,"RIESGO BAJO","")))))</f>
        <v>RIESGO BAJO</v>
      </c>
      <c r="AE17" s="269" t="s">
        <v>789</v>
      </c>
      <c r="AF17" s="305" t="s">
        <v>1003</v>
      </c>
      <c r="AG17" s="200" t="s">
        <v>1064</v>
      </c>
    </row>
    <row r="18" spans="2:33" s="115" customFormat="1" ht="75" customHeight="1">
      <c r="B18" s="116">
        <v>2</v>
      </c>
      <c r="C18" s="268" t="s">
        <v>49</v>
      </c>
      <c r="D18" s="202" t="s">
        <v>790</v>
      </c>
      <c r="E18" s="150" t="s">
        <v>791</v>
      </c>
      <c r="F18" s="137" t="s">
        <v>792</v>
      </c>
      <c r="G18" s="137" t="s">
        <v>793</v>
      </c>
      <c r="H18" s="122" t="s">
        <v>75</v>
      </c>
      <c r="I18" s="123" t="s">
        <v>121</v>
      </c>
      <c r="J18" s="124" t="str">
        <f t="shared" si="0"/>
        <v>3</v>
      </c>
      <c r="K18" s="125" t="s">
        <v>56</v>
      </c>
      <c r="L18" s="104" t="str">
        <f>IF(K18="INSIGNIFICANTE","1",IF(K18="MENOR","2",IF(K18="MODERADO","3",IF(K18="MAYOR","4",IF(K18="CATASTRÓFICO","5","")))))</f>
        <v>2</v>
      </c>
      <c r="M18" s="292">
        <f>IF(J18="","",J18*L18)</f>
        <v>6</v>
      </c>
      <c r="N18" s="293" t="str">
        <f>IF(M18="","",IF(M18&gt;=15,"RIESGO EXTREMO",IF(M18&gt;=7,"RIESGO ALTO",IF(M18&gt;=4,"RIESGO MODERADO",IF(M18&gt;=1,"RIESGO BAJO","")))))</f>
        <v>RIESGO MODERADO</v>
      </c>
      <c r="O18" s="446" t="s">
        <v>794</v>
      </c>
      <c r="P18" s="436" t="s">
        <v>794</v>
      </c>
      <c r="Q18" s="125" t="s">
        <v>59</v>
      </c>
      <c r="R18" s="224">
        <f t="shared" si="1"/>
        <v>0</v>
      </c>
      <c r="S18" s="125" t="s">
        <v>58</v>
      </c>
      <c r="T18" s="224">
        <f t="shared" si="2"/>
        <v>0.25</v>
      </c>
      <c r="U18" s="125" t="s">
        <v>58</v>
      </c>
      <c r="V18" s="130">
        <f>IF(U18="SI",0.5,0)</f>
        <v>0.5</v>
      </c>
      <c r="W18" s="131">
        <f>IF(Q18="","",SUM(R18,T18,V18))</f>
        <v>0.75</v>
      </c>
      <c r="X18" s="132" t="str">
        <f>IF(W18="","",IF(W18="","",IF(W18&gt;=0.76,"2",IF(W18&gt;=0.51,"1",IF(W18&gt;=0,"0","")))))</f>
        <v>1</v>
      </c>
      <c r="Y18" s="247" t="s">
        <v>120</v>
      </c>
      <c r="Z18" s="112" t="str">
        <f t="shared" si="3"/>
        <v>2</v>
      </c>
      <c r="AA18" s="125" t="s">
        <v>56</v>
      </c>
      <c r="AB18" s="124" t="str">
        <f t="shared" ref="AB18:AB26" si="4">IF(AA18="INSIGNIFICANTE","1",IF(AA18="MENOR","2",IF(AA18="MODERADO","3",IF(AA18="MAYOR","4",IF(AA18="CATASTRÓFICO","5","")))))</f>
        <v>2</v>
      </c>
      <c r="AC18" s="126">
        <f t="shared" ref="AC18:AC25" si="5">IF(Z18="","",Z18*AB18)</f>
        <v>4</v>
      </c>
      <c r="AD18" s="126" t="str">
        <f t="shared" ref="AD18:AD26" si="6">IF(AC18="","",IF(AC18&gt;=15,"RIESGO EXTREMO",IF(AC18&gt;=7,"RIESGO ALTO",IF(AC18&gt;=4,"RIESGO MODERADO",IF(AC18&gt;=1,"RIESGO BAJO","")))))</f>
        <v>RIESGO MODERADO</v>
      </c>
      <c r="AE18" s="271" t="str">
        <f t="shared" ref="AE18:AE26" si="7">IF(AD18="","",IF(AD18="RIESGO EXTREMO","COMPARTIR O TRANSFERIR EL RIESGO",IF(AD18="RIESGO ALTO","EVITAR EL RIESGO",IF(AD18="RIESGO MODERADO","REDUCIR EL RIESGO",IF(AD18="RIESGO BAJO","ASUMIR","")))))</f>
        <v>REDUCIR EL RIESGO</v>
      </c>
      <c r="AF18" s="270" t="s">
        <v>795</v>
      </c>
      <c r="AG18" s="149" t="s">
        <v>1004</v>
      </c>
    </row>
    <row r="19" spans="2:33" s="115" customFormat="1" ht="103.5" customHeight="1">
      <c r="B19" s="116">
        <v>3</v>
      </c>
      <c r="C19" s="268" t="s">
        <v>92</v>
      </c>
      <c r="D19" s="202" t="s">
        <v>796</v>
      </c>
      <c r="E19" s="150" t="s">
        <v>797</v>
      </c>
      <c r="F19" s="137" t="s">
        <v>798</v>
      </c>
      <c r="G19" s="137" t="s">
        <v>799</v>
      </c>
      <c r="H19" s="122" t="s">
        <v>134</v>
      </c>
      <c r="I19" s="123" t="s">
        <v>120</v>
      </c>
      <c r="J19" s="124" t="str">
        <f t="shared" si="0"/>
        <v>2</v>
      </c>
      <c r="K19" s="125" t="s">
        <v>66</v>
      </c>
      <c r="L19" s="124" t="str">
        <f t="shared" ref="L19:L26" si="8">IF(K19="INSIGNIFICANTE","1",IF(K19="MENOR","2",IF(K19="MODERADO","3",IF(K19="MAYOR","4",IF(K19="CATASTRÓFICO","5","")))))</f>
        <v>3</v>
      </c>
      <c r="M19" s="126">
        <f t="shared" ref="M19:M25" si="9">IF(J19="","",J19*L19)</f>
        <v>6</v>
      </c>
      <c r="N19" s="133" t="str">
        <f t="shared" ref="N19:N25" si="10">IF(M19="","",IF(M19&gt;=15,"RIESGO EXTREMO",IF(M19&gt;=7,"RIESGO ALTO",IF(M19&gt;=4,"RIESGO MODERADO",IF(M19&gt;=1,"RIESGO BAJO","")))))</f>
        <v>RIESGO MODERADO</v>
      </c>
      <c r="O19" s="446" t="s">
        <v>800</v>
      </c>
      <c r="P19" s="436" t="s">
        <v>800</v>
      </c>
      <c r="Q19" s="125" t="s">
        <v>58</v>
      </c>
      <c r="R19" s="224">
        <f t="shared" si="1"/>
        <v>0.25</v>
      </c>
      <c r="S19" s="125" t="s">
        <v>58</v>
      </c>
      <c r="T19" s="224">
        <f t="shared" si="2"/>
        <v>0.25</v>
      </c>
      <c r="U19" s="125" t="s">
        <v>58</v>
      </c>
      <c r="V19" s="130">
        <f>IF(U19="SI",0.5,0)</f>
        <v>0.5</v>
      </c>
      <c r="W19" s="131">
        <f>IF(Q19="","",SUM(R19,T19,V19))</f>
        <v>1</v>
      </c>
      <c r="X19" s="132" t="str">
        <f>IF(W19="","",IF(W19="","",IF(W19&gt;=0.76,"2",IF(W19&gt;=0.51,"1",IF(W19&gt;=0,"0","")))))</f>
        <v>2</v>
      </c>
      <c r="Y19" s="247" t="s">
        <v>118</v>
      </c>
      <c r="Z19" s="112" t="str">
        <f t="shared" si="3"/>
        <v>1</v>
      </c>
      <c r="AA19" s="125" t="s">
        <v>66</v>
      </c>
      <c r="AB19" s="124" t="str">
        <f t="shared" si="4"/>
        <v>3</v>
      </c>
      <c r="AC19" s="126">
        <f t="shared" si="5"/>
        <v>3</v>
      </c>
      <c r="AD19" s="126" t="str">
        <f t="shared" si="6"/>
        <v>RIESGO BAJO</v>
      </c>
      <c r="AE19" s="271" t="str">
        <f t="shared" si="7"/>
        <v>ASUMIR</v>
      </c>
      <c r="AF19" s="270" t="s">
        <v>1005</v>
      </c>
      <c r="AG19" s="149" t="s">
        <v>1006</v>
      </c>
    </row>
    <row r="20" spans="2:33" s="115" customFormat="1" ht="108" customHeight="1">
      <c r="B20" s="116">
        <v>4</v>
      </c>
      <c r="C20" s="268" t="s">
        <v>49</v>
      </c>
      <c r="D20" s="202" t="s">
        <v>801</v>
      </c>
      <c r="E20" s="150" t="s">
        <v>802</v>
      </c>
      <c r="F20" s="137" t="s">
        <v>803</v>
      </c>
      <c r="G20" s="137" t="s">
        <v>804</v>
      </c>
      <c r="H20" s="122" t="s">
        <v>134</v>
      </c>
      <c r="I20" s="123" t="s">
        <v>118</v>
      </c>
      <c r="J20" s="124" t="str">
        <f t="shared" si="0"/>
        <v>1</v>
      </c>
      <c r="K20" s="125" t="s">
        <v>66</v>
      </c>
      <c r="L20" s="124" t="str">
        <f t="shared" si="8"/>
        <v>3</v>
      </c>
      <c r="M20" s="126">
        <f t="shared" si="9"/>
        <v>3</v>
      </c>
      <c r="N20" s="133" t="str">
        <f t="shared" si="10"/>
        <v>RIESGO BAJO</v>
      </c>
      <c r="O20" s="446" t="s">
        <v>805</v>
      </c>
      <c r="P20" s="436" t="s">
        <v>805</v>
      </c>
      <c r="Q20" s="125" t="s">
        <v>58</v>
      </c>
      <c r="R20" s="224">
        <f t="shared" si="1"/>
        <v>0.25</v>
      </c>
      <c r="S20" s="125" t="s">
        <v>58</v>
      </c>
      <c r="T20" s="224">
        <f t="shared" si="2"/>
        <v>0.25</v>
      </c>
      <c r="U20" s="125" t="s">
        <v>58</v>
      </c>
      <c r="V20" s="130">
        <f>IF(U20="SI",0.5,0)</f>
        <v>0.5</v>
      </c>
      <c r="W20" s="131">
        <f>IF(Q20="","",SUM(R20,T20,V20))</f>
        <v>1</v>
      </c>
      <c r="X20" s="132" t="str">
        <f>IF(W20="","",IF(W20="","",IF(W20&gt;=0.76,"2",IF(W20&gt;=0.51,"1",IF(W20&gt;=0,"0","")))))</f>
        <v>2</v>
      </c>
      <c r="Y20" s="247" t="s">
        <v>118</v>
      </c>
      <c r="Z20" s="112" t="str">
        <f t="shared" si="3"/>
        <v>1</v>
      </c>
      <c r="AA20" s="125" t="s">
        <v>66</v>
      </c>
      <c r="AB20" s="124" t="str">
        <f t="shared" si="4"/>
        <v>3</v>
      </c>
      <c r="AC20" s="126">
        <f t="shared" si="5"/>
        <v>3</v>
      </c>
      <c r="AD20" s="126" t="str">
        <f t="shared" si="6"/>
        <v>RIESGO BAJO</v>
      </c>
      <c r="AE20" s="271" t="str">
        <f t="shared" si="7"/>
        <v>ASUMIR</v>
      </c>
      <c r="AF20" s="270" t="s">
        <v>1007</v>
      </c>
      <c r="AG20" s="149" t="s">
        <v>1061</v>
      </c>
    </row>
    <row r="21" spans="2:33" s="115" customFormat="1" ht="75" customHeight="1">
      <c r="B21" s="116">
        <v>5</v>
      </c>
      <c r="C21" s="268" t="s">
        <v>92</v>
      </c>
      <c r="D21" s="202" t="s">
        <v>806</v>
      </c>
      <c r="E21" s="150" t="s">
        <v>807</v>
      </c>
      <c r="F21" s="137" t="s">
        <v>808</v>
      </c>
      <c r="G21" s="137" t="s">
        <v>809</v>
      </c>
      <c r="H21" s="122" t="s">
        <v>320</v>
      </c>
      <c r="I21" s="123" t="s">
        <v>121</v>
      </c>
      <c r="J21" s="124" t="str">
        <f t="shared" si="0"/>
        <v>3</v>
      </c>
      <c r="K21" s="125" t="s">
        <v>76</v>
      </c>
      <c r="L21" s="124" t="str">
        <f t="shared" si="8"/>
        <v>4</v>
      </c>
      <c r="M21" s="126">
        <f t="shared" si="9"/>
        <v>12</v>
      </c>
      <c r="N21" s="133" t="str">
        <f t="shared" si="10"/>
        <v>RIESGO ALTO</v>
      </c>
      <c r="O21" s="446" t="s">
        <v>810</v>
      </c>
      <c r="P21" s="436" t="s">
        <v>810</v>
      </c>
      <c r="Q21" s="125" t="s">
        <v>58</v>
      </c>
      <c r="R21" s="224">
        <f t="shared" si="1"/>
        <v>0.25</v>
      </c>
      <c r="S21" s="125" t="s">
        <v>58</v>
      </c>
      <c r="T21" s="224">
        <f t="shared" si="2"/>
        <v>0.25</v>
      </c>
      <c r="U21" s="125" t="s">
        <v>58</v>
      </c>
      <c r="V21" s="130">
        <f t="shared" ref="V21:V26" si="11">IF(U21="SI",0.5,0)</f>
        <v>0.5</v>
      </c>
      <c r="W21" s="131">
        <f t="shared" ref="W21:W26" si="12">IF(Q21="","",SUM(R21,T21,V21))</f>
        <v>1</v>
      </c>
      <c r="X21" s="132" t="str">
        <f>IF(W21="","",IF(W21="","",IF(W21&gt;=0.76,"2",IF(W21&gt;=0.51,"1",IF(W21&gt;=0,"0","")))))</f>
        <v>2</v>
      </c>
      <c r="Y21" s="247" t="s">
        <v>118</v>
      </c>
      <c r="Z21" s="112" t="str">
        <f t="shared" si="3"/>
        <v>1</v>
      </c>
      <c r="AA21" s="125" t="s">
        <v>76</v>
      </c>
      <c r="AB21" s="124" t="str">
        <f t="shared" si="4"/>
        <v>4</v>
      </c>
      <c r="AC21" s="126">
        <f t="shared" si="5"/>
        <v>4</v>
      </c>
      <c r="AD21" s="126" t="str">
        <f t="shared" si="6"/>
        <v>RIESGO MODERADO</v>
      </c>
      <c r="AE21" s="271" t="str">
        <f t="shared" si="7"/>
        <v>REDUCIR EL RIESGO</v>
      </c>
      <c r="AF21" s="134" t="s">
        <v>1059</v>
      </c>
      <c r="AG21" s="215" t="s">
        <v>1060</v>
      </c>
    </row>
    <row r="22" spans="2:33" s="115" customFormat="1" ht="75" customHeight="1">
      <c r="B22" s="116">
        <v>6</v>
      </c>
      <c r="C22" s="268" t="s">
        <v>49</v>
      </c>
      <c r="D22" s="202" t="s">
        <v>811</v>
      </c>
      <c r="E22" s="150" t="s">
        <v>812</v>
      </c>
      <c r="F22" s="124" t="s">
        <v>813</v>
      </c>
      <c r="G22" s="124" t="s">
        <v>814</v>
      </c>
      <c r="H22" s="122" t="s">
        <v>84</v>
      </c>
      <c r="I22" s="123" t="s">
        <v>118</v>
      </c>
      <c r="J22" s="124" t="str">
        <f t="shared" si="0"/>
        <v>1</v>
      </c>
      <c r="K22" s="125" t="s">
        <v>76</v>
      </c>
      <c r="L22" s="124" t="str">
        <f t="shared" si="8"/>
        <v>4</v>
      </c>
      <c r="M22" s="126">
        <f t="shared" si="9"/>
        <v>4</v>
      </c>
      <c r="N22" s="133" t="str">
        <f t="shared" si="10"/>
        <v>RIESGO MODERADO</v>
      </c>
      <c r="O22" s="446" t="s">
        <v>805</v>
      </c>
      <c r="P22" s="436" t="s">
        <v>805</v>
      </c>
      <c r="Q22" s="125" t="s">
        <v>58</v>
      </c>
      <c r="R22" s="224">
        <f t="shared" si="1"/>
        <v>0.25</v>
      </c>
      <c r="S22" s="125" t="s">
        <v>58</v>
      </c>
      <c r="T22" s="224">
        <f t="shared" si="2"/>
        <v>0.25</v>
      </c>
      <c r="U22" s="125" t="s">
        <v>58</v>
      </c>
      <c r="V22" s="130">
        <f t="shared" si="11"/>
        <v>0.5</v>
      </c>
      <c r="W22" s="131">
        <f t="shared" si="12"/>
        <v>1</v>
      </c>
      <c r="X22" s="132" t="str">
        <f t="shared" ref="X22:X26" si="13">IF(W22="","",IF(W22="","",IF(W22&gt;=0.76,"2",IF(W22&gt;=0.51,"1",IF(W22&gt;=0,"0","")))))</f>
        <v>2</v>
      </c>
      <c r="Y22" s="247" t="s">
        <v>118</v>
      </c>
      <c r="Z22" s="112" t="str">
        <f t="shared" si="3"/>
        <v>1</v>
      </c>
      <c r="AA22" s="125" t="s">
        <v>76</v>
      </c>
      <c r="AB22" s="124" t="str">
        <f t="shared" si="4"/>
        <v>4</v>
      </c>
      <c r="AC22" s="126">
        <f t="shared" si="5"/>
        <v>4</v>
      </c>
      <c r="AD22" s="126" t="str">
        <f t="shared" si="6"/>
        <v>RIESGO MODERADO</v>
      </c>
      <c r="AE22" s="271" t="str">
        <f t="shared" si="7"/>
        <v>REDUCIR EL RIESGO</v>
      </c>
      <c r="AF22" s="195" t="s">
        <v>1063</v>
      </c>
      <c r="AG22" s="149" t="s">
        <v>1062</v>
      </c>
    </row>
    <row r="23" spans="2:33" s="115" customFormat="1" ht="27.75" customHeight="1">
      <c r="B23" s="116">
        <v>7</v>
      </c>
      <c r="C23" s="117"/>
      <c r="D23" s="202"/>
      <c r="E23" s="150"/>
      <c r="F23" s="137"/>
      <c r="G23" s="137"/>
      <c r="H23" s="122"/>
      <c r="I23" s="123"/>
      <c r="J23" s="124" t="str">
        <f t="shared" si="0"/>
        <v/>
      </c>
      <c r="K23" s="125"/>
      <c r="L23" s="124" t="str">
        <f t="shared" si="8"/>
        <v/>
      </c>
      <c r="M23" s="126" t="str">
        <f t="shared" si="9"/>
        <v/>
      </c>
      <c r="N23" s="133" t="str">
        <f t="shared" si="10"/>
        <v/>
      </c>
      <c r="O23" s="442"/>
      <c r="P23" s="357"/>
      <c r="Q23" s="128"/>
      <c r="R23" s="129">
        <f t="shared" si="1"/>
        <v>0</v>
      </c>
      <c r="S23" s="128"/>
      <c r="T23" s="129">
        <f t="shared" si="2"/>
        <v>0</v>
      </c>
      <c r="U23" s="128"/>
      <c r="V23" s="130">
        <f t="shared" si="11"/>
        <v>0</v>
      </c>
      <c r="W23" s="131" t="str">
        <f t="shared" si="12"/>
        <v/>
      </c>
      <c r="X23" s="132" t="str">
        <f t="shared" si="13"/>
        <v/>
      </c>
      <c r="Y23" s="247"/>
      <c r="Z23" s="112" t="str">
        <f t="shared" si="3"/>
        <v/>
      </c>
      <c r="AA23" s="125"/>
      <c r="AB23" s="124" t="str">
        <f t="shared" si="4"/>
        <v/>
      </c>
      <c r="AC23" s="126" t="str">
        <f t="shared" si="5"/>
        <v/>
      </c>
      <c r="AD23" s="126" t="str">
        <f t="shared" si="6"/>
        <v/>
      </c>
      <c r="AE23" s="271" t="str">
        <f t="shared" si="7"/>
        <v/>
      </c>
      <c r="AF23" s="180"/>
      <c r="AG23" s="200"/>
    </row>
    <row r="24" spans="2:33" s="115" customFormat="1" ht="27.75" customHeight="1">
      <c r="B24" s="116">
        <v>8</v>
      </c>
      <c r="C24" s="117"/>
      <c r="D24" s="202"/>
      <c r="E24" s="150"/>
      <c r="F24" s="137"/>
      <c r="G24" s="137"/>
      <c r="H24" s="122"/>
      <c r="I24" s="123"/>
      <c r="J24" s="124" t="str">
        <f t="shared" si="0"/>
        <v/>
      </c>
      <c r="K24" s="125"/>
      <c r="L24" s="124" t="str">
        <f t="shared" si="8"/>
        <v/>
      </c>
      <c r="M24" s="126" t="str">
        <f t="shared" si="9"/>
        <v/>
      </c>
      <c r="N24" s="133" t="str">
        <f t="shared" si="10"/>
        <v/>
      </c>
      <c r="O24" s="442"/>
      <c r="P24" s="357"/>
      <c r="Q24" s="128"/>
      <c r="R24" s="129">
        <f t="shared" si="1"/>
        <v>0</v>
      </c>
      <c r="S24" s="128"/>
      <c r="T24" s="129">
        <f t="shared" si="2"/>
        <v>0</v>
      </c>
      <c r="U24" s="128"/>
      <c r="V24" s="130">
        <f t="shared" si="11"/>
        <v>0</v>
      </c>
      <c r="W24" s="131" t="str">
        <f t="shared" si="12"/>
        <v/>
      </c>
      <c r="X24" s="132" t="str">
        <f t="shared" si="13"/>
        <v/>
      </c>
      <c r="Y24" s="247"/>
      <c r="Z24" s="112" t="str">
        <f t="shared" si="3"/>
        <v/>
      </c>
      <c r="AA24" s="125"/>
      <c r="AB24" s="124" t="str">
        <f t="shared" si="4"/>
        <v/>
      </c>
      <c r="AC24" s="126" t="str">
        <f t="shared" si="5"/>
        <v/>
      </c>
      <c r="AD24" s="126" t="str">
        <f t="shared" si="6"/>
        <v/>
      </c>
      <c r="AE24" s="271" t="str">
        <f t="shared" si="7"/>
        <v/>
      </c>
      <c r="AF24" s="151"/>
      <c r="AG24" s="149"/>
    </row>
    <row r="25" spans="2:33" s="115" customFormat="1" ht="27.75" customHeight="1">
      <c r="B25" s="116">
        <v>9</v>
      </c>
      <c r="C25" s="117"/>
      <c r="D25" s="202"/>
      <c r="E25" s="150"/>
      <c r="F25" s="137"/>
      <c r="G25" s="137"/>
      <c r="H25" s="122"/>
      <c r="I25" s="123"/>
      <c r="J25" s="124" t="str">
        <f t="shared" si="0"/>
        <v/>
      </c>
      <c r="K25" s="125"/>
      <c r="L25" s="124" t="str">
        <f t="shared" si="8"/>
        <v/>
      </c>
      <c r="M25" s="126" t="str">
        <f t="shared" si="9"/>
        <v/>
      </c>
      <c r="N25" s="133" t="str">
        <f t="shared" si="10"/>
        <v/>
      </c>
      <c r="O25" s="442"/>
      <c r="P25" s="357"/>
      <c r="Q25" s="128"/>
      <c r="R25" s="129">
        <f t="shared" si="1"/>
        <v>0</v>
      </c>
      <c r="S25" s="128"/>
      <c r="T25" s="129">
        <f t="shared" si="2"/>
        <v>0</v>
      </c>
      <c r="U25" s="128"/>
      <c r="V25" s="130">
        <f t="shared" si="11"/>
        <v>0</v>
      </c>
      <c r="W25" s="131" t="str">
        <f t="shared" si="12"/>
        <v/>
      </c>
      <c r="X25" s="132" t="str">
        <f t="shared" si="13"/>
        <v/>
      </c>
      <c r="Y25" s="247"/>
      <c r="Z25" s="112" t="str">
        <f t="shared" si="3"/>
        <v/>
      </c>
      <c r="AA25" s="125"/>
      <c r="AB25" s="124" t="str">
        <f t="shared" si="4"/>
        <v/>
      </c>
      <c r="AC25" s="126" t="str">
        <f t="shared" si="5"/>
        <v/>
      </c>
      <c r="AD25" s="126" t="str">
        <f t="shared" si="6"/>
        <v/>
      </c>
      <c r="AE25" s="271" t="str">
        <f t="shared" si="7"/>
        <v/>
      </c>
      <c r="AF25" s="151"/>
      <c r="AG25" s="149"/>
    </row>
    <row r="26" spans="2:33" s="115" customFormat="1" ht="27.75" customHeight="1" thickBot="1">
      <c r="B26" s="152">
        <v>10</v>
      </c>
      <c r="C26" s="153"/>
      <c r="D26" s="352"/>
      <c r="E26" s="155"/>
      <c r="F26" s="156"/>
      <c r="G26" s="156"/>
      <c r="H26" s="157"/>
      <c r="I26" s="158"/>
      <c r="J26" s="159" t="str">
        <f t="shared" si="0"/>
        <v/>
      </c>
      <c r="K26" s="160"/>
      <c r="L26" s="159" t="str">
        <f t="shared" si="8"/>
        <v/>
      </c>
      <c r="M26" s="161"/>
      <c r="N26" s="168"/>
      <c r="O26" s="447"/>
      <c r="P26" s="359"/>
      <c r="Q26" s="160"/>
      <c r="R26" s="163">
        <f t="shared" si="1"/>
        <v>0</v>
      </c>
      <c r="S26" s="160"/>
      <c r="T26" s="163">
        <f t="shared" si="2"/>
        <v>0</v>
      </c>
      <c r="U26" s="160"/>
      <c r="V26" s="164">
        <f t="shared" si="11"/>
        <v>0</v>
      </c>
      <c r="W26" s="165" t="str">
        <f t="shared" si="12"/>
        <v/>
      </c>
      <c r="X26" s="166" t="str">
        <f t="shared" si="13"/>
        <v/>
      </c>
      <c r="Y26" s="248"/>
      <c r="Z26" s="167" t="str">
        <f t="shared" si="3"/>
        <v/>
      </c>
      <c r="AA26" s="160"/>
      <c r="AB26" s="159" t="str">
        <f t="shared" si="4"/>
        <v/>
      </c>
      <c r="AC26" s="161"/>
      <c r="AD26" s="161" t="str">
        <f t="shared" si="6"/>
        <v/>
      </c>
      <c r="AE26" s="272" t="str">
        <f t="shared" si="7"/>
        <v/>
      </c>
      <c r="AF26" s="169"/>
      <c r="AG26" s="170"/>
    </row>
    <row r="27" spans="2:33" s="54" customFormat="1"/>
    <row r="28" spans="2:33" s="54" customFormat="1" ht="12.75" customHeight="1"/>
    <row r="29" spans="2:33" s="54" customFormat="1" ht="12.75" hidden="1" customHeight="1">
      <c r="B29" s="54" t="s">
        <v>49</v>
      </c>
      <c r="C29" s="54" t="s">
        <v>90</v>
      </c>
      <c r="D29" s="54" t="s">
        <v>91</v>
      </c>
    </row>
    <row r="30" spans="2:33" s="54" customFormat="1" ht="13.5" hidden="1" customHeight="1">
      <c r="B30" s="54" t="s">
        <v>92</v>
      </c>
      <c r="C30" s="54" t="s">
        <v>93</v>
      </c>
      <c r="D30" s="54" t="s">
        <v>94</v>
      </c>
    </row>
    <row r="31" spans="2:33" s="54" customFormat="1" ht="38.25" hidden="1">
      <c r="C31" s="54" t="s">
        <v>95</v>
      </c>
      <c r="D31" s="54" t="s">
        <v>96</v>
      </c>
    </row>
    <row r="32" spans="2:33" s="54" customFormat="1" ht="25.5" hidden="1">
      <c r="B32" s="54" t="s">
        <v>97</v>
      </c>
      <c r="C32" s="54" t="s">
        <v>98</v>
      </c>
      <c r="D32" s="54" t="s">
        <v>99</v>
      </c>
    </row>
    <row r="33" spans="2:4" s="54" customFormat="1" ht="38.25" hidden="1">
      <c r="B33" s="55" t="s">
        <v>100</v>
      </c>
      <c r="C33" s="54" t="s">
        <v>101</v>
      </c>
      <c r="D33" s="54" t="s">
        <v>102</v>
      </c>
    </row>
    <row r="34" spans="2:4" s="54" customFormat="1" hidden="1">
      <c r="B34" s="54" t="s">
        <v>103</v>
      </c>
      <c r="C34" s="54" t="s">
        <v>104</v>
      </c>
      <c r="D34" s="54" t="s">
        <v>105</v>
      </c>
    </row>
    <row r="35" spans="2:4" s="54" customFormat="1" ht="25.5" hidden="1">
      <c r="B35" s="54" t="s">
        <v>106</v>
      </c>
      <c r="C35" s="54" t="s">
        <v>107</v>
      </c>
      <c r="D35" s="54" t="s">
        <v>5</v>
      </c>
    </row>
    <row r="36" spans="2:4" s="54" customFormat="1" ht="76.5" hidden="1">
      <c r="B36" s="54" t="s">
        <v>108</v>
      </c>
      <c r="C36" s="54" t="s">
        <v>109</v>
      </c>
      <c r="D36" s="54" t="s">
        <v>110</v>
      </c>
    </row>
    <row r="37" spans="2:4" s="54" customFormat="1" ht="25.5" hidden="1">
      <c r="B37" s="54" t="s">
        <v>84</v>
      </c>
      <c r="C37" s="54" t="s">
        <v>111</v>
      </c>
      <c r="D37" s="54" t="s">
        <v>112</v>
      </c>
    </row>
    <row r="38" spans="2:4" s="54" customFormat="1" ht="25.5" hidden="1">
      <c r="B38" s="54" t="s">
        <v>113</v>
      </c>
      <c r="C38" s="54" t="s">
        <v>114</v>
      </c>
    </row>
    <row r="39" spans="2:4" s="54" customFormat="1" hidden="1">
      <c r="B39" s="54" t="s">
        <v>115</v>
      </c>
      <c r="C39" s="54" t="s">
        <v>116</v>
      </c>
    </row>
    <row r="40" spans="2:4" s="54" customFormat="1" ht="51"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63.75"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Rows="0" selectLockedCells="1"/>
  <dataConsolidate/>
  <mergeCells count="66">
    <mergeCell ref="B2:C4"/>
    <mergeCell ref="D2:N2"/>
    <mergeCell ref="O2:O4"/>
    <mergeCell ref="P2:AG2"/>
    <mergeCell ref="G3:N3"/>
    <mergeCell ref="P3:AA3"/>
    <mergeCell ref="AC3:AG3"/>
    <mergeCell ref="D4:N4"/>
    <mergeCell ref="P4:AG4"/>
    <mergeCell ref="B6:D6"/>
    <mergeCell ref="E6:N6"/>
    <mergeCell ref="B7:D7"/>
    <mergeCell ref="E7:N7"/>
    <mergeCell ref="B8:D8"/>
    <mergeCell ref="E8:N8"/>
    <mergeCell ref="H13:H16"/>
    <mergeCell ref="I13:K13"/>
    <mergeCell ref="B9:D9"/>
    <mergeCell ref="E9:N9"/>
    <mergeCell ref="B11:D11"/>
    <mergeCell ref="E11:H11"/>
    <mergeCell ref="I11:N11"/>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I14:J16"/>
    <mergeCell ref="K14:L16"/>
    <mergeCell ref="M14:N14"/>
    <mergeCell ref="Y14:Z16"/>
    <mergeCell ref="AA14:AB16"/>
    <mergeCell ref="M15:M16"/>
    <mergeCell ref="O22:P22"/>
    <mergeCell ref="O23:P23"/>
    <mergeCell ref="O13:W14"/>
    <mergeCell ref="X13:X16"/>
    <mergeCell ref="Y13:AE13"/>
    <mergeCell ref="AC14:AE14"/>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s>
  <conditionalFormatting sqref="I23:I26 Y23:Y26">
    <cfRule type="containsText" dxfId="131" priority="33" operator="containsText" text="IMPROBABLE">
      <formula>NOT(ISERROR(SEARCH("IMPROBABLE",I23)))</formula>
    </cfRule>
    <cfRule type="containsText" dxfId="130" priority="38" operator="containsText" text="PROBABLE">
      <formula>NOT(ISERROR(SEARCH("PROBABLE",I23)))</formula>
    </cfRule>
    <cfRule type="containsText" dxfId="129" priority="44" operator="containsText" text="CASI CIERTA">
      <formula>NOT(ISERROR(SEARCH("CASI CIERTA",I23)))</formula>
    </cfRule>
    <cfRule type="containsText" dxfId="128" priority="45" operator="containsText" text="POSIBLE">
      <formula>NOT(ISERROR(SEARCH("POSIBLE",I23)))</formula>
    </cfRule>
    <cfRule type="containsText" dxfId="127" priority="46" operator="containsText" text="RARO">
      <formula>NOT(ISERROR(SEARCH("RARO",I23)))</formula>
    </cfRule>
  </conditionalFormatting>
  <conditionalFormatting sqref="K23:K26 AA23:AA26">
    <cfRule type="containsText" dxfId="126" priority="39" operator="containsText" text="CATASTRÓFICO">
      <formula>NOT(ISERROR(SEARCH("CATASTRÓFICO",K23)))</formula>
    </cfRule>
    <cfRule type="containsText" dxfId="125" priority="40" operator="containsText" text="MAYOR">
      <formula>NOT(ISERROR(SEARCH("MAYOR",K23)))</formula>
    </cfRule>
    <cfRule type="containsText" dxfId="124" priority="41" operator="containsText" text="MODERADO">
      <formula>NOT(ISERROR(SEARCH("MODERADO",K23)))</formula>
    </cfRule>
    <cfRule type="containsText" dxfId="123" priority="42" operator="containsText" text="MENOR">
      <formula>NOT(ISERROR(SEARCH("MENOR",K23)))</formula>
    </cfRule>
    <cfRule type="containsText" dxfId="122" priority="43" operator="containsText" text="INSIGNIFICANTE">
      <formula>NOT(ISERROR(SEARCH("INSIGNIFICANTE",K23)))</formula>
    </cfRule>
  </conditionalFormatting>
  <conditionalFormatting sqref="X17 AD23:AF26 N17:N26 AD17:AE22">
    <cfRule type="containsText" dxfId="121" priority="34" operator="containsText" text="RIESGO EXTREMO">
      <formula>NOT(ISERROR(SEARCH("RIESGO EXTREMO",N17)))</formula>
    </cfRule>
    <cfRule type="containsText" dxfId="120" priority="35" operator="containsText" text="RIESGO ALTO">
      <formula>NOT(ISERROR(SEARCH("RIESGO ALTO",N17)))</formula>
    </cfRule>
    <cfRule type="containsText" dxfId="119" priority="36" operator="containsText" text="RIESGO MODERADO">
      <formula>NOT(ISERROR(SEARCH("RIESGO MODERADO",N17)))</formula>
    </cfRule>
    <cfRule type="containsText" dxfId="118" priority="37" operator="containsText" text="RIESGO BAJO">
      <formula>NOT(ISERROR(SEARCH("RIESGO BAJO",N17)))</formula>
    </cfRule>
  </conditionalFormatting>
  <conditionalFormatting sqref="I17:I22">
    <cfRule type="containsText" dxfId="117" priority="23" operator="containsText" text="IMPROBABLE">
      <formula>NOT(ISERROR(SEARCH("IMPROBABLE",I17)))</formula>
    </cfRule>
    <cfRule type="containsText" dxfId="116" priority="24" operator="containsText" text="PROBABLE">
      <formula>NOT(ISERROR(SEARCH("PROBABLE",I17)))</formula>
    </cfRule>
    <cfRule type="containsText" dxfId="115" priority="30" operator="containsText" text="CASI CIERTA">
      <formula>NOT(ISERROR(SEARCH("CASI CIERTA",I17)))</formula>
    </cfRule>
    <cfRule type="containsText" dxfId="114" priority="31" operator="containsText" text="POSIBLE">
      <formula>NOT(ISERROR(SEARCH("POSIBLE",I17)))</formula>
    </cfRule>
    <cfRule type="containsText" dxfId="113" priority="32" operator="containsText" text="RARO">
      <formula>NOT(ISERROR(SEARCH("RARO",I17)))</formula>
    </cfRule>
  </conditionalFormatting>
  <conditionalFormatting sqref="K17:K22">
    <cfRule type="containsText" dxfId="112" priority="25" operator="containsText" text="CATASTRÓFICO">
      <formula>NOT(ISERROR(SEARCH("CATASTRÓFICO",K17)))</formula>
    </cfRule>
    <cfRule type="containsText" dxfId="111" priority="26" operator="containsText" text="MAYOR">
      <formula>NOT(ISERROR(SEARCH("MAYOR",K17)))</formula>
    </cfRule>
    <cfRule type="containsText" dxfId="110" priority="27" operator="containsText" text="MODERADO">
      <formula>NOT(ISERROR(SEARCH("MODERADO",K17)))</formula>
    </cfRule>
    <cfRule type="containsText" dxfId="109" priority="28" operator="containsText" text="MENOR">
      <formula>NOT(ISERROR(SEARCH("MENOR",K17)))</formula>
    </cfRule>
    <cfRule type="containsText" dxfId="108" priority="29" operator="containsText" text="INSIGNIFICANTE">
      <formula>NOT(ISERROR(SEARCH("INSIGNIFICANTE",K17)))</formula>
    </cfRule>
  </conditionalFormatting>
  <conditionalFormatting sqref="Y17:Y22">
    <cfRule type="containsText" dxfId="107" priority="13" operator="containsText" text="IMPROBABLE">
      <formula>NOT(ISERROR(SEARCH("IMPROBABLE",Y17)))</formula>
    </cfRule>
    <cfRule type="containsText" dxfId="106" priority="14" operator="containsText" text="PROBABLE">
      <formula>NOT(ISERROR(SEARCH("PROBABLE",Y17)))</formula>
    </cfRule>
    <cfRule type="containsText" dxfId="105" priority="20" operator="containsText" text="CASI CIERTA">
      <formula>NOT(ISERROR(SEARCH("CASI CIERTA",Y17)))</formula>
    </cfRule>
    <cfRule type="containsText" dxfId="104" priority="21" operator="containsText" text="POSIBLE">
      <formula>NOT(ISERROR(SEARCH("POSIBLE",Y17)))</formula>
    </cfRule>
    <cfRule type="containsText" dxfId="103" priority="22" operator="containsText" text="RARO">
      <formula>NOT(ISERROR(SEARCH("RARO",Y17)))</formula>
    </cfRule>
  </conditionalFormatting>
  <conditionalFormatting sqref="AA17:AA22">
    <cfRule type="containsText" dxfId="102" priority="15" operator="containsText" text="CATASTRÓFICO">
      <formula>NOT(ISERROR(SEARCH("CATASTRÓFICO",AA17)))</formula>
    </cfRule>
    <cfRule type="containsText" dxfId="101" priority="16" operator="containsText" text="MAYOR">
      <formula>NOT(ISERROR(SEARCH("MAYOR",AA17)))</formula>
    </cfRule>
    <cfRule type="containsText" dxfId="100" priority="17" operator="containsText" text="MODERADO">
      <formula>NOT(ISERROR(SEARCH("MODERADO",AA17)))</formula>
    </cfRule>
    <cfRule type="containsText" dxfId="99" priority="18" operator="containsText" text="MENOR">
      <formula>NOT(ISERROR(SEARCH("MENOR",AA17)))</formula>
    </cfRule>
    <cfRule type="containsText" dxfId="98" priority="19" operator="containsText" text="INSIGNIFICANTE">
      <formula>NOT(ISERROR(SEARCH("INSIGNIFICANTE",AA17)))</formula>
    </cfRule>
  </conditionalFormatting>
  <conditionalFormatting sqref="AF17:AF20">
    <cfRule type="containsText" dxfId="97" priority="1" operator="containsText" text="RIESGO EXTREMO">
      <formula>NOT(ISERROR(SEARCH("RIESGO EXTREMO",AF17)))</formula>
    </cfRule>
    <cfRule type="containsText" dxfId="96" priority="2" operator="containsText" text="RIESGO ALTO">
      <formula>NOT(ISERROR(SEARCH("RIESGO ALTO",AF17)))</formula>
    </cfRule>
    <cfRule type="containsText" dxfId="95" priority="3" operator="containsText" text="RIESGO MODERADO">
      <formula>NOT(ISERROR(SEARCH("RIESGO MODERADO",AF17)))</formula>
    </cfRule>
    <cfRule type="containsText" dxfId="94" priority="4" operator="containsText" text="RIESGO BAJO">
      <formula>NOT(ISERROR(SEARCH("RIESGO BAJO",AF17)))</formula>
    </cfRule>
  </conditionalFormatting>
  <conditionalFormatting sqref="AF22">
    <cfRule type="containsText" dxfId="93" priority="5" operator="containsText" text="RIESGO EXTREMO">
      <formula>NOT(ISERROR(SEARCH("RIESGO EXTREMO",AF22)))</formula>
    </cfRule>
    <cfRule type="containsText" dxfId="92" priority="6" operator="containsText" text="RIESGO ALTO">
      <formula>NOT(ISERROR(SEARCH("RIESGO ALTO",AF22)))</formula>
    </cfRule>
    <cfRule type="containsText" dxfId="91" priority="7" operator="containsText" text="RIESGO MODERADO">
      <formula>NOT(ISERROR(SEARCH("RIESGO MODERADO",AF22)))</formula>
    </cfRule>
    <cfRule type="containsText" dxfId="90" priority="8" operator="containsText" text="RIESGO BAJO">
      <formula>NOT(ISERROR(SEARCH("RIESGO BAJO",AF22)))</formula>
    </cfRule>
  </conditionalFormatting>
  <dataValidations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Q17:Q26 U17:U26 S17:S26">
      <formula1>"SI,NO"</formula1>
    </dataValidation>
    <dataValidation type="list" allowBlank="1" showInputMessage="1" showErrorMessage="1" sqref="C17:C26">
      <formula1>FAC</formula1>
    </dataValidation>
    <dataValidation type="list" allowBlank="1" showInputMessage="1" showErrorMessage="1" sqref="K17:K26 AA17:AA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9"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18.xml><?xml version="1.0" encoding="utf-8"?>
<worksheet xmlns="http://schemas.openxmlformats.org/spreadsheetml/2006/main" xmlns:r="http://schemas.openxmlformats.org/officeDocument/2006/relationships">
  <dimension ref="B2:AG2967"/>
  <sheetViews>
    <sheetView showGridLines="0" view="pageBreakPreview" topLeftCell="B1" zoomScale="30" zoomScaleNormal="60" zoomScaleSheetLayoutView="30" zoomScalePageLayoutView="60" workbookViewId="0">
      <selection activeCell="G22" sqref="G22"/>
    </sheetView>
  </sheetViews>
  <sheetFormatPr baseColWidth="10" defaultColWidth="11.42578125" defaultRowHeight="12.75"/>
  <cols>
    <col min="1" max="1" width="4.28515625" style="1" customWidth="1"/>
    <col min="2" max="2" width="12.85546875" style="1" customWidth="1"/>
    <col min="3" max="3" width="20.7109375" style="1" customWidth="1" collapsed="1"/>
    <col min="4" max="4" width="54.7109375" style="1" customWidth="1"/>
    <col min="5" max="5" width="53.42578125" style="1" customWidth="1" collapsed="1"/>
    <col min="6" max="6" width="50.5703125" style="1" customWidth="1"/>
    <col min="7" max="7" width="51" style="1" customWidth="1"/>
    <col min="8" max="8" width="23.7109375" style="1" customWidth="1"/>
    <col min="9" max="9" width="27" style="1" customWidth="1" collapsed="1"/>
    <col min="10" max="10" width="11.42578125" style="1" hidden="1" customWidth="1"/>
    <col min="11" max="11" width="29.42578125" style="1" customWidth="1"/>
    <col min="12" max="12" width="11.42578125" style="1" hidden="1" customWidth="1"/>
    <col min="13" max="13" width="17.28515625" style="1" customWidth="1"/>
    <col min="14" max="14" width="20.5703125" style="1" customWidth="1"/>
    <col min="15" max="15" width="28.8554687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9.42578125" style="1" customWidth="1"/>
    <col min="28" max="28" width="11.42578125" style="1" hidden="1" customWidth="1"/>
    <col min="29" max="29" width="17.85546875" style="1" customWidth="1"/>
    <col min="30" max="30" width="20.140625" style="1" customWidth="1"/>
    <col min="31" max="31" width="26.5703125" style="1" customWidth="1"/>
    <col min="32" max="32" width="51.85546875" style="1" customWidth="1"/>
    <col min="33" max="33" width="5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96</v>
      </c>
      <c r="F6" s="457"/>
      <c r="G6" s="457"/>
      <c r="H6" s="457"/>
      <c r="I6" s="457"/>
      <c r="J6" s="457"/>
      <c r="K6" s="457"/>
      <c r="L6" s="457"/>
      <c r="M6" s="457"/>
      <c r="N6" s="458"/>
    </row>
    <row r="7" spans="2:33" ht="27" customHeight="1">
      <c r="B7" s="419" t="s">
        <v>6</v>
      </c>
      <c r="C7" s="390"/>
      <c r="D7" s="390"/>
      <c r="E7" s="459" t="s">
        <v>104</v>
      </c>
      <c r="F7" s="459"/>
      <c r="G7" s="459"/>
      <c r="H7" s="459"/>
      <c r="I7" s="459"/>
      <c r="J7" s="459"/>
      <c r="K7" s="459"/>
      <c r="L7" s="459"/>
      <c r="M7" s="459"/>
      <c r="N7" s="460"/>
    </row>
    <row r="8" spans="2:33" ht="27" customHeight="1">
      <c r="B8" s="419" t="s">
        <v>8</v>
      </c>
      <c r="C8" s="390"/>
      <c r="D8" s="390"/>
      <c r="E8" s="461" t="s">
        <v>815</v>
      </c>
      <c r="F8" s="461"/>
      <c r="G8" s="461"/>
      <c r="H8" s="461"/>
      <c r="I8" s="461"/>
      <c r="J8" s="461"/>
      <c r="K8" s="461"/>
      <c r="L8" s="461"/>
      <c r="M8" s="461"/>
      <c r="N8" s="462"/>
    </row>
    <row r="9" spans="2:33" ht="60" customHeight="1" thickBot="1">
      <c r="B9" s="395" t="s">
        <v>10</v>
      </c>
      <c r="C9" s="396"/>
      <c r="D9" s="396"/>
      <c r="E9" s="454" t="s">
        <v>816</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07" t="s">
        <v>19</v>
      </c>
      <c r="F12" s="409"/>
      <c r="G12" s="409"/>
      <c r="H12" s="408"/>
      <c r="I12" s="407" t="s">
        <v>20</v>
      </c>
      <c r="J12" s="409"/>
      <c r="K12" s="409"/>
      <c r="L12" s="409"/>
      <c r="M12" s="409"/>
      <c r="N12" s="408"/>
      <c r="O12" s="411" t="s">
        <v>21</v>
      </c>
      <c r="P12" s="411"/>
      <c r="Q12" s="409"/>
      <c r="R12" s="409"/>
      <c r="S12" s="409"/>
      <c r="T12" s="409"/>
      <c r="U12" s="409"/>
      <c r="V12" s="409"/>
      <c r="W12" s="409"/>
      <c r="X12" s="409"/>
      <c r="Y12" s="412"/>
      <c r="Z12" s="412"/>
      <c r="AA12" s="412"/>
      <c r="AB12" s="412"/>
      <c r="AC12" s="412"/>
      <c r="AD12" s="413"/>
      <c r="AE12" s="414"/>
      <c r="AF12" s="407" t="s">
        <v>22</v>
      </c>
      <c r="AG12" s="408" t="s">
        <v>23</v>
      </c>
    </row>
    <row r="13" spans="2:33" s="9" customFormat="1" ht="38.25" customHeight="1">
      <c r="B13" s="398"/>
      <c r="C13" s="419" t="s">
        <v>24</v>
      </c>
      <c r="D13" s="391" t="s">
        <v>25</v>
      </c>
      <c r="E13" s="415" t="s">
        <v>26</v>
      </c>
      <c r="F13" s="422" t="s">
        <v>27</v>
      </c>
      <c r="G13" s="422" t="s">
        <v>28</v>
      </c>
      <c r="H13" s="452" t="s">
        <v>29</v>
      </c>
      <c r="I13" s="419" t="s">
        <v>30</v>
      </c>
      <c r="J13" s="390"/>
      <c r="K13" s="390"/>
      <c r="L13" s="190"/>
      <c r="M13" s="390" t="s">
        <v>31</v>
      </c>
      <c r="N13" s="391"/>
      <c r="O13" s="385" t="s">
        <v>32</v>
      </c>
      <c r="P13" s="374"/>
      <c r="Q13" s="374"/>
      <c r="R13" s="374"/>
      <c r="S13" s="374"/>
      <c r="T13" s="374"/>
      <c r="U13" s="374"/>
      <c r="V13" s="374"/>
      <c r="W13" s="375"/>
      <c r="X13" s="378" t="s">
        <v>33</v>
      </c>
      <c r="Y13" s="381" t="s">
        <v>256</v>
      </c>
      <c r="Z13" s="382"/>
      <c r="AA13" s="382"/>
      <c r="AB13" s="382"/>
      <c r="AC13" s="382"/>
      <c r="AD13" s="383"/>
      <c r="AE13" s="384"/>
      <c r="AF13" s="415"/>
      <c r="AG13" s="417"/>
    </row>
    <row r="14" spans="2:33" s="9" customFormat="1" ht="36" customHeight="1">
      <c r="B14" s="398"/>
      <c r="C14" s="419"/>
      <c r="D14" s="391"/>
      <c r="E14" s="415"/>
      <c r="F14" s="422"/>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17"/>
    </row>
    <row r="15" spans="2:33" ht="12.75" customHeight="1">
      <c r="B15" s="398"/>
      <c r="C15" s="419"/>
      <c r="D15" s="391"/>
      <c r="E15" s="415"/>
      <c r="F15" s="422"/>
      <c r="G15" s="422"/>
      <c r="H15" s="452"/>
      <c r="I15" s="386"/>
      <c r="J15" s="387"/>
      <c r="K15" s="379"/>
      <c r="L15" s="387"/>
      <c r="M15" s="372" t="s">
        <v>38</v>
      </c>
      <c r="N15" s="393" t="s">
        <v>39</v>
      </c>
      <c r="O15" s="449" t="s">
        <v>40</v>
      </c>
      <c r="P15" s="369"/>
      <c r="Q15" s="372" t="s">
        <v>41</v>
      </c>
      <c r="R15" s="188"/>
      <c r="S15" s="372" t="s">
        <v>42</v>
      </c>
      <c r="T15" s="188"/>
      <c r="U15" s="372" t="s">
        <v>43</v>
      </c>
      <c r="V15" s="188"/>
      <c r="W15" s="372" t="s">
        <v>44</v>
      </c>
      <c r="X15" s="379"/>
      <c r="Y15" s="386"/>
      <c r="Z15" s="387"/>
      <c r="AA15" s="379"/>
      <c r="AB15" s="387"/>
      <c r="AC15" s="372" t="s">
        <v>38</v>
      </c>
      <c r="AD15" s="393" t="s">
        <v>39</v>
      </c>
      <c r="AE15" s="393" t="s">
        <v>45</v>
      </c>
      <c r="AF15" s="415"/>
      <c r="AG15" s="417"/>
    </row>
    <row r="16" spans="2:33" s="9" customFormat="1" ht="73.5" customHeight="1" thickBot="1">
      <c r="B16" s="399"/>
      <c r="C16" s="395"/>
      <c r="D16" s="420"/>
      <c r="E16" s="191" t="s">
        <v>46</v>
      </c>
      <c r="F16" s="11" t="s">
        <v>47</v>
      </c>
      <c r="G16" s="11" t="s">
        <v>257</v>
      </c>
      <c r="H16" s="453"/>
      <c r="I16" s="388"/>
      <c r="J16" s="389"/>
      <c r="K16" s="380"/>
      <c r="L16" s="389"/>
      <c r="M16" s="373"/>
      <c r="N16" s="394"/>
      <c r="O16" s="450"/>
      <c r="P16" s="371"/>
      <c r="Q16" s="373"/>
      <c r="R16" s="189"/>
      <c r="S16" s="373"/>
      <c r="T16" s="189"/>
      <c r="U16" s="373"/>
      <c r="V16" s="189"/>
      <c r="W16" s="373"/>
      <c r="X16" s="380"/>
      <c r="Y16" s="388"/>
      <c r="Z16" s="389"/>
      <c r="AA16" s="380"/>
      <c r="AB16" s="389"/>
      <c r="AC16" s="373"/>
      <c r="AD16" s="394"/>
      <c r="AE16" s="394"/>
      <c r="AF16" s="416"/>
      <c r="AG16" s="418"/>
    </row>
    <row r="17" spans="2:33" s="115" customFormat="1" ht="75" customHeight="1">
      <c r="B17" s="97">
        <v>1</v>
      </c>
      <c r="C17" s="98" t="s">
        <v>49</v>
      </c>
      <c r="D17" s="177" t="s">
        <v>817</v>
      </c>
      <c r="E17" s="178" t="s">
        <v>818</v>
      </c>
      <c r="F17" s="179" t="s">
        <v>819</v>
      </c>
      <c r="G17" s="179" t="s">
        <v>820</v>
      </c>
      <c r="H17" s="102" t="s">
        <v>75</v>
      </c>
      <c r="I17" s="103" t="s">
        <v>121</v>
      </c>
      <c r="J17" s="104" t="str">
        <f t="shared" ref="J17:J25" si="0">IF(I17="RARO","1",IF(I17="IMPROBABLE","2",IF(I17="POSIBLE","3",IF(I17="PROBABLE","4",IF(I17="CASI CIERTA","5","")))))</f>
        <v>3</v>
      </c>
      <c r="K17" s="105" t="s">
        <v>76</v>
      </c>
      <c r="L17" s="104" t="str">
        <f>IF(K17="INSIGNIFICANTE","1",IF(K17="MENOR","2",IF(K17="MODERADO","3",IF(K17="MAYOR","4",IF(K17="CATASTRÓFICO","5","")))))</f>
        <v>4</v>
      </c>
      <c r="M17" s="106">
        <f>IF(J17="","",J17*L17)</f>
        <v>12</v>
      </c>
      <c r="N17" s="107" t="str">
        <f>IF(M17="","",IF(M17&gt;=15,"RIESGO EXTREMO",IF(M17&gt;=7,"RIESGO ALTO",IF(M17&gt;=4,"RIESGO MODERADO",IF(M17&gt;=1,"RIESGO BAJO","")))))</f>
        <v>RIESGO ALTO</v>
      </c>
      <c r="O17" s="448" t="s">
        <v>821</v>
      </c>
      <c r="P17" s="444"/>
      <c r="Q17" s="105" t="s">
        <v>58</v>
      </c>
      <c r="R17" s="108">
        <f>IF(Q17="SI",0.25,0)</f>
        <v>0.25</v>
      </c>
      <c r="S17" s="105" t="s">
        <v>58</v>
      </c>
      <c r="T17" s="108">
        <f>IF(S17="SI",0.25,0)</f>
        <v>0.25</v>
      </c>
      <c r="U17" s="105" t="s">
        <v>58</v>
      </c>
      <c r="V17" s="109">
        <f>IF(U17="SI",0.5,0)</f>
        <v>0.5</v>
      </c>
      <c r="W17" s="110">
        <f>IF(Q17="","",SUM(R17,T17,V17))</f>
        <v>1</v>
      </c>
      <c r="X17" s="111" t="str">
        <f>IF(W17="","",IF(W17="","",IF(W17&gt;=0.76,"2",IF(W17&gt;=0.51,"1",IF(W17&gt;=0,"0","")))))</f>
        <v>2</v>
      </c>
      <c r="Y17" s="103" t="s">
        <v>118</v>
      </c>
      <c r="Z17" s="112" t="str">
        <f t="shared" ref="Z17:Z25" si="1">IF(Y17="RARO","1",IF(Y17="IMPROBABLE","2",IF(Y17="POSIBLE","3",IF(Y17="PROBABLE","4",IF(Y17="CASI CIERTA","5","")))))</f>
        <v>1</v>
      </c>
      <c r="AA17" s="105" t="s">
        <v>76</v>
      </c>
      <c r="AB17" s="104" t="str">
        <f>IF(AA17="INSIGNIFICANTE","1",IF(AA17="MENOR","2",IF(AA17="MODERADO","3",IF(AA17="MAYOR","4",IF(AA17="CATASTRÓFICO","5","")))))</f>
        <v>4</v>
      </c>
      <c r="AC17" s="106">
        <f>IF(Z17="","",Z17*AB17)</f>
        <v>4</v>
      </c>
      <c r="AD17" s="111" t="str">
        <f>IF(AC17="","",IF(AC17&gt;=15,"RIESGO EXTREMO",IF(AC17&gt;=7,"RIESGO ALTO",IF(AC17&gt;=4,"RIESGO MODERADO",IF(AC17&gt;=1,"RIESGO BAJO","")))))</f>
        <v>RIESGO MODERADO</v>
      </c>
      <c r="AE17" s="111" t="str">
        <f>IF(AD17="","",IF(AD17="RIESGO EXTREMO","COMPARTIR O TRANSFERIR EL RIESGO",IF(AD17="RIESGO ALTO","EVITAR EL RIESGO",IF(AD17="RIESGO MODERADO","REDUCIR EL RIESGO",IF(AD17="RIESGO BAJO","ASUMIR","")))))</f>
        <v>REDUCIR EL RIESGO</v>
      </c>
      <c r="AF17" s="205" t="s">
        <v>822</v>
      </c>
      <c r="AG17" s="149" t="s">
        <v>823</v>
      </c>
    </row>
    <row r="18" spans="2:33" s="115" customFormat="1" ht="95.25" customHeight="1">
      <c r="B18" s="116">
        <v>2</v>
      </c>
      <c r="C18" s="117" t="s">
        <v>49</v>
      </c>
      <c r="D18" s="118" t="s">
        <v>824</v>
      </c>
      <c r="E18" s="137" t="s">
        <v>825</v>
      </c>
      <c r="F18" s="137" t="s">
        <v>826</v>
      </c>
      <c r="G18" s="137" t="s">
        <v>827</v>
      </c>
      <c r="H18" s="122" t="s">
        <v>54</v>
      </c>
      <c r="I18" s="123" t="s">
        <v>121</v>
      </c>
      <c r="J18" s="124" t="str">
        <f t="shared" si="0"/>
        <v>3</v>
      </c>
      <c r="K18" s="125" t="s">
        <v>76</v>
      </c>
      <c r="L18" s="124" t="str">
        <f t="shared" ref="L18:L25" si="2">IF(K18="INSIGNIFICANTE","1",IF(K18="MENOR","2",IF(K18="MODERADO","3",IF(K18="MAYOR","4",IF(K18="CATASTRÓFICO","5","")))))</f>
        <v>4</v>
      </c>
      <c r="M18" s="126">
        <f t="shared" ref="M18:M24" si="3">IF(J18="","",J18*L18)</f>
        <v>12</v>
      </c>
      <c r="N18" s="127" t="str">
        <f t="shared" ref="N18:N24" si="4">IF(M18="","",IF(M18&gt;=15,"RIESGO EXTREMO",IF(M18&gt;=7,"RIESGO ALTO",IF(M18&gt;=4,"RIESGO MODERADO",IF(M18&gt;=1,"RIESGO BAJO","")))))</f>
        <v>RIESGO ALTO</v>
      </c>
      <c r="O18" s="446" t="s">
        <v>828</v>
      </c>
      <c r="P18" s="436" t="s">
        <v>828</v>
      </c>
      <c r="Q18" s="128" t="s">
        <v>58</v>
      </c>
      <c r="R18" s="129">
        <f t="shared" ref="R18:R25" si="5">IF(Q18="SI",0.25,0)</f>
        <v>0.25</v>
      </c>
      <c r="S18" s="128" t="s">
        <v>58</v>
      </c>
      <c r="T18" s="129">
        <f t="shared" ref="T18:T25" si="6">IF(S18="SI",0.25,0)</f>
        <v>0.25</v>
      </c>
      <c r="U18" s="128" t="s">
        <v>59</v>
      </c>
      <c r="V18" s="130">
        <f>IF(U18="SI",0.5,0)</f>
        <v>0</v>
      </c>
      <c r="W18" s="131">
        <f>IF(Q18="","",SUM(R18,T18,V18))</f>
        <v>0.5</v>
      </c>
      <c r="X18" s="132" t="str">
        <f>IF(W18="","",IF(W18="","",IF(W18&gt;=0.76,"2",IF(W18&gt;=0.51,"1",IF(W18&gt;=0,"0","")))))</f>
        <v>0</v>
      </c>
      <c r="Y18" s="123" t="s">
        <v>121</v>
      </c>
      <c r="Z18" s="112" t="str">
        <f t="shared" si="1"/>
        <v>3</v>
      </c>
      <c r="AA18" s="125" t="s">
        <v>76</v>
      </c>
      <c r="AB18" s="124" t="str">
        <f t="shared" ref="AB18:AB25" si="7">IF(AA18="INSIGNIFICANTE","1",IF(AA18="MENOR","2",IF(AA18="MODERADO","3",IF(AA18="MAYOR","4",IF(AA18="CATASTRÓFICO","5","")))))</f>
        <v>4</v>
      </c>
      <c r="AC18" s="126">
        <f t="shared" ref="AC18:AC24" si="8">IF(Z18="","",Z18*AB18)</f>
        <v>12</v>
      </c>
      <c r="AD18" s="133" t="str">
        <f t="shared" ref="AD18:AD25" si="9">IF(AC18="","",IF(AC18&gt;=15,"RIESGO EXTREMO",IF(AC18&gt;=7,"RIESGO ALTO",IF(AC18&gt;=4,"RIESGO MODERADO",IF(AC18&gt;=1,"RIESGO BAJO","")))))</f>
        <v>RIESGO ALTO</v>
      </c>
      <c r="AE18" s="133" t="s">
        <v>829</v>
      </c>
      <c r="AF18" s="134" t="s">
        <v>830</v>
      </c>
      <c r="AG18" s="215" t="s">
        <v>1058</v>
      </c>
    </row>
    <row r="19" spans="2:33" s="115" customFormat="1" ht="156.75" customHeight="1">
      <c r="B19" s="116">
        <v>4</v>
      </c>
      <c r="C19" s="117" t="s">
        <v>49</v>
      </c>
      <c r="D19" s="118" t="s">
        <v>831</v>
      </c>
      <c r="E19" s="137" t="s">
        <v>832</v>
      </c>
      <c r="F19" s="137" t="s">
        <v>833</v>
      </c>
      <c r="G19" s="137" t="s">
        <v>834</v>
      </c>
      <c r="H19" s="122" t="s">
        <v>320</v>
      </c>
      <c r="I19" s="123" t="s">
        <v>121</v>
      </c>
      <c r="J19" s="124" t="str">
        <f t="shared" si="0"/>
        <v>3</v>
      </c>
      <c r="K19" s="125" t="s">
        <v>56</v>
      </c>
      <c r="L19" s="124" t="str">
        <f t="shared" si="2"/>
        <v>2</v>
      </c>
      <c r="M19" s="126">
        <f t="shared" si="3"/>
        <v>6</v>
      </c>
      <c r="N19" s="127" t="str">
        <f t="shared" si="4"/>
        <v>RIESGO MODERADO</v>
      </c>
      <c r="O19" s="446" t="s">
        <v>714</v>
      </c>
      <c r="P19" s="436" t="s">
        <v>835</v>
      </c>
      <c r="Q19" s="128" t="s">
        <v>58</v>
      </c>
      <c r="R19" s="129">
        <f t="shared" si="5"/>
        <v>0.25</v>
      </c>
      <c r="S19" s="128" t="s">
        <v>58</v>
      </c>
      <c r="T19" s="129">
        <f t="shared" si="6"/>
        <v>0.25</v>
      </c>
      <c r="U19" s="128" t="s">
        <v>58</v>
      </c>
      <c r="V19" s="130">
        <f>IF(U19="SI",0.5,0)</f>
        <v>0.5</v>
      </c>
      <c r="W19" s="131">
        <f>IF(Q19="","",SUM(R19,T19,V19))</f>
        <v>1</v>
      </c>
      <c r="X19" s="132" t="str">
        <f>IF(W19="","",IF(W19="","",IF(W19&gt;=0.76,"2",IF(W19&gt;=0.51,"1",IF(W19&gt;=0,"0","")))))</f>
        <v>2</v>
      </c>
      <c r="Y19" s="123" t="s">
        <v>118</v>
      </c>
      <c r="Z19" s="112" t="str">
        <f t="shared" si="1"/>
        <v>1</v>
      </c>
      <c r="AA19" s="125" t="s">
        <v>56</v>
      </c>
      <c r="AB19" s="124" t="str">
        <f t="shared" si="7"/>
        <v>2</v>
      </c>
      <c r="AC19" s="126">
        <f t="shared" si="8"/>
        <v>2</v>
      </c>
      <c r="AD19" s="133" t="str">
        <f t="shared" si="9"/>
        <v>RIESGO BAJO</v>
      </c>
      <c r="AE19" s="133" t="str">
        <f t="shared" ref="AE19:AE25" si="10">IF(AD19="","",IF(AD19="RIESGO EXTREMO","COMPARTIR O TRANSFERIR EL RIESGO",IF(AD19="RIESGO ALTO","EVITAR EL RIESGO",IF(AD19="RIESGO MODERADO","REDUCIR EL RIESGO",IF(AD19="RIESGO BAJO","ASUMIR","")))))</f>
        <v>ASUMIR</v>
      </c>
      <c r="AF19" s="195" t="s">
        <v>1056</v>
      </c>
      <c r="AG19" s="149" t="s">
        <v>1057</v>
      </c>
    </row>
    <row r="20" spans="2:33" s="115" customFormat="1" ht="99.75" customHeight="1">
      <c r="B20" s="116">
        <v>5</v>
      </c>
      <c r="C20" s="117" t="s">
        <v>49</v>
      </c>
      <c r="D20" s="118" t="s">
        <v>50</v>
      </c>
      <c r="E20" s="137" t="s">
        <v>836</v>
      </c>
      <c r="F20" s="137" t="s">
        <v>837</v>
      </c>
      <c r="G20" s="137" t="s">
        <v>838</v>
      </c>
      <c r="H20" s="122" t="s">
        <v>54</v>
      </c>
      <c r="I20" s="123" t="s">
        <v>118</v>
      </c>
      <c r="J20" s="124" t="str">
        <f t="shared" si="0"/>
        <v>1</v>
      </c>
      <c r="K20" s="125" t="s">
        <v>76</v>
      </c>
      <c r="L20" s="124" t="str">
        <f t="shared" si="2"/>
        <v>4</v>
      </c>
      <c r="M20" s="126">
        <f t="shared" si="3"/>
        <v>4</v>
      </c>
      <c r="N20" s="127" t="str">
        <f t="shared" si="4"/>
        <v>RIESGO MODERADO</v>
      </c>
      <c r="O20" s="446" t="s">
        <v>839</v>
      </c>
      <c r="P20" s="436" t="s">
        <v>839</v>
      </c>
      <c r="Q20" s="128" t="s">
        <v>58</v>
      </c>
      <c r="R20" s="129">
        <f t="shared" si="5"/>
        <v>0.25</v>
      </c>
      <c r="S20" s="128" t="s">
        <v>58</v>
      </c>
      <c r="T20" s="129">
        <f t="shared" si="6"/>
        <v>0.25</v>
      </c>
      <c r="U20" s="128" t="s">
        <v>58</v>
      </c>
      <c r="V20" s="130">
        <f t="shared" ref="V20:V25" si="11">IF(U20="SI",0.5,0)</f>
        <v>0.5</v>
      </c>
      <c r="W20" s="131">
        <f t="shared" ref="W20:W25" si="12">IF(Q20="","",SUM(R20,T20,V20))</f>
        <v>1</v>
      </c>
      <c r="X20" s="132" t="str">
        <f>IF(W20="","",IF(W20="","",IF(W20&gt;=0.76,"2",IF(W20&gt;=0.51,"1",IF(W20&gt;=0,"0","")))))</f>
        <v>2</v>
      </c>
      <c r="Y20" s="123" t="s">
        <v>118</v>
      </c>
      <c r="Z20" s="112" t="str">
        <f t="shared" si="1"/>
        <v>1</v>
      </c>
      <c r="AA20" s="125" t="s">
        <v>76</v>
      </c>
      <c r="AB20" s="124" t="str">
        <f t="shared" si="7"/>
        <v>4</v>
      </c>
      <c r="AC20" s="126">
        <f t="shared" si="8"/>
        <v>4</v>
      </c>
      <c r="AD20" s="133" t="str">
        <f t="shared" si="9"/>
        <v>RIESGO MODERADO</v>
      </c>
      <c r="AE20" s="133" t="str">
        <f t="shared" si="10"/>
        <v>REDUCIR EL RIESGO</v>
      </c>
      <c r="AF20" s="195" t="s">
        <v>840</v>
      </c>
      <c r="AG20" s="149" t="s">
        <v>841</v>
      </c>
    </row>
    <row r="21" spans="2:33" s="115" customFormat="1" ht="75" customHeight="1">
      <c r="B21" s="116">
        <v>6</v>
      </c>
      <c r="C21" s="117" t="s">
        <v>49</v>
      </c>
      <c r="D21" s="118" t="s">
        <v>842</v>
      </c>
      <c r="E21" s="150" t="s">
        <v>843</v>
      </c>
      <c r="F21" s="137" t="s">
        <v>844</v>
      </c>
      <c r="G21" s="137" t="s">
        <v>845</v>
      </c>
      <c r="H21" s="122" t="s">
        <v>320</v>
      </c>
      <c r="I21" s="123" t="s">
        <v>87</v>
      </c>
      <c r="J21" s="124" t="str">
        <f t="shared" si="0"/>
        <v>4</v>
      </c>
      <c r="K21" s="125" t="s">
        <v>126</v>
      </c>
      <c r="L21" s="124" t="str">
        <f t="shared" si="2"/>
        <v>5</v>
      </c>
      <c r="M21" s="126">
        <f t="shared" si="3"/>
        <v>20</v>
      </c>
      <c r="N21" s="127" t="str">
        <f t="shared" si="4"/>
        <v>RIESGO EXTREMO</v>
      </c>
      <c r="O21" s="446" t="s">
        <v>737</v>
      </c>
      <c r="P21" s="436" t="s">
        <v>737</v>
      </c>
      <c r="Q21" s="128" t="s">
        <v>58</v>
      </c>
      <c r="R21" s="129">
        <f t="shared" si="5"/>
        <v>0.25</v>
      </c>
      <c r="S21" s="128" t="s">
        <v>58</v>
      </c>
      <c r="T21" s="129">
        <f t="shared" si="6"/>
        <v>0.25</v>
      </c>
      <c r="U21" s="128" t="s">
        <v>58</v>
      </c>
      <c r="V21" s="130">
        <f t="shared" si="11"/>
        <v>0.5</v>
      </c>
      <c r="W21" s="131">
        <f t="shared" si="12"/>
        <v>1</v>
      </c>
      <c r="X21" s="132" t="str">
        <f t="shared" ref="X21:X25" si="13">IF(W21="","",IF(W21="","",IF(W21&gt;=0.76,"2",IF(W21&gt;=0.51,"1",IF(W21&gt;=0,"0","")))))</f>
        <v>2</v>
      </c>
      <c r="Y21" s="123" t="s">
        <v>120</v>
      </c>
      <c r="Z21" s="112" t="str">
        <f t="shared" si="1"/>
        <v>2</v>
      </c>
      <c r="AA21" s="125" t="s">
        <v>126</v>
      </c>
      <c r="AB21" s="124" t="str">
        <f t="shared" si="7"/>
        <v>5</v>
      </c>
      <c r="AC21" s="126">
        <f t="shared" si="8"/>
        <v>10</v>
      </c>
      <c r="AD21" s="133" t="str">
        <f t="shared" si="9"/>
        <v>RIESGO ALTO</v>
      </c>
      <c r="AE21" s="133" t="str">
        <f t="shared" si="10"/>
        <v>EVITAR EL RIESGO</v>
      </c>
      <c r="AF21" s="195" t="s">
        <v>846</v>
      </c>
      <c r="AG21" s="149" t="s">
        <v>823</v>
      </c>
    </row>
    <row r="22" spans="2:33" s="115" customFormat="1" ht="97.5" customHeight="1">
      <c r="B22" s="116">
        <v>7</v>
      </c>
      <c r="C22" s="117" t="s">
        <v>92</v>
      </c>
      <c r="D22" s="118" t="s">
        <v>847</v>
      </c>
      <c r="E22" s="150" t="s">
        <v>848</v>
      </c>
      <c r="F22" s="115" t="s">
        <v>849</v>
      </c>
      <c r="G22" s="137" t="s">
        <v>850</v>
      </c>
      <c r="H22" s="122" t="s">
        <v>54</v>
      </c>
      <c r="I22" s="123" t="s">
        <v>121</v>
      </c>
      <c r="J22" s="124" t="str">
        <f t="shared" si="0"/>
        <v>3</v>
      </c>
      <c r="K22" s="125" t="s">
        <v>126</v>
      </c>
      <c r="L22" s="124" t="str">
        <f t="shared" si="2"/>
        <v>5</v>
      </c>
      <c r="M22" s="126">
        <f t="shared" si="3"/>
        <v>15</v>
      </c>
      <c r="N22" s="127" t="str">
        <f t="shared" si="4"/>
        <v>RIESGO EXTREMO</v>
      </c>
      <c r="O22" s="446" t="s">
        <v>851</v>
      </c>
      <c r="P22" s="436" t="s">
        <v>851</v>
      </c>
      <c r="Q22" s="128" t="s">
        <v>58</v>
      </c>
      <c r="R22" s="129">
        <f t="shared" si="5"/>
        <v>0.25</v>
      </c>
      <c r="S22" s="128" t="s">
        <v>58</v>
      </c>
      <c r="T22" s="129">
        <f t="shared" si="6"/>
        <v>0.25</v>
      </c>
      <c r="U22" s="128" t="s">
        <v>58</v>
      </c>
      <c r="V22" s="130">
        <f t="shared" si="11"/>
        <v>0.5</v>
      </c>
      <c r="W22" s="131">
        <f t="shared" si="12"/>
        <v>1</v>
      </c>
      <c r="X22" s="132" t="str">
        <f t="shared" si="13"/>
        <v>2</v>
      </c>
      <c r="Y22" s="123" t="s">
        <v>118</v>
      </c>
      <c r="Z22" s="112" t="str">
        <f t="shared" si="1"/>
        <v>1</v>
      </c>
      <c r="AA22" s="125" t="s">
        <v>126</v>
      </c>
      <c r="AB22" s="124" t="str">
        <f t="shared" si="7"/>
        <v>5</v>
      </c>
      <c r="AC22" s="126">
        <f t="shared" si="8"/>
        <v>5</v>
      </c>
      <c r="AD22" s="133" t="str">
        <f t="shared" si="9"/>
        <v>RIESGO MODERADO</v>
      </c>
      <c r="AE22" s="133" t="str">
        <f t="shared" si="10"/>
        <v>REDUCIR EL RIESGO</v>
      </c>
      <c r="AF22" s="195" t="s">
        <v>852</v>
      </c>
      <c r="AG22" s="149" t="s">
        <v>853</v>
      </c>
    </row>
    <row r="23" spans="2:33" s="115" customFormat="1" ht="107.25" customHeight="1">
      <c r="B23" s="116">
        <v>8</v>
      </c>
      <c r="C23" s="117" t="s">
        <v>92</v>
      </c>
      <c r="D23" s="118" t="s">
        <v>854</v>
      </c>
      <c r="E23" s="150" t="s">
        <v>855</v>
      </c>
      <c r="F23" s="137" t="s">
        <v>856</v>
      </c>
      <c r="G23" s="137" t="s">
        <v>857</v>
      </c>
      <c r="H23" s="122" t="s">
        <v>54</v>
      </c>
      <c r="I23" s="123" t="s">
        <v>87</v>
      </c>
      <c r="J23" s="124" t="str">
        <f t="shared" si="0"/>
        <v>4</v>
      </c>
      <c r="K23" s="125" t="s">
        <v>66</v>
      </c>
      <c r="L23" s="124" t="str">
        <f t="shared" si="2"/>
        <v>3</v>
      </c>
      <c r="M23" s="126">
        <f t="shared" si="3"/>
        <v>12</v>
      </c>
      <c r="N23" s="127" t="str">
        <f t="shared" si="4"/>
        <v>RIESGO ALTO</v>
      </c>
      <c r="O23" s="446"/>
      <c r="P23" s="436"/>
      <c r="Q23" s="128" t="s">
        <v>59</v>
      </c>
      <c r="R23" s="129">
        <f t="shared" si="5"/>
        <v>0</v>
      </c>
      <c r="S23" s="128" t="s">
        <v>59</v>
      </c>
      <c r="T23" s="129">
        <f t="shared" si="6"/>
        <v>0</v>
      </c>
      <c r="U23" s="128" t="s">
        <v>59</v>
      </c>
      <c r="V23" s="130">
        <f t="shared" si="11"/>
        <v>0</v>
      </c>
      <c r="W23" s="131">
        <f t="shared" si="12"/>
        <v>0</v>
      </c>
      <c r="X23" s="132" t="str">
        <f t="shared" si="13"/>
        <v>0</v>
      </c>
      <c r="Y23" s="123" t="s">
        <v>87</v>
      </c>
      <c r="Z23" s="112" t="str">
        <f t="shared" si="1"/>
        <v>4</v>
      </c>
      <c r="AA23" s="125" t="s">
        <v>76</v>
      </c>
      <c r="AB23" s="124" t="str">
        <f t="shared" si="7"/>
        <v>4</v>
      </c>
      <c r="AC23" s="126">
        <f t="shared" si="8"/>
        <v>16</v>
      </c>
      <c r="AD23" s="133" t="str">
        <f t="shared" si="9"/>
        <v>RIESGO EXTREMO</v>
      </c>
      <c r="AE23" s="133" t="str">
        <f t="shared" si="10"/>
        <v>COMPARTIR O TRANSFERIR EL RIESGO</v>
      </c>
      <c r="AF23" s="195" t="s">
        <v>858</v>
      </c>
      <c r="AG23" s="149" t="s">
        <v>1055</v>
      </c>
    </row>
    <row r="24" spans="2:33" s="115" customFormat="1" ht="39.75" customHeight="1">
      <c r="B24" s="116">
        <v>9</v>
      </c>
      <c r="C24" s="117"/>
      <c r="D24" s="118"/>
      <c r="E24" s="150"/>
      <c r="F24" s="137"/>
      <c r="G24" s="137"/>
      <c r="H24" s="122"/>
      <c r="I24" s="123"/>
      <c r="J24" s="124" t="str">
        <f t="shared" si="0"/>
        <v/>
      </c>
      <c r="K24" s="125"/>
      <c r="L24" s="124" t="str">
        <f t="shared" si="2"/>
        <v/>
      </c>
      <c r="M24" s="126" t="str">
        <f t="shared" si="3"/>
        <v/>
      </c>
      <c r="N24" s="127" t="str">
        <f t="shared" si="4"/>
        <v/>
      </c>
      <c r="O24" s="442"/>
      <c r="P24" s="357"/>
      <c r="Q24" s="128"/>
      <c r="R24" s="129">
        <f t="shared" si="5"/>
        <v>0</v>
      </c>
      <c r="S24" s="128"/>
      <c r="T24" s="129">
        <f t="shared" si="6"/>
        <v>0</v>
      </c>
      <c r="U24" s="128"/>
      <c r="V24" s="130">
        <f t="shared" si="11"/>
        <v>0</v>
      </c>
      <c r="W24" s="131" t="str">
        <f t="shared" si="12"/>
        <v/>
      </c>
      <c r="X24" s="132" t="str">
        <f t="shared" si="13"/>
        <v/>
      </c>
      <c r="Y24" s="123"/>
      <c r="Z24" s="112" t="str">
        <f t="shared" si="1"/>
        <v/>
      </c>
      <c r="AA24" s="125"/>
      <c r="AB24" s="124" t="str">
        <f t="shared" si="7"/>
        <v/>
      </c>
      <c r="AC24" s="126" t="str">
        <f t="shared" si="8"/>
        <v/>
      </c>
      <c r="AD24" s="133" t="str">
        <f t="shared" si="9"/>
        <v/>
      </c>
      <c r="AE24" s="133" t="str">
        <f t="shared" si="10"/>
        <v/>
      </c>
      <c r="AF24" s="151"/>
      <c r="AG24" s="200"/>
    </row>
    <row r="25" spans="2:33" s="115" customFormat="1" ht="39.75" customHeight="1" thickBot="1">
      <c r="B25" s="152">
        <v>10</v>
      </c>
      <c r="C25" s="153"/>
      <c r="D25" s="154"/>
      <c r="E25" s="155"/>
      <c r="F25" s="156"/>
      <c r="G25" s="156"/>
      <c r="H25" s="157"/>
      <c r="I25" s="158"/>
      <c r="J25" s="159" t="str">
        <f t="shared" si="0"/>
        <v/>
      </c>
      <c r="K25" s="160"/>
      <c r="L25" s="159" t="str">
        <f t="shared" si="2"/>
        <v/>
      </c>
      <c r="M25" s="161"/>
      <c r="N25" s="162"/>
      <c r="O25" s="447"/>
      <c r="P25" s="359"/>
      <c r="Q25" s="160"/>
      <c r="R25" s="163">
        <f t="shared" si="5"/>
        <v>0</v>
      </c>
      <c r="S25" s="160"/>
      <c r="T25" s="163">
        <f t="shared" si="6"/>
        <v>0</v>
      </c>
      <c r="U25" s="160"/>
      <c r="V25" s="164">
        <f t="shared" si="11"/>
        <v>0</v>
      </c>
      <c r="W25" s="165" t="str">
        <f t="shared" si="12"/>
        <v/>
      </c>
      <c r="X25" s="166" t="str">
        <f t="shared" si="13"/>
        <v/>
      </c>
      <c r="Y25" s="158"/>
      <c r="Z25" s="167" t="str">
        <f t="shared" si="1"/>
        <v/>
      </c>
      <c r="AA25" s="160"/>
      <c r="AB25" s="159" t="str">
        <f t="shared" si="7"/>
        <v/>
      </c>
      <c r="AC25" s="161"/>
      <c r="AD25" s="168" t="str">
        <f t="shared" si="9"/>
        <v/>
      </c>
      <c r="AE25" s="168" t="str">
        <f t="shared" si="10"/>
        <v/>
      </c>
      <c r="AF25" s="169"/>
      <c r="AG25" s="170"/>
    </row>
    <row r="26" spans="2:33" s="54" customFormat="1"/>
    <row r="27" spans="2:33" s="54" customFormat="1" ht="12.75" customHeight="1"/>
    <row r="28" spans="2:33" s="54" customFormat="1" ht="12.75" hidden="1" customHeight="1">
      <c r="B28" s="54" t="s">
        <v>49</v>
      </c>
      <c r="C28" s="54" t="s">
        <v>90</v>
      </c>
      <c r="D28" s="54" t="s">
        <v>91</v>
      </c>
    </row>
    <row r="29" spans="2:33" s="54" customFormat="1" ht="13.5" hidden="1" customHeight="1">
      <c r="B29" s="54" t="s">
        <v>92</v>
      </c>
      <c r="C29" s="54" t="s">
        <v>93</v>
      </c>
      <c r="D29" s="54" t="s">
        <v>94</v>
      </c>
    </row>
    <row r="30" spans="2:33" s="54" customFormat="1" ht="38.25" hidden="1">
      <c r="C30" s="54" t="s">
        <v>95</v>
      </c>
      <c r="D30" s="54" t="s">
        <v>96</v>
      </c>
    </row>
    <row r="31" spans="2:33" s="54" customFormat="1" ht="25.5" hidden="1">
      <c r="B31" s="54" t="s">
        <v>97</v>
      </c>
      <c r="C31" s="54" t="s">
        <v>98</v>
      </c>
      <c r="D31" s="54" t="s">
        <v>99</v>
      </c>
    </row>
    <row r="32" spans="2:33" s="54" customFormat="1" ht="25.5" hidden="1">
      <c r="B32" s="55" t="s">
        <v>100</v>
      </c>
      <c r="C32" s="54" t="s">
        <v>101</v>
      </c>
      <c r="D32" s="54" t="s">
        <v>102</v>
      </c>
    </row>
    <row r="33" spans="2:4" s="54" customFormat="1" hidden="1">
      <c r="B33" s="54" t="s">
        <v>103</v>
      </c>
      <c r="C33" s="54" t="s">
        <v>104</v>
      </c>
      <c r="D33" s="54" t="s">
        <v>105</v>
      </c>
    </row>
    <row r="34" spans="2:4" s="54" customFormat="1" ht="25.5" hidden="1">
      <c r="B34" s="54" t="s">
        <v>106</v>
      </c>
      <c r="C34" s="54" t="s">
        <v>107</v>
      </c>
      <c r="D34" s="54" t="s">
        <v>5</v>
      </c>
    </row>
    <row r="35" spans="2:4" s="54" customFormat="1" ht="63.75" hidden="1">
      <c r="B35" s="54" t="s">
        <v>108</v>
      </c>
      <c r="C35" s="54" t="s">
        <v>109</v>
      </c>
      <c r="D35" s="54" t="s">
        <v>110</v>
      </c>
    </row>
    <row r="36" spans="2:4" s="54" customFormat="1" ht="25.5" hidden="1">
      <c r="B36" s="54" t="s">
        <v>84</v>
      </c>
      <c r="C36" s="54" t="s">
        <v>111</v>
      </c>
      <c r="D36" s="54" t="s">
        <v>112</v>
      </c>
    </row>
    <row r="37" spans="2:4" s="54" customFormat="1" ht="25.5" hidden="1">
      <c r="B37" s="54" t="s">
        <v>113</v>
      </c>
      <c r="C37" s="54" t="s">
        <v>114</v>
      </c>
    </row>
    <row r="38" spans="2:4" s="54" customFormat="1" hidden="1">
      <c r="B38" s="54" t="s">
        <v>115</v>
      </c>
      <c r="C38" s="54" t="s">
        <v>116</v>
      </c>
    </row>
    <row r="39" spans="2:4" s="54" customFormat="1" ht="38.25" hidden="1">
      <c r="C39" s="54" t="s">
        <v>117</v>
      </c>
    </row>
    <row r="40" spans="2:4" s="54" customFormat="1" hidden="1">
      <c r="B40" s="54" t="s">
        <v>118</v>
      </c>
      <c r="C40" s="54" t="s">
        <v>119</v>
      </c>
    </row>
    <row r="41" spans="2:4" s="54" customFormat="1" ht="25.5" hidden="1">
      <c r="B41" s="54" t="s">
        <v>120</v>
      </c>
      <c r="C41" s="54" t="s">
        <v>7</v>
      </c>
    </row>
    <row r="42" spans="2:4" s="54" customFormat="1" ht="38.25" hidden="1">
      <c r="B42" s="54" t="s">
        <v>121</v>
      </c>
      <c r="C42" s="54" t="s">
        <v>122</v>
      </c>
    </row>
    <row r="43" spans="2:4" s="54" customFormat="1" hidden="1">
      <c r="B43" s="54" t="s">
        <v>87</v>
      </c>
      <c r="C43" s="54" t="s">
        <v>123</v>
      </c>
    </row>
    <row r="44" spans="2:4" s="54" customFormat="1" hidden="1">
      <c r="B44" s="54" t="s">
        <v>55</v>
      </c>
      <c r="C44" s="54" t="s">
        <v>124</v>
      </c>
    </row>
    <row r="45" spans="2:4" s="54" customFormat="1" ht="51" hidden="1">
      <c r="C45" s="54" t="s">
        <v>112</v>
      </c>
    </row>
    <row r="46" spans="2:4" s="54" customFormat="1" ht="25.5" hidden="1">
      <c r="B46" s="54" t="s">
        <v>125</v>
      </c>
    </row>
    <row r="47" spans="2:4" s="54" customFormat="1" hidden="1">
      <c r="B47" s="54" t="s">
        <v>56</v>
      </c>
    </row>
    <row r="48" spans="2:4" s="54" customFormat="1" hidden="1">
      <c r="B48" s="54" t="s">
        <v>66</v>
      </c>
    </row>
    <row r="49" spans="2:2" s="54" customFormat="1" hidden="1">
      <c r="B49" s="54" t="s">
        <v>76</v>
      </c>
    </row>
    <row r="50" spans="2:2" s="54" customFormat="1" ht="25.5" hidden="1">
      <c r="B50" s="54" t="s">
        <v>126</v>
      </c>
    </row>
    <row r="51" spans="2:2" s="54" customFormat="1"/>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sheetData>
  <sheetProtection formatCells="0" formatRows="0" selectLockedCells="1"/>
  <dataConsolidate/>
  <mergeCells count="65">
    <mergeCell ref="O21:P21"/>
    <mergeCell ref="O22:P22"/>
    <mergeCell ref="O23:P23"/>
    <mergeCell ref="O24:P24"/>
    <mergeCell ref="O25:P25"/>
    <mergeCell ref="O20:P20"/>
    <mergeCell ref="O15:P16"/>
    <mergeCell ref="Q15:Q16"/>
    <mergeCell ref="S15:S16"/>
    <mergeCell ref="U15:U16"/>
    <mergeCell ref="O17:P17"/>
    <mergeCell ref="O18:P18"/>
    <mergeCell ref="O19:P19"/>
    <mergeCell ref="O13:W14"/>
    <mergeCell ref="X13:X16"/>
    <mergeCell ref="Y13:AE13"/>
    <mergeCell ref="I14:J16"/>
    <mergeCell ref="K14:L16"/>
    <mergeCell ref="M14:N14"/>
    <mergeCell ref="Y14:Z16"/>
    <mergeCell ref="AA14:AB16"/>
    <mergeCell ref="AC14:AE14"/>
    <mergeCell ref="M15:M16"/>
    <mergeCell ref="M13:N13"/>
    <mergeCell ref="N15:N16"/>
    <mergeCell ref="AD15:AD16"/>
    <mergeCell ref="AE15:AE16"/>
    <mergeCell ref="W15:W16"/>
    <mergeCell ref="AC15:AC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H13:H16"/>
    <mergeCell ref="I13:K13"/>
    <mergeCell ref="B9:D9"/>
    <mergeCell ref="E9:N9"/>
    <mergeCell ref="B11:D11"/>
    <mergeCell ref="E11:H11"/>
    <mergeCell ref="I11:N11"/>
    <mergeCell ref="B6:D6"/>
    <mergeCell ref="E6:N6"/>
    <mergeCell ref="B7:D7"/>
    <mergeCell ref="E7:N7"/>
    <mergeCell ref="B8:D8"/>
    <mergeCell ref="E8:N8"/>
    <mergeCell ref="B2:C4"/>
    <mergeCell ref="D2:N2"/>
    <mergeCell ref="O2:O4"/>
    <mergeCell ref="P2:AG2"/>
    <mergeCell ref="G3:N3"/>
    <mergeCell ref="P3:AA3"/>
    <mergeCell ref="AC3:AG3"/>
    <mergeCell ref="D4:N4"/>
    <mergeCell ref="P4:AG4"/>
  </mergeCells>
  <conditionalFormatting sqref="I17:I25 Y17:Y25">
    <cfRule type="containsText" dxfId="89" priority="5" operator="containsText" text="IMPROBABLE">
      <formula>NOT(ISERROR(SEARCH("IMPROBABLE",I17)))</formula>
    </cfRule>
    <cfRule type="containsText" dxfId="88" priority="10" operator="containsText" text="PROBABLE">
      <formula>NOT(ISERROR(SEARCH("PROBABLE",I17)))</formula>
    </cfRule>
    <cfRule type="containsText" dxfId="87" priority="16" operator="containsText" text="CASI CIERTA">
      <formula>NOT(ISERROR(SEARCH("CASI CIERTA",I17)))</formula>
    </cfRule>
    <cfRule type="containsText" dxfId="86" priority="17" operator="containsText" text="POSIBLE">
      <formula>NOT(ISERROR(SEARCH("POSIBLE",I17)))</formula>
    </cfRule>
    <cfRule type="containsText" dxfId="85" priority="18" operator="containsText" text="RARO">
      <formula>NOT(ISERROR(SEARCH("RARO",I17)))</formula>
    </cfRule>
  </conditionalFormatting>
  <conditionalFormatting sqref="K17:K25 AA17:AA25">
    <cfRule type="containsText" dxfId="84" priority="11" operator="containsText" text="CATASTRÓFICO">
      <formula>NOT(ISERROR(SEARCH("CATASTRÓFICO",K17)))</formula>
    </cfRule>
    <cfRule type="containsText" dxfId="83" priority="12" operator="containsText" text="MAYOR">
      <formula>NOT(ISERROR(SEARCH("MAYOR",K17)))</formula>
    </cfRule>
    <cfRule type="containsText" dxfId="82" priority="13" operator="containsText" text="MODERADO">
      <formula>NOT(ISERROR(SEARCH("MODERADO",K17)))</formula>
    </cfRule>
    <cfRule type="containsText" dxfId="81" priority="14" operator="containsText" text="MENOR">
      <formula>NOT(ISERROR(SEARCH("MENOR",K17)))</formula>
    </cfRule>
    <cfRule type="containsText" dxfId="80" priority="15" operator="containsText" text="INSIGNIFICANTE">
      <formula>NOT(ISERROR(SEARCH("INSIGNIFICANTE",K17)))</formula>
    </cfRule>
  </conditionalFormatting>
  <conditionalFormatting sqref="X17 N17:N25 AD17:AF17 AD20:AF25 AD18:AE19">
    <cfRule type="containsText" dxfId="79" priority="6" operator="containsText" text="RIESGO EXTREMO">
      <formula>NOT(ISERROR(SEARCH("RIESGO EXTREMO",N17)))</formula>
    </cfRule>
    <cfRule type="containsText" dxfId="78" priority="7" operator="containsText" text="RIESGO ALTO">
      <formula>NOT(ISERROR(SEARCH("RIESGO ALTO",N17)))</formula>
    </cfRule>
    <cfRule type="containsText" dxfId="77" priority="8" operator="containsText" text="RIESGO MODERADO">
      <formula>NOT(ISERROR(SEARCH("RIESGO MODERADO",N17)))</formula>
    </cfRule>
    <cfRule type="containsText" dxfId="76" priority="9" operator="containsText" text="RIESGO BAJO">
      <formula>NOT(ISERROR(SEARCH("RIESGO BAJO",N17)))</formula>
    </cfRule>
  </conditionalFormatting>
  <conditionalFormatting sqref="AF19">
    <cfRule type="containsText" dxfId="75" priority="1" operator="containsText" text="RIESGO EXTREMO">
      <formula>NOT(ISERROR(SEARCH("RIESGO EXTREMO",AF19)))</formula>
    </cfRule>
    <cfRule type="containsText" dxfId="74" priority="2" operator="containsText" text="RIESGO ALTO">
      <formula>NOT(ISERROR(SEARCH("RIESGO ALTO",AF19)))</formula>
    </cfRule>
    <cfRule type="containsText" dxfId="73" priority="3" operator="containsText" text="RIESGO MODERADO">
      <formula>NOT(ISERROR(SEARCH("RIESGO MODERADO",AF19)))</formula>
    </cfRule>
    <cfRule type="containsText" dxfId="72" priority="4" operator="containsText" text="RIESGO BAJO">
      <formula>NOT(ISERROR(SEARCH("RIESGO BAJO",AF19)))</formula>
    </cfRule>
  </conditionalFormatting>
  <dataValidations count="7">
    <dataValidation type="list" allowBlank="1" showInputMessage="1" showErrorMessage="1" sqref="S17:S25 U17:U25 Q17:Q25">
      <formula1>"SI,NO"</formula1>
    </dataValidation>
    <dataValidation type="list" allowBlank="1" showInputMessage="1" showErrorMessage="1" sqref="C17:C25">
      <formula1>FAC</formula1>
    </dataValidation>
    <dataValidation type="list" allowBlank="1" showInputMessage="1" showErrorMessage="1" sqref="AA17:AA25 K17:K25">
      <formula1>IMP</formula1>
    </dataValidation>
    <dataValidation type="list" allowBlank="1" showInputMessage="1" showErrorMessage="1" sqref="Y17:Y25 I17:I25">
      <formula1>PROBA</formula1>
    </dataValidation>
    <dataValidation type="list" allowBlank="1" showInputMessage="1" showErrorMessage="1" sqref="H17:H25">
      <formula1>clarie</formula1>
    </dataValidation>
    <dataValidation type="list" allowBlank="1" showInputMessage="1" showErrorMessage="1" sqref="E6">
      <formula1>MACRO</formula1>
    </dataValidation>
    <dataValidation type="list" allowBlank="1" showInputMessage="1" showErrorMessage="1" sqref="E7">
      <formula1>PROCE</formula1>
    </dataValidation>
  </dataValidations>
  <printOptions horizontalCentered="1"/>
  <pageMargins left="0.70866141732283472" right="0.70866141732283472" top="0.39370078740157483" bottom="0.93437499999999996" header="0.31496062992125984" footer="0.31496062992125984"/>
  <pageSetup paperSize="14" scale="39"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19.xml><?xml version="1.0" encoding="utf-8"?>
<worksheet xmlns="http://schemas.openxmlformats.org/spreadsheetml/2006/main" xmlns:r="http://schemas.openxmlformats.org/officeDocument/2006/relationships">
  <dimension ref="B2:AG2968"/>
  <sheetViews>
    <sheetView showGridLines="0" view="pageBreakPreview" zoomScale="30" zoomScaleNormal="60" zoomScaleSheetLayoutView="30" zoomScalePageLayoutView="50" workbookViewId="0">
      <selection activeCell="G22" sqref="G22"/>
    </sheetView>
  </sheetViews>
  <sheetFormatPr baseColWidth="10" defaultColWidth="11.42578125" defaultRowHeight="12.75"/>
  <cols>
    <col min="1" max="1" width="4.28515625" style="1" customWidth="1"/>
    <col min="2" max="2" width="12.85546875" style="1" customWidth="1"/>
    <col min="3" max="3" width="18.28515625" style="1" customWidth="1" collapsed="1"/>
    <col min="4" max="4" width="58.140625" style="1" customWidth="1"/>
    <col min="5" max="5" width="53.42578125" style="1" customWidth="1" collapsed="1"/>
    <col min="6" max="6" width="52" style="1" customWidth="1"/>
    <col min="7" max="7" width="49.140625" style="1" customWidth="1"/>
    <col min="8" max="8" width="20.7109375" style="1" customWidth="1"/>
    <col min="9" max="9" width="27" style="1" customWidth="1" collapsed="1"/>
    <col min="10" max="10" width="11.42578125" style="1" hidden="1" customWidth="1"/>
    <col min="11" max="11" width="27" style="1" customWidth="1"/>
    <col min="12" max="12" width="11.42578125" style="1" hidden="1" customWidth="1"/>
    <col min="13" max="14" width="17.28515625" style="1" customWidth="1"/>
    <col min="15" max="15" width="28.8554687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7" style="1" customWidth="1"/>
    <col min="28" max="28" width="11.42578125" style="1" hidden="1" customWidth="1"/>
    <col min="29" max="29" width="17.85546875" style="1" customWidth="1"/>
    <col min="30" max="30" width="17.28515625" style="1" customWidth="1"/>
    <col min="31" max="31" width="21.140625" style="1" customWidth="1"/>
    <col min="32" max="32" width="55" style="1" customWidth="1"/>
    <col min="33" max="33" width="57.570312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91</v>
      </c>
      <c r="F6" s="457"/>
      <c r="G6" s="457"/>
      <c r="H6" s="457"/>
      <c r="I6" s="457"/>
      <c r="J6" s="457"/>
      <c r="K6" s="457"/>
      <c r="L6" s="457"/>
      <c r="M6" s="457"/>
      <c r="N6" s="458"/>
    </row>
    <row r="7" spans="2:33" ht="27" customHeight="1">
      <c r="B7" s="419" t="s">
        <v>6</v>
      </c>
      <c r="C7" s="390"/>
      <c r="D7" s="390"/>
      <c r="E7" s="459" t="s">
        <v>93</v>
      </c>
      <c r="F7" s="459"/>
      <c r="G7" s="459"/>
      <c r="H7" s="459"/>
      <c r="I7" s="459"/>
      <c r="J7" s="459"/>
      <c r="K7" s="459"/>
      <c r="L7" s="459"/>
      <c r="M7" s="459"/>
      <c r="N7" s="460"/>
    </row>
    <row r="8" spans="2:33" ht="27" customHeight="1">
      <c r="B8" s="419" t="s">
        <v>8</v>
      </c>
      <c r="C8" s="390"/>
      <c r="D8" s="390"/>
      <c r="E8" s="461" t="s">
        <v>254</v>
      </c>
      <c r="F8" s="461"/>
      <c r="G8" s="461"/>
      <c r="H8" s="461"/>
      <c r="I8" s="461"/>
      <c r="J8" s="461"/>
      <c r="K8" s="461"/>
      <c r="L8" s="461"/>
      <c r="M8" s="461"/>
      <c r="N8" s="462"/>
    </row>
    <row r="9" spans="2:33" ht="60" customHeight="1" thickBot="1">
      <c r="B9" s="395" t="s">
        <v>10</v>
      </c>
      <c r="C9" s="396"/>
      <c r="D9" s="396"/>
      <c r="E9" s="454" t="s">
        <v>255</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07" t="s">
        <v>19</v>
      </c>
      <c r="F12" s="409"/>
      <c r="G12" s="409"/>
      <c r="H12" s="408"/>
      <c r="I12" s="407" t="s">
        <v>20</v>
      </c>
      <c r="J12" s="409"/>
      <c r="K12" s="409"/>
      <c r="L12" s="409"/>
      <c r="M12" s="409"/>
      <c r="N12" s="408"/>
      <c r="O12" s="411" t="s">
        <v>21</v>
      </c>
      <c r="P12" s="411"/>
      <c r="Q12" s="409"/>
      <c r="R12" s="409"/>
      <c r="S12" s="409"/>
      <c r="T12" s="409"/>
      <c r="U12" s="409"/>
      <c r="V12" s="409"/>
      <c r="W12" s="409"/>
      <c r="X12" s="409"/>
      <c r="Y12" s="412"/>
      <c r="Z12" s="412"/>
      <c r="AA12" s="412"/>
      <c r="AB12" s="412"/>
      <c r="AC12" s="412"/>
      <c r="AD12" s="413"/>
      <c r="AE12" s="414"/>
      <c r="AF12" s="407" t="s">
        <v>22</v>
      </c>
      <c r="AG12" s="408" t="s">
        <v>23</v>
      </c>
    </row>
    <row r="13" spans="2:33" s="9" customFormat="1" ht="38.25" customHeight="1">
      <c r="B13" s="398"/>
      <c r="C13" s="419" t="s">
        <v>24</v>
      </c>
      <c r="D13" s="391" t="s">
        <v>25</v>
      </c>
      <c r="E13" s="415" t="s">
        <v>26</v>
      </c>
      <c r="F13" s="422" t="s">
        <v>27</v>
      </c>
      <c r="G13" s="422" t="s">
        <v>28</v>
      </c>
      <c r="H13" s="452" t="s">
        <v>29</v>
      </c>
      <c r="I13" s="419" t="s">
        <v>30</v>
      </c>
      <c r="J13" s="390"/>
      <c r="K13" s="390"/>
      <c r="L13" s="8"/>
      <c r="M13" s="390" t="s">
        <v>31</v>
      </c>
      <c r="N13" s="391"/>
      <c r="O13" s="385" t="s">
        <v>32</v>
      </c>
      <c r="P13" s="374"/>
      <c r="Q13" s="374"/>
      <c r="R13" s="374"/>
      <c r="S13" s="374"/>
      <c r="T13" s="374"/>
      <c r="U13" s="374"/>
      <c r="V13" s="374"/>
      <c r="W13" s="375"/>
      <c r="X13" s="378" t="s">
        <v>33</v>
      </c>
      <c r="Y13" s="381" t="s">
        <v>256</v>
      </c>
      <c r="Z13" s="382"/>
      <c r="AA13" s="382"/>
      <c r="AB13" s="382"/>
      <c r="AC13" s="382"/>
      <c r="AD13" s="383"/>
      <c r="AE13" s="384"/>
      <c r="AF13" s="415"/>
      <c r="AG13" s="417"/>
    </row>
    <row r="14" spans="2:33" s="9" customFormat="1" ht="36" customHeight="1">
      <c r="B14" s="398"/>
      <c r="C14" s="419"/>
      <c r="D14" s="391"/>
      <c r="E14" s="415"/>
      <c r="F14" s="422"/>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17"/>
    </row>
    <row r="15" spans="2:33" ht="12.75" customHeight="1">
      <c r="B15" s="398"/>
      <c r="C15" s="419"/>
      <c r="D15" s="391"/>
      <c r="E15" s="415"/>
      <c r="F15" s="422"/>
      <c r="G15" s="422"/>
      <c r="H15" s="452"/>
      <c r="I15" s="386"/>
      <c r="J15" s="387"/>
      <c r="K15" s="379"/>
      <c r="L15" s="387"/>
      <c r="M15" s="372" t="s">
        <v>38</v>
      </c>
      <c r="N15" s="393" t="s">
        <v>39</v>
      </c>
      <c r="O15" s="449" t="s">
        <v>40</v>
      </c>
      <c r="P15" s="369"/>
      <c r="Q15" s="372" t="s">
        <v>41</v>
      </c>
      <c r="R15" s="10"/>
      <c r="S15" s="372" t="s">
        <v>42</v>
      </c>
      <c r="T15" s="10"/>
      <c r="U15" s="372" t="s">
        <v>43</v>
      </c>
      <c r="V15" s="10"/>
      <c r="W15" s="372" t="s">
        <v>44</v>
      </c>
      <c r="X15" s="379"/>
      <c r="Y15" s="386"/>
      <c r="Z15" s="387"/>
      <c r="AA15" s="379"/>
      <c r="AB15" s="387"/>
      <c r="AC15" s="372" t="s">
        <v>38</v>
      </c>
      <c r="AD15" s="393" t="s">
        <v>39</v>
      </c>
      <c r="AE15" s="393" t="s">
        <v>45</v>
      </c>
      <c r="AF15" s="415"/>
      <c r="AG15" s="417"/>
    </row>
    <row r="16" spans="2:33" s="9" customFormat="1" ht="73.5" customHeight="1" thickBot="1">
      <c r="B16" s="399"/>
      <c r="C16" s="395"/>
      <c r="D16" s="420"/>
      <c r="E16" s="13" t="s">
        <v>46</v>
      </c>
      <c r="F16" s="11" t="s">
        <v>47</v>
      </c>
      <c r="G16" s="11" t="s">
        <v>257</v>
      </c>
      <c r="H16" s="453"/>
      <c r="I16" s="388"/>
      <c r="J16" s="389"/>
      <c r="K16" s="380"/>
      <c r="L16" s="389"/>
      <c r="M16" s="373"/>
      <c r="N16" s="394"/>
      <c r="O16" s="450"/>
      <c r="P16" s="371"/>
      <c r="Q16" s="373"/>
      <c r="R16" s="12"/>
      <c r="S16" s="373"/>
      <c r="T16" s="12"/>
      <c r="U16" s="373"/>
      <c r="V16" s="12"/>
      <c r="W16" s="373"/>
      <c r="X16" s="380"/>
      <c r="Y16" s="388"/>
      <c r="Z16" s="389"/>
      <c r="AA16" s="380"/>
      <c r="AB16" s="389"/>
      <c r="AC16" s="373"/>
      <c r="AD16" s="394"/>
      <c r="AE16" s="394"/>
      <c r="AF16" s="416"/>
      <c r="AG16" s="418"/>
    </row>
    <row r="17" spans="2:33" s="15" customFormat="1" ht="103.5" customHeight="1">
      <c r="B17" s="60">
        <v>1</v>
      </c>
      <c r="C17" s="61" t="s">
        <v>49</v>
      </c>
      <c r="D17" s="62" t="s">
        <v>258</v>
      </c>
      <c r="E17" s="63" t="s">
        <v>259</v>
      </c>
      <c r="F17" s="64" t="s">
        <v>260</v>
      </c>
      <c r="G17" s="64" t="s">
        <v>261</v>
      </c>
      <c r="H17" s="65" t="s">
        <v>106</v>
      </c>
      <c r="I17" s="66" t="s">
        <v>121</v>
      </c>
      <c r="J17" s="67" t="str">
        <f t="shared" ref="J17:J26" si="0">IF(I17="RARO","1",IF(I17="IMPROBABLE","2",IF(I17="POSIBLE","3",IF(I17="PROBABLE","4",IF(I17="CASI CIERTA","5","")))))</f>
        <v>3</v>
      </c>
      <c r="K17" s="68" t="s">
        <v>66</v>
      </c>
      <c r="L17" s="67" t="str">
        <f>IF(K17="INSIGNIFICANTE","1",IF(K17="MENOR","2",IF(K17="MODERADO","3",IF(K17="MAYOR","4",IF(K17="CATASTRÓFICO","5","")))))</f>
        <v>3</v>
      </c>
      <c r="M17" s="69">
        <f>IF(J17="","",J17*L17)</f>
        <v>9</v>
      </c>
      <c r="N17" s="70" t="str">
        <f>IF(M17="","",IF(M17&gt;=15,"RIESGO EXTREMO",IF(M17&gt;=7,"RIESGO ALTO",IF(M17&gt;=4,"RIESGO MODERADO",IF(M17&gt;=1,"RIESGO BAJO","")))))</f>
        <v>RIESGO ALTO</v>
      </c>
      <c r="O17" s="505" t="s">
        <v>262</v>
      </c>
      <c r="P17" s="506"/>
      <c r="Q17" s="68" t="s">
        <v>58</v>
      </c>
      <c r="R17" s="71">
        <f>IF(Q17="SI",0.25,0)</f>
        <v>0.25</v>
      </c>
      <c r="S17" s="68" t="s">
        <v>58</v>
      </c>
      <c r="T17" s="71">
        <f>IF(S17="SI",0.25,0)</f>
        <v>0.25</v>
      </c>
      <c r="U17" s="68" t="s">
        <v>58</v>
      </c>
      <c r="V17" s="72">
        <f>IF(U17="SI",0.5,0)</f>
        <v>0.5</v>
      </c>
      <c r="W17" s="73">
        <f>IF(Q17="","",SUM(R17,T17,V17))</f>
        <v>1</v>
      </c>
      <c r="X17" s="74" t="str">
        <f t="shared" ref="X17:X26" si="1">IF(W17="","",IF(W17="","",IF(W17&gt;=0.76,"2",IF(W17&gt;=0.51,"1",IF(W17&gt;=0,"0","")))))</f>
        <v>2</v>
      </c>
      <c r="Y17" s="66" t="s">
        <v>118</v>
      </c>
      <c r="Z17" s="75" t="str">
        <f t="shared" ref="Z17:Z26" si="2">IF(Y17="RARO","1",IF(Y17="IMPROBABLE","2",IF(Y17="POSIBLE","3",IF(Y17="PROBABLE","4",IF(Y17="CASI CIERTA","5","")))))</f>
        <v>1</v>
      </c>
      <c r="AA17" s="68" t="s">
        <v>125</v>
      </c>
      <c r="AB17" s="67" t="str">
        <f>IF(AA17="INSIGNIFICANTE","1",IF(AA17="MENOR","2",IF(AA17="MODERADO","3",IF(AA17="MAYOR","4",IF(AA17="CATASTRÓFICO","5","")))))</f>
        <v>1</v>
      </c>
      <c r="AC17" s="69">
        <f>IF(Z17="","",Z17*AB17)</f>
        <v>1</v>
      </c>
      <c r="AD17" s="70" t="str">
        <f>IF(AC17="","",IF(AC17&gt;=15,"RIESGO EXTREMO",IF(AC17&gt;=7,"RIESGO ALTO",IF(AC17&gt;=4,"RIESGO MODERADO",IF(AC17&gt;=1,"RIESGO BAJO","")))))</f>
        <v>RIESGO BAJO</v>
      </c>
      <c r="AE17" s="70" t="str">
        <f>IF(AD17="","",IF(AD17="RIESGO EXTREMO","COMPARTIR O TRANSFERIR EL RIESGO",IF(AD17="RIESGO ALTO","EVITAR EL RIESGO",IF(AD17="RIESGO MODERADO","REDUCIR EL RIESGO",IF(AD17="RIESGO BAJO","ASUMIR","")))))</f>
        <v>ASUMIR</v>
      </c>
      <c r="AF17" s="76" t="s">
        <v>263</v>
      </c>
      <c r="AG17" s="77" t="s">
        <v>264</v>
      </c>
    </row>
    <row r="18" spans="2:33" s="15" customFormat="1" ht="103.5" customHeight="1">
      <c r="B18" s="78">
        <v>2</v>
      </c>
      <c r="C18" s="79" t="s">
        <v>49</v>
      </c>
      <c r="D18" s="80" t="s">
        <v>50</v>
      </c>
      <c r="E18" s="81" t="s">
        <v>265</v>
      </c>
      <c r="F18" s="82" t="s">
        <v>266</v>
      </c>
      <c r="G18" s="82" t="s">
        <v>267</v>
      </c>
      <c r="H18" s="83" t="s">
        <v>100</v>
      </c>
      <c r="I18" s="84" t="s">
        <v>87</v>
      </c>
      <c r="J18" s="85" t="str">
        <f t="shared" si="0"/>
        <v>4</v>
      </c>
      <c r="K18" s="86" t="s">
        <v>66</v>
      </c>
      <c r="L18" s="85" t="str">
        <f t="shared" ref="L18:L26" si="3">IF(K18="INSIGNIFICANTE","1",IF(K18="MENOR","2",IF(K18="MODERADO","3",IF(K18="MAYOR","4",IF(K18="CATASTRÓFICO","5","")))))</f>
        <v>3</v>
      </c>
      <c r="M18" s="87">
        <f t="shared" ref="M18:M25" si="4">IF(J18="","",J18*L18)</f>
        <v>12</v>
      </c>
      <c r="N18" s="88" t="str">
        <f t="shared" ref="N18:N25" si="5">IF(M18="","",IF(M18&gt;=15,"RIESGO EXTREMO",IF(M18&gt;=7,"RIESGO ALTO",IF(M18&gt;=4,"RIESGO MODERADO",IF(M18&gt;=1,"RIESGO BAJO","")))))</f>
        <v>RIESGO ALTO</v>
      </c>
      <c r="O18" s="494" t="s">
        <v>268</v>
      </c>
      <c r="P18" s="495" t="s">
        <v>268</v>
      </c>
      <c r="Q18" s="89" t="s">
        <v>58</v>
      </c>
      <c r="R18" s="90">
        <f>IF(Q18="SI",0.25,0)</f>
        <v>0.25</v>
      </c>
      <c r="S18" s="89" t="s">
        <v>58</v>
      </c>
      <c r="T18" s="90">
        <f>IF(S18="SI",0.25,0)</f>
        <v>0.25</v>
      </c>
      <c r="U18" s="89" t="s">
        <v>58</v>
      </c>
      <c r="V18" s="91">
        <f>IF(U18="SI",0.5,0)</f>
        <v>0.5</v>
      </c>
      <c r="W18" s="92">
        <f>IF(Q18="","",SUM(R18,T18,V18))</f>
        <v>1</v>
      </c>
      <c r="X18" s="93" t="str">
        <f t="shared" si="1"/>
        <v>2</v>
      </c>
      <c r="Y18" s="84" t="s">
        <v>120</v>
      </c>
      <c r="Z18" s="75" t="str">
        <f t="shared" si="2"/>
        <v>2</v>
      </c>
      <c r="AA18" s="86" t="s">
        <v>125</v>
      </c>
      <c r="AB18" s="85" t="str">
        <f t="shared" ref="AB18:AB26" si="6">IF(AA18="INSIGNIFICANTE","1",IF(AA18="MENOR","2",IF(AA18="MODERADO","3",IF(AA18="MAYOR","4",IF(AA18="CATASTRÓFICO","5","")))))</f>
        <v>1</v>
      </c>
      <c r="AC18" s="87">
        <f t="shared" ref="AC18:AC25" si="7">IF(Z18="","",Z18*AB18)</f>
        <v>2</v>
      </c>
      <c r="AD18" s="88" t="str">
        <f t="shared" ref="AD18:AD26" si="8">IF(AC18="","",IF(AC18&gt;=15,"RIESGO EXTREMO",IF(AC18&gt;=7,"RIESGO ALTO",IF(AC18&gt;=4,"RIESGO MODERADO",IF(AC18&gt;=1,"RIESGO BAJO","")))))</f>
        <v>RIESGO BAJO</v>
      </c>
      <c r="AE18" s="88" t="str">
        <f t="shared" ref="AE18:AE26" si="9">IF(AD18="","",IF(AD18="RIESGO EXTREMO","COMPARTIR O TRANSFERIR EL RIESGO",IF(AD18="RIESGO ALTO","EVITAR EL RIESGO",IF(AD18="RIESGO MODERADO","REDUCIR EL RIESGO",IF(AD18="RIESGO BAJO","ASUMIR","")))))</f>
        <v>ASUMIR</v>
      </c>
      <c r="AF18" s="94" t="s">
        <v>269</v>
      </c>
      <c r="AG18" s="95" t="s">
        <v>270</v>
      </c>
    </row>
    <row r="19" spans="2:33" s="15" customFormat="1" ht="143.25" customHeight="1">
      <c r="B19" s="78">
        <v>3</v>
      </c>
      <c r="C19" s="79" t="s">
        <v>92</v>
      </c>
      <c r="D19" s="80" t="s">
        <v>271</v>
      </c>
      <c r="E19" s="58" t="s">
        <v>272</v>
      </c>
      <c r="F19" s="82" t="s">
        <v>273</v>
      </c>
      <c r="G19" s="82" t="s">
        <v>274</v>
      </c>
      <c r="H19" s="83" t="s">
        <v>84</v>
      </c>
      <c r="I19" s="84" t="s">
        <v>87</v>
      </c>
      <c r="J19" s="85" t="str">
        <f t="shared" si="0"/>
        <v>4</v>
      </c>
      <c r="K19" s="86" t="s">
        <v>76</v>
      </c>
      <c r="L19" s="85" t="str">
        <f t="shared" si="3"/>
        <v>4</v>
      </c>
      <c r="M19" s="87">
        <f t="shared" si="4"/>
        <v>16</v>
      </c>
      <c r="N19" s="88" t="str">
        <f t="shared" si="5"/>
        <v>RIESGO EXTREMO</v>
      </c>
      <c r="O19" s="494" t="s">
        <v>275</v>
      </c>
      <c r="P19" s="495" t="s">
        <v>276</v>
      </c>
      <c r="Q19" s="89" t="s">
        <v>58</v>
      </c>
      <c r="R19" s="90">
        <f>IF(Q19="SI",0.25,0)</f>
        <v>0.25</v>
      </c>
      <c r="S19" s="89" t="s">
        <v>58</v>
      </c>
      <c r="T19" s="90">
        <f>IF(S19="SI",0.25,0)</f>
        <v>0.25</v>
      </c>
      <c r="U19" s="89" t="s">
        <v>59</v>
      </c>
      <c r="V19" s="91">
        <f>IF(U19="SI",0.5,0)</f>
        <v>0</v>
      </c>
      <c r="W19" s="92">
        <f>IF(Q19="","",SUM(R19,T19,V19))</f>
        <v>0.5</v>
      </c>
      <c r="X19" s="93" t="str">
        <f t="shared" si="1"/>
        <v>0</v>
      </c>
      <c r="Y19" s="84" t="s">
        <v>87</v>
      </c>
      <c r="Z19" s="75" t="str">
        <f t="shared" si="2"/>
        <v>4</v>
      </c>
      <c r="AA19" s="86" t="s">
        <v>76</v>
      </c>
      <c r="AB19" s="85" t="str">
        <f t="shared" si="6"/>
        <v>4</v>
      </c>
      <c r="AC19" s="87">
        <f t="shared" si="7"/>
        <v>16</v>
      </c>
      <c r="AD19" s="88" t="str">
        <f t="shared" si="8"/>
        <v>RIESGO EXTREMO</v>
      </c>
      <c r="AE19" s="88" t="str">
        <f t="shared" si="9"/>
        <v>COMPARTIR O TRANSFERIR EL RIESGO</v>
      </c>
      <c r="AF19" s="15" t="s">
        <v>277</v>
      </c>
      <c r="AG19" s="95" t="s">
        <v>278</v>
      </c>
    </row>
    <row r="20" spans="2:33" s="15" customFormat="1" ht="83.25" customHeight="1">
      <c r="B20" s="78">
        <v>4</v>
      </c>
      <c r="C20" s="79" t="s">
        <v>49</v>
      </c>
      <c r="D20" s="80" t="s">
        <v>279</v>
      </c>
      <c r="E20" s="81" t="s">
        <v>280</v>
      </c>
      <c r="F20" s="82" t="s">
        <v>281</v>
      </c>
      <c r="G20" s="82" t="s">
        <v>282</v>
      </c>
      <c r="H20" s="83" t="s">
        <v>100</v>
      </c>
      <c r="I20" s="84" t="s">
        <v>87</v>
      </c>
      <c r="J20" s="85" t="str">
        <f t="shared" si="0"/>
        <v>4</v>
      </c>
      <c r="K20" s="86" t="s">
        <v>76</v>
      </c>
      <c r="L20" s="85" t="str">
        <f t="shared" si="3"/>
        <v>4</v>
      </c>
      <c r="M20" s="87">
        <f t="shared" si="4"/>
        <v>16</v>
      </c>
      <c r="N20" s="88" t="str">
        <f t="shared" si="5"/>
        <v>RIESGO EXTREMO</v>
      </c>
      <c r="O20" s="494" t="s">
        <v>283</v>
      </c>
      <c r="P20" s="495" t="s">
        <v>276</v>
      </c>
      <c r="Q20" s="89" t="s">
        <v>59</v>
      </c>
      <c r="R20" s="90">
        <f t="shared" ref="R20:R26" si="10">IF(Q20="SI",0.25,0)</f>
        <v>0</v>
      </c>
      <c r="S20" s="89" t="s">
        <v>58</v>
      </c>
      <c r="T20" s="90">
        <f>IF(S20="SI",0.25,0)</f>
        <v>0.25</v>
      </c>
      <c r="U20" s="89" t="s">
        <v>59</v>
      </c>
      <c r="V20" s="91">
        <f>IF(U20="SI",0.5,0)</f>
        <v>0</v>
      </c>
      <c r="W20" s="92">
        <f>IF(Q20="","",SUM(R20,T20,V20))</f>
        <v>0.25</v>
      </c>
      <c r="X20" s="93" t="str">
        <f t="shared" si="1"/>
        <v>0</v>
      </c>
      <c r="Y20" s="84" t="s">
        <v>87</v>
      </c>
      <c r="Z20" s="75" t="str">
        <f t="shared" si="2"/>
        <v>4</v>
      </c>
      <c r="AA20" s="86" t="s">
        <v>76</v>
      </c>
      <c r="AB20" s="85" t="str">
        <f t="shared" si="6"/>
        <v>4</v>
      </c>
      <c r="AC20" s="87">
        <f t="shared" si="7"/>
        <v>16</v>
      </c>
      <c r="AD20" s="88" t="str">
        <f t="shared" si="8"/>
        <v>RIESGO EXTREMO</v>
      </c>
      <c r="AE20" s="88" t="str">
        <f t="shared" si="9"/>
        <v>COMPARTIR O TRANSFERIR EL RIESGO</v>
      </c>
      <c r="AF20" s="94" t="s">
        <v>284</v>
      </c>
      <c r="AG20" s="31" t="s">
        <v>285</v>
      </c>
    </row>
    <row r="21" spans="2:33" s="15" customFormat="1" ht="83.25" customHeight="1">
      <c r="B21" s="78">
        <v>5</v>
      </c>
      <c r="C21" s="79" t="s">
        <v>49</v>
      </c>
      <c r="D21" s="80" t="s">
        <v>286</v>
      </c>
      <c r="E21" s="96" t="s">
        <v>287</v>
      </c>
      <c r="F21" s="82" t="s">
        <v>288</v>
      </c>
      <c r="G21" s="15" t="s">
        <v>289</v>
      </c>
      <c r="H21" s="83" t="s">
        <v>108</v>
      </c>
      <c r="I21" s="84" t="s">
        <v>55</v>
      </c>
      <c r="J21" s="85" t="str">
        <f t="shared" si="0"/>
        <v>5</v>
      </c>
      <c r="K21" s="86" t="s">
        <v>76</v>
      </c>
      <c r="L21" s="85" t="str">
        <f t="shared" si="3"/>
        <v>4</v>
      </c>
      <c r="M21" s="87">
        <f t="shared" si="4"/>
        <v>20</v>
      </c>
      <c r="N21" s="88" t="str">
        <f t="shared" si="5"/>
        <v>RIESGO EXTREMO</v>
      </c>
      <c r="O21" s="494" t="s">
        <v>290</v>
      </c>
      <c r="P21" s="495"/>
      <c r="Q21" s="89" t="s">
        <v>59</v>
      </c>
      <c r="R21" s="90">
        <f t="shared" si="10"/>
        <v>0</v>
      </c>
      <c r="S21" s="89" t="s">
        <v>58</v>
      </c>
      <c r="T21" s="90">
        <f t="shared" ref="T21:T26" si="11">IF(S21="SI",0.25,0)</f>
        <v>0.25</v>
      </c>
      <c r="U21" s="89" t="s">
        <v>59</v>
      </c>
      <c r="V21" s="91">
        <f t="shared" ref="V21:V26" si="12">IF(U21="SI",0.5,0)</f>
        <v>0</v>
      </c>
      <c r="W21" s="92">
        <f t="shared" ref="W21:W26" si="13">IF(Q21="","",SUM(R21,T21,V21))</f>
        <v>0.25</v>
      </c>
      <c r="X21" s="93" t="str">
        <f t="shared" si="1"/>
        <v>0</v>
      </c>
      <c r="Y21" s="84" t="s">
        <v>55</v>
      </c>
      <c r="Z21" s="75" t="str">
        <f t="shared" si="2"/>
        <v>5</v>
      </c>
      <c r="AA21" s="86" t="s">
        <v>76</v>
      </c>
      <c r="AB21" s="85" t="str">
        <f t="shared" si="6"/>
        <v>4</v>
      </c>
      <c r="AC21" s="87">
        <f t="shared" si="7"/>
        <v>20</v>
      </c>
      <c r="AD21" s="88" t="str">
        <f t="shared" si="8"/>
        <v>RIESGO EXTREMO</v>
      </c>
      <c r="AE21" s="88" t="str">
        <f t="shared" si="9"/>
        <v>COMPARTIR O TRANSFERIR EL RIESGO</v>
      </c>
      <c r="AF21" s="280" t="s">
        <v>291</v>
      </c>
      <c r="AG21" s="279" t="s">
        <v>292</v>
      </c>
    </row>
    <row r="22" spans="2:33" s="15" customFormat="1" ht="48" customHeight="1">
      <c r="B22" s="16">
        <v>6</v>
      </c>
      <c r="C22" s="17"/>
      <c r="D22" s="18"/>
      <c r="E22" s="32"/>
      <c r="G22" s="19"/>
      <c r="H22" s="20"/>
      <c r="I22" s="21"/>
      <c r="J22" s="22" t="str">
        <f t="shared" si="0"/>
        <v/>
      </c>
      <c r="K22" s="23"/>
      <c r="L22" s="22" t="str">
        <f t="shared" si="3"/>
        <v/>
      </c>
      <c r="M22" s="24" t="str">
        <f t="shared" si="4"/>
        <v/>
      </c>
      <c r="N22" s="25" t="str">
        <f t="shared" si="5"/>
        <v/>
      </c>
      <c r="O22" s="463"/>
      <c r="P22" s="464"/>
      <c r="Q22" s="26"/>
      <c r="R22" s="27">
        <f t="shared" si="10"/>
        <v>0</v>
      </c>
      <c r="S22" s="26"/>
      <c r="T22" s="27">
        <f t="shared" si="11"/>
        <v>0</v>
      </c>
      <c r="U22" s="26"/>
      <c r="V22" s="28">
        <f t="shared" si="12"/>
        <v>0</v>
      </c>
      <c r="W22" s="29" t="str">
        <f t="shared" si="13"/>
        <v/>
      </c>
      <c r="X22" s="30" t="str">
        <f t="shared" si="1"/>
        <v/>
      </c>
      <c r="Y22" s="21"/>
      <c r="Z22" s="14" t="str">
        <f t="shared" si="2"/>
        <v/>
      </c>
      <c r="AA22" s="23"/>
      <c r="AB22" s="22" t="str">
        <f t="shared" si="6"/>
        <v/>
      </c>
      <c r="AC22" s="24" t="str">
        <f t="shared" si="7"/>
        <v/>
      </c>
      <c r="AD22" s="25" t="str">
        <f t="shared" si="8"/>
        <v/>
      </c>
      <c r="AE22" s="25" t="str">
        <f t="shared" si="9"/>
        <v/>
      </c>
      <c r="AF22" s="33"/>
      <c r="AG22" s="34"/>
    </row>
    <row r="23" spans="2:33" s="15" customFormat="1" ht="48" customHeight="1">
      <c r="B23" s="16">
        <v>7</v>
      </c>
      <c r="C23" s="17"/>
      <c r="D23" s="18"/>
      <c r="E23" s="32"/>
      <c r="F23" s="19"/>
      <c r="G23" s="19"/>
      <c r="H23" s="20"/>
      <c r="I23" s="21"/>
      <c r="J23" s="22" t="str">
        <f t="shared" si="0"/>
        <v/>
      </c>
      <c r="K23" s="23"/>
      <c r="L23" s="22" t="str">
        <f t="shared" si="3"/>
        <v/>
      </c>
      <c r="M23" s="24" t="str">
        <f t="shared" si="4"/>
        <v/>
      </c>
      <c r="N23" s="25" t="str">
        <f t="shared" si="5"/>
        <v/>
      </c>
      <c r="O23" s="507"/>
      <c r="P23" s="487"/>
      <c r="Q23" s="26"/>
      <c r="R23" s="27">
        <f t="shared" si="10"/>
        <v>0</v>
      </c>
      <c r="S23" s="26"/>
      <c r="T23" s="27">
        <f t="shared" si="11"/>
        <v>0</v>
      </c>
      <c r="U23" s="26"/>
      <c r="V23" s="28">
        <f t="shared" si="12"/>
        <v>0</v>
      </c>
      <c r="W23" s="29" t="str">
        <f t="shared" si="13"/>
        <v/>
      </c>
      <c r="X23" s="30" t="str">
        <f t="shared" si="1"/>
        <v/>
      </c>
      <c r="Y23" s="21"/>
      <c r="Z23" s="14" t="str">
        <f t="shared" si="2"/>
        <v/>
      </c>
      <c r="AA23" s="23"/>
      <c r="AB23" s="22" t="str">
        <f t="shared" si="6"/>
        <v/>
      </c>
      <c r="AC23" s="24" t="str">
        <f t="shared" si="7"/>
        <v/>
      </c>
      <c r="AD23" s="25" t="str">
        <f t="shared" si="8"/>
        <v/>
      </c>
      <c r="AE23" s="25" t="str">
        <f t="shared" si="9"/>
        <v/>
      </c>
      <c r="AF23" s="33"/>
      <c r="AG23" s="34"/>
    </row>
    <row r="24" spans="2:33" s="15" customFormat="1" ht="48" customHeight="1">
      <c r="B24" s="16">
        <v>8</v>
      </c>
      <c r="C24" s="17"/>
      <c r="D24" s="18"/>
      <c r="E24" s="32"/>
      <c r="F24" s="19"/>
      <c r="G24" s="19"/>
      <c r="H24" s="20"/>
      <c r="I24" s="21"/>
      <c r="J24" s="22" t="str">
        <f t="shared" si="0"/>
        <v/>
      </c>
      <c r="K24" s="23"/>
      <c r="L24" s="22" t="str">
        <f t="shared" si="3"/>
        <v/>
      </c>
      <c r="M24" s="24" t="str">
        <f t="shared" si="4"/>
        <v/>
      </c>
      <c r="N24" s="25" t="str">
        <f t="shared" si="5"/>
        <v/>
      </c>
      <c r="O24" s="463"/>
      <c r="P24" s="464"/>
      <c r="Q24" s="26"/>
      <c r="R24" s="27">
        <f t="shared" si="10"/>
        <v>0</v>
      </c>
      <c r="S24" s="26"/>
      <c r="T24" s="27">
        <f t="shared" si="11"/>
        <v>0</v>
      </c>
      <c r="U24" s="26"/>
      <c r="V24" s="28">
        <f t="shared" si="12"/>
        <v>0</v>
      </c>
      <c r="W24" s="29" t="str">
        <f t="shared" si="13"/>
        <v/>
      </c>
      <c r="X24" s="30" t="str">
        <f t="shared" si="1"/>
        <v/>
      </c>
      <c r="Y24" s="21"/>
      <c r="Z24" s="14" t="str">
        <f t="shared" si="2"/>
        <v/>
      </c>
      <c r="AA24" s="23"/>
      <c r="AB24" s="22" t="str">
        <f t="shared" si="6"/>
        <v/>
      </c>
      <c r="AC24" s="24" t="str">
        <f t="shared" si="7"/>
        <v/>
      </c>
      <c r="AD24" s="25" t="str">
        <f t="shared" si="8"/>
        <v/>
      </c>
      <c r="AE24" s="25" t="str">
        <f t="shared" si="9"/>
        <v/>
      </c>
      <c r="AF24" s="33"/>
      <c r="AG24" s="35"/>
    </row>
    <row r="25" spans="2:33" s="15" customFormat="1" ht="48" customHeight="1">
      <c r="B25" s="16">
        <v>9</v>
      </c>
      <c r="C25" s="17"/>
      <c r="D25" s="18"/>
      <c r="E25" s="32"/>
      <c r="F25" s="19"/>
      <c r="G25" s="19"/>
      <c r="H25" s="20"/>
      <c r="I25" s="21"/>
      <c r="J25" s="22" t="str">
        <f t="shared" si="0"/>
        <v/>
      </c>
      <c r="K25" s="23"/>
      <c r="L25" s="22" t="str">
        <f t="shared" si="3"/>
        <v/>
      </c>
      <c r="M25" s="24" t="str">
        <f t="shared" si="4"/>
        <v/>
      </c>
      <c r="N25" s="25" t="str">
        <f t="shared" si="5"/>
        <v/>
      </c>
      <c r="O25" s="463"/>
      <c r="P25" s="464"/>
      <c r="Q25" s="26"/>
      <c r="R25" s="27">
        <f t="shared" si="10"/>
        <v>0</v>
      </c>
      <c r="S25" s="26"/>
      <c r="T25" s="27">
        <f t="shared" si="11"/>
        <v>0</v>
      </c>
      <c r="U25" s="26"/>
      <c r="V25" s="28">
        <f t="shared" si="12"/>
        <v>0</v>
      </c>
      <c r="W25" s="29" t="str">
        <f t="shared" si="13"/>
        <v/>
      </c>
      <c r="X25" s="30" t="str">
        <f t="shared" si="1"/>
        <v/>
      </c>
      <c r="Y25" s="21"/>
      <c r="Z25" s="14" t="str">
        <f t="shared" si="2"/>
        <v/>
      </c>
      <c r="AA25" s="23"/>
      <c r="AB25" s="22" t="str">
        <f t="shared" si="6"/>
        <v/>
      </c>
      <c r="AC25" s="24" t="str">
        <f t="shared" si="7"/>
        <v/>
      </c>
      <c r="AD25" s="25" t="str">
        <f t="shared" si="8"/>
        <v/>
      </c>
      <c r="AE25" s="25" t="str">
        <f t="shared" si="9"/>
        <v/>
      </c>
      <c r="AF25" s="33"/>
      <c r="AG25" s="35"/>
    </row>
    <row r="26" spans="2:33" s="15" customFormat="1" ht="48" customHeight="1" thickBot="1">
      <c r="B26" s="36">
        <v>10</v>
      </c>
      <c r="C26" s="37"/>
      <c r="D26" s="38"/>
      <c r="E26" s="39"/>
      <c r="F26" s="40"/>
      <c r="G26" s="40"/>
      <c r="H26" s="41"/>
      <c r="I26" s="42"/>
      <c r="J26" s="43" t="str">
        <f t="shared" si="0"/>
        <v/>
      </c>
      <c r="K26" s="44"/>
      <c r="L26" s="43" t="str">
        <f t="shared" si="3"/>
        <v/>
      </c>
      <c r="M26" s="45"/>
      <c r="N26" s="46"/>
      <c r="O26" s="465"/>
      <c r="P26" s="466"/>
      <c r="Q26" s="44"/>
      <c r="R26" s="47">
        <f t="shared" si="10"/>
        <v>0</v>
      </c>
      <c r="S26" s="44"/>
      <c r="T26" s="47">
        <f t="shared" si="11"/>
        <v>0</v>
      </c>
      <c r="U26" s="44"/>
      <c r="V26" s="48">
        <f t="shared" si="12"/>
        <v>0</v>
      </c>
      <c r="W26" s="49" t="str">
        <f t="shared" si="13"/>
        <v/>
      </c>
      <c r="X26" s="50" t="str">
        <f t="shared" si="1"/>
        <v/>
      </c>
      <c r="Y26" s="42"/>
      <c r="Z26" s="51" t="str">
        <f t="shared" si="2"/>
        <v/>
      </c>
      <c r="AA26" s="44"/>
      <c r="AB26" s="43" t="str">
        <f t="shared" si="6"/>
        <v/>
      </c>
      <c r="AC26" s="45"/>
      <c r="AD26" s="46" t="str">
        <f t="shared" si="8"/>
        <v/>
      </c>
      <c r="AE26" s="46" t="str">
        <f t="shared" si="9"/>
        <v/>
      </c>
      <c r="AF26" s="52"/>
      <c r="AG26" s="53"/>
    </row>
    <row r="27" spans="2:33" s="54" customFormat="1"/>
    <row r="28" spans="2:33" s="54" customFormat="1" ht="12.75" customHeight="1"/>
    <row r="29" spans="2:33" s="54" customFormat="1" ht="12.75" hidden="1" customHeight="1">
      <c r="B29" s="54" t="s">
        <v>49</v>
      </c>
      <c r="C29" s="54" t="s">
        <v>90</v>
      </c>
      <c r="D29" s="54" t="s">
        <v>91</v>
      </c>
    </row>
    <row r="30" spans="2:33" s="54" customFormat="1" ht="13.5" hidden="1" customHeight="1">
      <c r="B30" s="54" t="s">
        <v>92</v>
      </c>
      <c r="C30" s="54" t="s">
        <v>93</v>
      </c>
      <c r="D30" s="54" t="s">
        <v>94</v>
      </c>
    </row>
    <row r="31" spans="2:33" s="54" customFormat="1" ht="38.25" hidden="1">
      <c r="C31" s="54" t="s">
        <v>95</v>
      </c>
      <c r="D31" s="54" t="s">
        <v>96</v>
      </c>
    </row>
    <row r="32" spans="2:33" s="54" customFormat="1" ht="25.5" hidden="1">
      <c r="B32" s="54" t="s">
        <v>97</v>
      </c>
      <c r="C32" s="54" t="s">
        <v>98</v>
      </c>
      <c r="D32" s="54" t="s">
        <v>99</v>
      </c>
    </row>
    <row r="33" spans="2:4" s="54" customFormat="1" ht="38.25" hidden="1">
      <c r="B33" s="55" t="s">
        <v>100</v>
      </c>
      <c r="C33" s="54" t="s">
        <v>101</v>
      </c>
      <c r="D33" s="54" t="s">
        <v>102</v>
      </c>
    </row>
    <row r="34" spans="2:4" s="54" customFormat="1" hidden="1">
      <c r="B34" s="54" t="s">
        <v>103</v>
      </c>
      <c r="C34" s="54" t="s">
        <v>104</v>
      </c>
      <c r="D34" s="54" t="s">
        <v>105</v>
      </c>
    </row>
    <row r="35" spans="2:4" s="54" customFormat="1" ht="25.5" hidden="1">
      <c r="B35" s="54" t="s">
        <v>106</v>
      </c>
      <c r="C35" s="54" t="s">
        <v>107</v>
      </c>
      <c r="D35" s="54" t="s">
        <v>5</v>
      </c>
    </row>
    <row r="36" spans="2:4" s="54" customFormat="1" ht="76.5" hidden="1">
      <c r="B36" s="54" t="s">
        <v>108</v>
      </c>
      <c r="C36" s="54" t="s">
        <v>109</v>
      </c>
      <c r="D36" s="54" t="s">
        <v>110</v>
      </c>
    </row>
    <row r="37" spans="2:4" s="54" customFormat="1" ht="25.5" hidden="1">
      <c r="B37" s="54" t="s">
        <v>84</v>
      </c>
      <c r="C37" s="54" t="s">
        <v>111</v>
      </c>
      <c r="D37" s="54" t="s">
        <v>112</v>
      </c>
    </row>
    <row r="38" spans="2:4" s="54" customFormat="1" ht="25.5" hidden="1">
      <c r="B38" s="54" t="s">
        <v>113</v>
      </c>
      <c r="C38" s="54" t="s">
        <v>114</v>
      </c>
    </row>
    <row r="39" spans="2:4" s="54" customFormat="1" hidden="1">
      <c r="B39" s="54" t="s">
        <v>115</v>
      </c>
      <c r="C39" s="54" t="s">
        <v>116</v>
      </c>
    </row>
    <row r="40" spans="2:4" s="54" customFormat="1" ht="51"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63.75"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Rows="0" selectLockedCells="1"/>
  <dataConsolidate/>
  <mergeCells count="66">
    <mergeCell ref="B2:C4"/>
    <mergeCell ref="D2:N2"/>
    <mergeCell ref="O2:O4"/>
    <mergeCell ref="P2:AG2"/>
    <mergeCell ref="G3:N3"/>
    <mergeCell ref="P3:AA3"/>
    <mergeCell ref="AC3:AG3"/>
    <mergeCell ref="D4:N4"/>
    <mergeCell ref="P4:AG4"/>
    <mergeCell ref="B6:D6"/>
    <mergeCell ref="E6:N6"/>
    <mergeCell ref="B7:D7"/>
    <mergeCell ref="E7:N7"/>
    <mergeCell ref="B8:D8"/>
    <mergeCell ref="E8:N8"/>
    <mergeCell ref="H13:H16"/>
    <mergeCell ref="I13:K13"/>
    <mergeCell ref="B9:D9"/>
    <mergeCell ref="E9:N9"/>
    <mergeCell ref="B11:D11"/>
    <mergeCell ref="E11:H11"/>
    <mergeCell ref="I11:N11"/>
    <mergeCell ref="M13:N13"/>
    <mergeCell ref="N15:N16"/>
    <mergeCell ref="M14:N14"/>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I14:J16"/>
    <mergeCell ref="K14:L16"/>
    <mergeCell ref="Y14:Z16"/>
    <mergeCell ref="AA14:AB16"/>
    <mergeCell ref="M15:M16"/>
    <mergeCell ref="O22:P22"/>
    <mergeCell ref="O23:P23"/>
    <mergeCell ref="O13:W14"/>
    <mergeCell ref="X13:X16"/>
    <mergeCell ref="Y13:AE13"/>
    <mergeCell ref="AC14:AE14"/>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s>
  <conditionalFormatting sqref="I17:I26 Y17:Y26">
    <cfRule type="containsText" dxfId="71" priority="1" operator="containsText" text="IMPROBABLE">
      <formula>NOT(ISERROR(SEARCH("IMPROBABLE",I17)))</formula>
    </cfRule>
    <cfRule type="containsText" dxfId="70" priority="6" operator="containsText" text="PROBABLE">
      <formula>NOT(ISERROR(SEARCH("PROBABLE",I17)))</formula>
    </cfRule>
    <cfRule type="containsText" dxfId="69" priority="12" operator="containsText" text="CASI CIERTA">
      <formula>NOT(ISERROR(SEARCH("CASI CIERTA",I17)))</formula>
    </cfRule>
    <cfRule type="containsText" dxfId="68" priority="13" operator="containsText" text="POSIBLE">
      <formula>NOT(ISERROR(SEARCH("POSIBLE",I17)))</formula>
    </cfRule>
    <cfRule type="containsText" dxfId="67" priority="14" operator="containsText" text="RARO">
      <formula>NOT(ISERROR(SEARCH("RARO",I17)))</formula>
    </cfRule>
  </conditionalFormatting>
  <conditionalFormatting sqref="K17:K26 AA17:AA26">
    <cfRule type="containsText" dxfId="66" priority="7" operator="containsText" text="CATASTRÓFICO">
      <formula>NOT(ISERROR(SEARCH("CATASTRÓFICO",K17)))</formula>
    </cfRule>
    <cfRule type="containsText" dxfId="65" priority="8" operator="containsText" text="MAYOR">
      <formula>NOT(ISERROR(SEARCH("MAYOR",K17)))</formula>
    </cfRule>
    <cfRule type="containsText" dxfId="64" priority="9" operator="containsText" text="MODERADO">
      <formula>NOT(ISERROR(SEARCH("MODERADO",K17)))</formula>
    </cfRule>
    <cfRule type="containsText" dxfId="63" priority="10" operator="containsText" text="MENOR">
      <formula>NOT(ISERROR(SEARCH("MENOR",K17)))</formula>
    </cfRule>
    <cfRule type="containsText" dxfId="62" priority="11" operator="containsText" text="INSIGNIFICANTE">
      <formula>NOT(ISERROR(SEARCH("INSIGNIFICANTE",K17)))</formula>
    </cfRule>
  </conditionalFormatting>
  <conditionalFormatting sqref="N17:N26 X17 AD22:AF26 AD21:AE21 AD17:AF18 AD20:AF20 AD19:AE19">
    <cfRule type="containsText" dxfId="61" priority="2" operator="containsText" text="RIESGO EXTREMO">
      <formula>NOT(ISERROR(SEARCH("RIESGO EXTREMO",N17)))</formula>
    </cfRule>
    <cfRule type="containsText" dxfId="60" priority="3" operator="containsText" text="RIESGO ALTO">
      <formula>NOT(ISERROR(SEARCH("RIESGO ALTO",N17)))</formula>
    </cfRule>
    <cfRule type="containsText" dxfId="59" priority="4" operator="containsText" text="RIESGO MODERADO">
      <formula>NOT(ISERROR(SEARCH("RIESGO MODERADO",N17)))</formula>
    </cfRule>
    <cfRule type="containsText" dxfId="58" priority="5" operator="containsText" text="RIESGO BAJO">
      <formula>NOT(ISERROR(SEARCH("RIESGO BAJO",N17)))</formula>
    </cfRule>
  </conditionalFormatting>
  <dataValidations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S17:S26 Q17:Q26 U17:U26">
      <formula1>"SI,NO"</formula1>
    </dataValidation>
    <dataValidation type="list" allowBlank="1" showInputMessage="1" showErrorMessage="1" sqref="C17:C26">
      <formula1>FAC</formula1>
    </dataValidation>
    <dataValidation type="list" allowBlank="1" showInputMessage="1" showErrorMessage="1" sqref="K17:K26 AA17:AA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9"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2.xml><?xml version="1.0" encoding="utf-8"?>
<worksheet xmlns="http://schemas.openxmlformats.org/spreadsheetml/2006/main" xmlns:r="http://schemas.openxmlformats.org/officeDocument/2006/relationships">
  <dimension ref="B2:AG2968"/>
  <sheetViews>
    <sheetView showGridLines="0" view="pageBreakPreview" topLeftCell="B1" zoomScale="30" zoomScaleNormal="60" zoomScaleSheetLayoutView="30" zoomScalePageLayoutView="30" workbookViewId="0">
      <selection activeCell="D18" sqref="D18"/>
    </sheetView>
  </sheetViews>
  <sheetFormatPr baseColWidth="10" defaultColWidth="11.42578125" defaultRowHeight="12.75"/>
  <cols>
    <col min="1" max="1" width="4.28515625" style="1" customWidth="1"/>
    <col min="2" max="2" width="12.85546875" style="1" customWidth="1"/>
    <col min="3" max="3" width="17" style="1" customWidth="1" collapsed="1"/>
    <col min="4" max="4" width="58.140625" style="1" customWidth="1"/>
    <col min="5" max="5" width="58.140625" style="1" customWidth="1" collapsed="1"/>
    <col min="6" max="7" width="58.140625" style="1" customWidth="1"/>
    <col min="8" max="8" width="22.28515625" style="1" customWidth="1"/>
    <col min="9" max="9" width="27" style="1" customWidth="1" collapsed="1"/>
    <col min="10" max="10" width="11.42578125" style="1" hidden="1" customWidth="1"/>
    <col min="11" max="11" width="27" style="1" customWidth="1"/>
    <col min="12" max="12" width="11.42578125" style="1" hidden="1" customWidth="1"/>
    <col min="13" max="14" width="17.28515625" style="1" customWidth="1"/>
    <col min="15" max="15" width="28.8554687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7" style="1" customWidth="1"/>
    <col min="28" max="28" width="11.42578125" style="1" hidden="1" customWidth="1"/>
    <col min="29" max="29" width="17.85546875" style="1" customWidth="1"/>
    <col min="30" max="31" width="17.28515625" style="1" customWidth="1"/>
    <col min="32" max="33" width="5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102</v>
      </c>
      <c r="F6" s="457"/>
      <c r="G6" s="457"/>
      <c r="H6" s="457"/>
      <c r="I6" s="457"/>
      <c r="J6" s="457"/>
      <c r="K6" s="457"/>
      <c r="L6" s="457"/>
      <c r="M6" s="457"/>
      <c r="N6" s="458"/>
    </row>
    <row r="7" spans="2:33" ht="27" customHeight="1">
      <c r="B7" s="419" t="s">
        <v>6</v>
      </c>
      <c r="C7" s="390"/>
      <c r="D7" s="390"/>
      <c r="E7" s="459" t="s">
        <v>117</v>
      </c>
      <c r="F7" s="459"/>
      <c r="G7" s="459"/>
      <c r="H7" s="459"/>
      <c r="I7" s="459"/>
      <c r="J7" s="459"/>
      <c r="K7" s="459"/>
      <c r="L7" s="459"/>
      <c r="M7" s="459"/>
      <c r="N7" s="460"/>
    </row>
    <row r="8" spans="2:33" ht="27" customHeight="1">
      <c r="B8" s="419" t="s">
        <v>8</v>
      </c>
      <c r="C8" s="390"/>
      <c r="D8" s="390"/>
      <c r="E8" s="461" t="s">
        <v>293</v>
      </c>
      <c r="F8" s="461"/>
      <c r="G8" s="461"/>
      <c r="H8" s="461"/>
      <c r="I8" s="461"/>
      <c r="J8" s="461"/>
      <c r="K8" s="461"/>
      <c r="L8" s="461"/>
      <c r="M8" s="461"/>
      <c r="N8" s="462"/>
    </row>
    <row r="9" spans="2:33" ht="60" customHeight="1" thickBot="1">
      <c r="B9" s="395" t="s">
        <v>10</v>
      </c>
      <c r="C9" s="396"/>
      <c r="D9" s="396"/>
      <c r="E9" s="454" t="s">
        <v>294</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07" t="s">
        <v>19</v>
      </c>
      <c r="F12" s="409"/>
      <c r="G12" s="409"/>
      <c r="H12" s="408"/>
      <c r="I12" s="407" t="s">
        <v>20</v>
      </c>
      <c r="J12" s="409"/>
      <c r="K12" s="409"/>
      <c r="L12" s="409"/>
      <c r="M12" s="409"/>
      <c r="N12" s="408"/>
      <c r="O12" s="411" t="s">
        <v>21</v>
      </c>
      <c r="P12" s="411"/>
      <c r="Q12" s="409"/>
      <c r="R12" s="409"/>
      <c r="S12" s="409"/>
      <c r="T12" s="409"/>
      <c r="U12" s="409"/>
      <c r="V12" s="409"/>
      <c r="W12" s="409"/>
      <c r="X12" s="409"/>
      <c r="Y12" s="412"/>
      <c r="Z12" s="412"/>
      <c r="AA12" s="412"/>
      <c r="AB12" s="412"/>
      <c r="AC12" s="412"/>
      <c r="AD12" s="413"/>
      <c r="AE12" s="414"/>
      <c r="AF12" s="407" t="s">
        <v>22</v>
      </c>
      <c r="AG12" s="408" t="s">
        <v>23</v>
      </c>
    </row>
    <row r="13" spans="2:33" s="9" customFormat="1" ht="38.25" customHeight="1">
      <c r="B13" s="398"/>
      <c r="C13" s="419" t="s">
        <v>24</v>
      </c>
      <c r="D13" s="391" t="s">
        <v>25</v>
      </c>
      <c r="E13" s="415" t="s">
        <v>26</v>
      </c>
      <c r="F13" s="422" t="s">
        <v>27</v>
      </c>
      <c r="G13" s="422" t="s">
        <v>28</v>
      </c>
      <c r="H13" s="452" t="s">
        <v>29</v>
      </c>
      <c r="I13" s="419" t="s">
        <v>30</v>
      </c>
      <c r="J13" s="390"/>
      <c r="K13" s="390"/>
      <c r="L13" s="174"/>
      <c r="M13" s="390" t="s">
        <v>31</v>
      </c>
      <c r="N13" s="391"/>
      <c r="O13" s="385" t="s">
        <v>32</v>
      </c>
      <c r="P13" s="374"/>
      <c r="Q13" s="374"/>
      <c r="R13" s="374"/>
      <c r="S13" s="374"/>
      <c r="T13" s="374"/>
      <c r="U13" s="374"/>
      <c r="V13" s="374"/>
      <c r="W13" s="375"/>
      <c r="X13" s="378" t="s">
        <v>33</v>
      </c>
      <c r="Y13" s="381" t="s">
        <v>256</v>
      </c>
      <c r="Z13" s="382"/>
      <c r="AA13" s="382"/>
      <c r="AB13" s="382"/>
      <c r="AC13" s="382"/>
      <c r="AD13" s="383"/>
      <c r="AE13" s="384"/>
      <c r="AF13" s="415"/>
      <c r="AG13" s="417"/>
    </row>
    <row r="14" spans="2:33" s="9" customFormat="1" ht="36" customHeight="1">
      <c r="B14" s="398"/>
      <c r="C14" s="419"/>
      <c r="D14" s="391"/>
      <c r="E14" s="415"/>
      <c r="F14" s="422"/>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17"/>
    </row>
    <row r="15" spans="2:33" ht="12.75" customHeight="1">
      <c r="B15" s="398"/>
      <c r="C15" s="419"/>
      <c r="D15" s="391"/>
      <c r="E15" s="415"/>
      <c r="F15" s="422"/>
      <c r="G15" s="422"/>
      <c r="H15" s="452"/>
      <c r="I15" s="386"/>
      <c r="J15" s="387"/>
      <c r="K15" s="379"/>
      <c r="L15" s="387"/>
      <c r="M15" s="372" t="s">
        <v>38</v>
      </c>
      <c r="N15" s="393" t="s">
        <v>39</v>
      </c>
      <c r="O15" s="449" t="s">
        <v>40</v>
      </c>
      <c r="P15" s="369"/>
      <c r="Q15" s="372" t="s">
        <v>41</v>
      </c>
      <c r="R15" s="172"/>
      <c r="S15" s="372" t="s">
        <v>42</v>
      </c>
      <c r="T15" s="172"/>
      <c r="U15" s="372" t="s">
        <v>43</v>
      </c>
      <c r="V15" s="172"/>
      <c r="W15" s="372" t="s">
        <v>44</v>
      </c>
      <c r="X15" s="379"/>
      <c r="Y15" s="386"/>
      <c r="Z15" s="387"/>
      <c r="AA15" s="379"/>
      <c r="AB15" s="387"/>
      <c r="AC15" s="372" t="s">
        <v>38</v>
      </c>
      <c r="AD15" s="393" t="s">
        <v>39</v>
      </c>
      <c r="AE15" s="393" t="s">
        <v>45</v>
      </c>
      <c r="AF15" s="415"/>
      <c r="AG15" s="417"/>
    </row>
    <row r="16" spans="2:33" s="9" customFormat="1" ht="73.5" customHeight="1" thickBot="1">
      <c r="B16" s="399"/>
      <c r="C16" s="395"/>
      <c r="D16" s="420"/>
      <c r="E16" s="175" t="s">
        <v>46</v>
      </c>
      <c r="F16" s="11" t="s">
        <v>47</v>
      </c>
      <c r="G16" s="11" t="s">
        <v>257</v>
      </c>
      <c r="H16" s="453"/>
      <c r="I16" s="388"/>
      <c r="J16" s="389"/>
      <c r="K16" s="380"/>
      <c r="L16" s="389"/>
      <c r="M16" s="373"/>
      <c r="N16" s="394"/>
      <c r="O16" s="450"/>
      <c r="P16" s="371"/>
      <c r="Q16" s="373"/>
      <c r="R16" s="173"/>
      <c r="S16" s="373"/>
      <c r="T16" s="173"/>
      <c r="U16" s="373"/>
      <c r="V16" s="173"/>
      <c r="W16" s="373"/>
      <c r="X16" s="380"/>
      <c r="Y16" s="388"/>
      <c r="Z16" s="389"/>
      <c r="AA16" s="380"/>
      <c r="AB16" s="389"/>
      <c r="AC16" s="373"/>
      <c r="AD16" s="394"/>
      <c r="AE16" s="394"/>
      <c r="AF16" s="416"/>
      <c r="AG16" s="418"/>
    </row>
    <row r="17" spans="2:33" s="115" customFormat="1" ht="75" customHeight="1">
      <c r="B17" s="97">
        <v>1</v>
      </c>
      <c r="C17" s="98" t="s">
        <v>49</v>
      </c>
      <c r="D17" s="177" t="s">
        <v>295</v>
      </c>
      <c r="E17" s="99" t="s">
        <v>332</v>
      </c>
      <c r="F17" s="100" t="s">
        <v>333</v>
      </c>
      <c r="G17" s="101" t="s">
        <v>296</v>
      </c>
      <c r="H17" s="102" t="s">
        <v>134</v>
      </c>
      <c r="I17" s="103" t="s">
        <v>120</v>
      </c>
      <c r="J17" s="104" t="str">
        <f t="shared" ref="J17:J26" si="0">IF(I17="RARO","1",IF(I17="IMPROBABLE","2",IF(I17="POSIBLE","3",IF(I17="PROBABLE","4",IF(I17="CASI CIERTA","5","")))))</f>
        <v>2</v>
      </c>
      <c r="K17" s="105" t="s">
        <v>66</v>
      </c>
      <c r="L17" s="104" t="str">
        <f>IF(K17="INSIGNIFICANTE","1",IF(K17="MENOR","2",IF(K17="MODERADO","3",IF(K17="MAYOR","4",IF(K17="CATASTRÓFICO","5","")))))</f>
        <v>3</v>
      </c>
      <c r="M17" s="106">
        <f>IF(J17="","",J17*L17)</f>
        <v>6</v>
      </c>
      <c r="N17" s="107" t="str">
        <f>IF(M17="","",IF(M17&gt;=15,"RIESGO EXTREMO",IF(M17&gt;=7,"RIESGO ALTO",IF(M17&gt;=4,"RIESGO MODERADO",IF(M17&gt;=1,"RIESGO BAJO","")))))</f>
        <v>RIESGO MODERADO</v>
      </c>
      <c r="O17" s="448" t="s">
        <v>297</v>
      </c>
      <c r="P17" s="444"/>
      <c r="Q17" s="105" t="s">
        <v>58</v>
      </c>
      <c r="R17" s="108">
        <f>IF(Q17="SI",0.25,0)</f>
        <v>0.25</v>
      </c>
      <c r="S17" s="105" t="s">
        <v>58</v>
      </c>
      <c r="T17" s="108">
        <f>IF(S17="SI",0.25,0)</f>
        <v>0.25</v>
      </c>
      <c r="U17" s="105" t="s">
        <v>58</v>
      </c>
      <c r="V17" s="109">
        <f>IF(U17="SI",0.5,0)</f>
        <v>0.5</v>
      </c>
      <c r="W17" s="110">
        <f>IF(Q17="","",SUM(R17,T17,V17))</f>
        <v>1</v>
      </c>
      <c r="X17" s="111" t="str">
        <f>IF(W17="","",IF(W17="","",IF(W17&gt;=0.76,"2",IF(W17&gt;=0.51,"1",IF(W17&gt;=0,"0","")))))</f>
        <v>2</v>
      </c>
      <c r="Y17" s="103" t="s">
        <v>118</v>
      </c>
      <c r="Z17" s="112" t="str">
        <f t="shared" ref="Z17:Z26" si="1">IF(Y17="RARO","1",IF(Y17="IMPROBABLE","2",IF(Y17="POSIBLE","3",IF(Y17="PROBABLE","4",IF(Y17="CASI CIERTA","5","")))))</f>
        <v>1</v>
      </c>
      <c r="AA17" s="105" t="s">
        <v>66</v>
      </c>
      <c r="AB17" s="104" t="str">
        <f>IF(AA17="INSIGNIFICANTE","1",IF(AA17="MENOR","2",IF(AA17="MODERADO","3",IF(AA17="MAYOR","4",IF(AA17="CATASTRÓFICO","5","")))))</f>
        <v>3</v>
      </c>
      <c r="AC17" s="106">
        <f>IF(Z17="","",Z17*AB17)</f>
        <v>3</v>
      </c>
      <c r="AD17" s="111" t="str">
        <f>IF(AC17="","",IF(AC17&gt;=15,"RIESGO EXTREMO",IF(AC17&gt;=7,"RIESGO ALTO",IF(AC17&gt;=4,"RIESGO MODERADO",IF(AC17&gt;=1,"RIESGO BAJO","")))))</f>
        <v>RIESGO BAJO</v>
      </c>
      <c r="AE17" s="111" t="str">
        <f>IF(AD17="","",IF(AD17="RIESGO EXTREMO","COMPARTIR O TRANSFERIR EL RIESGO",IF(AD17="RIESGO ALTO","EVITAR EL RIESGO",IF(AD17="RIESGO MODERADO","REDUCIR EL RIESGO",IF(AD17="RIESGO BAJO","ASUMIR","")))))</f>
        <v>ASUMIR</v>
      </c>
      <c r="AF17" s="113" t="s">
        <v>1047</v>
      </c>
      <c r="AG17" s="200" t="s">
        <v>298</v>
      </c>
    </row>
    <row r="18" spans="2:33" s="115" customFormat="1" ht="75" customHeight="1">
      <c r="B18" s="116">
        <v>2</v>
      </c>
      <c r="C18" s="117" t="s">
        <v>49</v>
      </c>
      <c r="D18" s="118" t="s">
        <v>295</v>
      </c>
      <c r="E18" s="119" t="s">
        <v>299</v>
      </c>
      <c r="F18" s="120" t="s">
        <v>300</v>
      </c>
      <c r="G18" s="121" t="s">
        <v>301</v>
      </c>
      <c r="H18" s="122" t="s">
        <v>84</v>
      </c>
      <c r="I18" s="123" t="s">
        <v>120</v>
      </c>
      <c r="J18" s="124" t="str">
        <f t="shared" si="0"/>
        <v>2</v>
      </c>
      <c r="K18" s="125" t="s">
        <v>66</v>
      </c>
      <c r="L18" s="124" t="str">
        <f t="shared" ref="L18:L26" si="2">IF(K18="INSIGNIFICANTE","1",IF(K18="MENOR","2",IF(K18="MODERADO","3",IF(K18="MAYOR","4",IF(K18="CATASTRÓFICO","5","")))))</f>
        <v>3</v>
      </c>
      <c r="M18" s="126">
        <f t="shared" ref="M18:M25" si="3">IF(J18="","",J18*L18)</f>
        <v>6</v>
      </c>
      <c r="N18" s="127" t="str">
        <f t="shared" ref="N18:N25" si="4">IF(M18="","",IF(M18&gt;=15,"RIESGO EXTREMO",IF(M18&gt;=7,"RIESGO ALTO",IF(M18&gt;=4,"RIESGO MODERADO",IF(M18&gt;=1,"RIESGO BAJO","")))))</f>
        <v>RIESGO MODERADO</v>
      </c>
      <c r="O18" s="446" t="s">
        <v>302</v>
      </c>
      <c r="P18" s="436" t="s">
        <v>302</v>
      </c>
      <c r="Q18" s="128" t="s">
        <v>58</v>
      </c>
      <c r="R18" s="129">
        <f t="shared" ref="R18:R26" si="5">IF(Q18="SI",0.25,0)</f>
        <v>0.25</v>
      </c>
      <c r="S18" s="128" t="s">
        <v>58</v>
      </c>
      <c r="T18" s="129">
        <f t="shared" ref="T18:T26" si="6">IF(S18="SI",0.25,0)</f>
        <v>0.25</v>
      </c>
      <c r="U18" s="128" t="s">
        <v>58</v>
      </c>
      <c r="V18" s="130">
        <f>IF(U18="SI",0.5,0)</f>
        <v>0.5</v>
      </c>
      <c r="W18" s="131">
        <f>IF(Q18="","",SUM(R18,T18,V18))</f>
        <v>1</v>
      </c>
      <c r="X18" s="132" t="str">
        <f>IF(W18="","",IF(W18="","",IF(W18&gt;=0.76,"2",IF(W18&gt;=0.51,"1",IF(W18&gt;=0,"0","")))))</f>
        <v>2</v>
      </c>
      <c r="Y18" s="123" t="s">
        <v>118</v>
      </c>
      <c r="Z18" s="112" t="str">
        <f t="shared" si="1"/>
        <v>1</v>
      </c>
      <c r="AA18" s="125" t="s">
        <v>66</v>
      </c>
      <c r="AB18" s="124" t="str">
        <f t="shared" ref="AB18:AB26" si="7">IF(AA18="INSIGNIFICANTE","1",IF(AA18="MENOR","2",IF(AA18="MODERADO","3",IF(AA18="MAYOR","4",IF(AA18="CATASTRÓFICO","5","")))))</f>
        <v>3</v>
      </c>
      <c r="AC18" s="126">
        <f t="shared" ref="AC18:AC25" si="8">IF(Z18="","",Z18*AB18)</f>
        <v>3</v>
      </c>
      <c r="AD18" s="133" t="str">
        <f t="shared" ref="AD18:AD26" si="9">IF(AC18="","",IF(AC18&gt;=15,"RIESGO EXTREMO",IF(AC18&gt;=7,"RIESGO ALTO",IF(AC18&gt;=4,"RIESGO MODERADO",IF(AC18&gt;=1,"RIESGO BAJO","")))))</f>
        <v>RIESGO BAJO</v>
      </c>
      <c r="AE18" s="133" t="str">
        <f t="shared" ref="AE18:AE26" si="10">IF(AD18="","",IF(AD18="RIESGO EXTREMO","COMPARTIR O TRANSFERIR EL RIESGO",IF(AD18="RIESGO ALTO","EVITAR EL RIESGO",IF(AD18="RIESGO MODERADO","REDUCIR EL RIESGO",IF(AD18="RIESGO BAJO","ASUMIR","")))))</f>
        <v>ASUMIR</v>
      </c>
      <c r="AF18" s="134" t="s">
        <v>1049</v>
      </c>
      <c r="AG18" s="149" t="s">
        <v>303</v>
      </c>
    </row>
    <row r="19" spans="2:33" s="115" customFormat="1" ht="75" customHeight="1">
      <c r="B19" s="116">
        <v>3</v>
      </c>
      <c r="C19" s="117" t="s">
        <v>49</v>
      </c>
      <c r="D19" s="118" t="s">
        <v>304</v>
      </c>
      <c r="E19" s="136" t="s">
        <v>305</v>
      </c>
      <c r="F19" s="120" t="s">
        <v>306</v>
      </c>
      <c r="G19" s="121" t="s">
        <v>307</v>
      </c>
      <c r="H19" s="122" t="s">
        <v>134</v>
      </c>
      <c r="I19" s="123" t="s">
        <v>118</v>
      </c>
      <c r="J19" s="124" t="str">
        <f t="shared" si="0"/>
        <v>1</v>
      </c>
      <c r="K19" s="125" t="s">
        <v>56</v>
      </c>
      <c r="L19" s="124" t="str">
        <f t="shared" si="2"/>
        <v>2</v>
      </c>
      <c r="M19" s="126">
        <f t="shared" si="3"/>
        <v>2</v>
      </c>
      <c r="N19" s="127" t="str">
        <f t="shared" si="4"/>
        <v>RIESGO BAJO</v>
      </c>
      <c r="O19" s="446" t="s">
        <v>308</v>
      </c>
      <c r="P19" s="436" t="s">
        <v>308</v>
      </c>
      <c r="Q19" s="128" t="s">
        <v>59</v>
      </c>
      <c r="R19" s="129">
        <f t="shared" si="5"/>
        <v>0</v>
      </c>
      <c r="S19" s="128" t="s">
        <v>59</v>
      </c>
      <c r="T19" s="129">
        <f t="shared" si="6"/>
        <v>0</v>
      </c>
      <c r="U19" s="128" t="s">
        <v>59</v>
      </c>
      <c r="V19" s="130">
        <f>IF(U19="SI",0.5,0)</f>
        <v>0</v>
      </c>
      <c r="W19" s="131">
        <f>IF(Q19="","",SUM(R19,T19,V19))</f>
        <v>0</v>
      </c>
      <c r="X19" s="132" t="str">
        <f>IF(W19="","",IF(W19="","",IF(W19&gt;=0.76,"2",IF(W19&gt;=0.51,"1",IF(W19&gt;=0,"0","")))))</f>
        <v>0</v>
      </c>
      <c r="Y19" s="123" t="s">
        <v>118</v>
      </c>
      <c r="Z19" s="112" t="str">
        <f t="shared" si="1"/>
        <v>1</v>
      </c>
      <c r="AA19" s="125" t="s">
        <v>56</v>
      </c>
      <c r="AB19" s="124" t="str">
        <f t="shared" si="7"/>
        <v>2</v>
      </c>
      <c r="AC19" s="126">
        <f t="shared" si="8"/>
        <v>2</v>
      </c>
      <c r="AD19" s="133" t="str">
        <f t="shared" si="9"/>
        <v>RIESGO BAJO</v>
      </c>
      <c r="AE19" s="133" t="str">
        <f t="shared" si="10"/>
        <v>ASUMIR</v>
      </c>
      <c r="AF19" s="134" t="s">
        <v>309</v>
      </c>
      <c r="AG19" s="149" t="s">
        <v>1050</v>
      </c>
    </row>
    <row r="20" spans="2:33" s="115" customFormat="1" ht="75" customHeight="1">
      <c r="B20" s="116">
        <v>4</v>
      </c>
      <c r="C20" s="117" t="s">
        <v>49</v>
      </c>
      <c r="D20" s="118" t="s">
        <v>286</v>
      </c>
      <c r="E20" s="136" t="s">
        <v>310</v>
      </c>
      <c r="F20" s="120" t="s">
        <v>334</v>
      </c>
      <c r="G20" s="137" t="s">
        <v>311</v>
      </c>
      <c r="H20" s="122" t="s">
        <v>75</v>
      </c>
      <c r="I20" s="123" t="s">
        <v>118</v>
      </c>
      <c r="J20" s="124" t="str">
        <f t="shared" si="0"/>
        <v>1</v>
      </c>
      <c r="K20" s="125" t="s">
        <v>125</v>
      </c>
      <c r="L20" s="124" t="str">
        <f t="shared" si="2"/>
        <v>1</v>
      </c>
      <c r="M20" s="126">
        <f t="shared" si="3"/>
        <v>1</v>
      </c>
      <c r="N20" s="127" t="str">
        <f t="shared" si="4"/>
        <v>RIESGO BAJO</v>
      </c>
      <c r="O20" s="446" t="s">
        <v>308</v>
      </c>
      <c r="P20" s="436" t="s">
        <v>308</v>
      </c>
      <c r="Q20" s="128" t="s">
        <v>59</v>
      </c>
      <c r="R20" s="129">
        <f t="shared" si="5"/>
        <v>0</v>
      </c>
      <c r="S20" s="128" t="s">
        <v>59</v>
      </c>
      <c r="T20" s="129">
        <f t="shared" si="6"/>
        <v>0</v>
      </c>
      <c r="U20" s="128" t="s">
        <v>59</v>
      </c>
      <c r="V20" s="130">
        <f>IF(U20="SI",0.5,0)</f>
        <v>0</v>
      </c>
      <c r="W20" s="131">
        <f>IF(Q20="","",SUM(R20,T20,V20))</f>
        <v>0</v>
      </c>
      <c r="X20" s="132" t="str">
        <f>IF(W20="","",IF(W20="","",IF(W20&gt;=0.76,"2",IF(W20&gt;=0.51,"1",IF(W20&gt;=0,"0","")))))</f>
        <v>0</v>
      </c>
      <c r="Y20" s="123" t="s">
        <v>118</v>
      </c>
      <c r="Z20" s="112" t="str">
        <f t="shared" si="1"/>
        <v>1</v>
      </c>
      <c r="AA20" s="125" t="s">
        <v>56</v>
      </c>
      <c r="AB20" s="124" t="str">
        <f t="shared" si="7"/>
        <v>2</v>
      </c>
      <c r="AC20" s="126">
        <f t="shared" si="8"/>
        <v>2</v>
      </c>
      <c r="AD20" s="133" t="str">
        <f t="shared" si="9"/>
        <v>RIESGO BAJO</v>
      </c>
      <c r="AE20" s="133" t="str">
        <f t="shared" si="10"/>
        <v>ASUMIR</v>
      </c>
      <c r="AF20" s="134" t="s">
        <v>312</v>
      </c>
      <c r="AG20" s="149" t="s">
        <v>1051</v>
      </c>
    </row>
    <row r="21" spans="2:33" s="115" customFormat="1" ht="75" customHeight="1">
      <c r="B21" s="116">
        <v>5</v>
      </c>
      <c r="C21" s="117" t="s">
        <v>49</v>
      </c>
      <c r="D21" s="118" t="s">
        <v>80</v>
      </c>
      <c r="E21" s="136" t="s">
        <v>313</v>
      </c>
      <c r="F21" s="120" t="s">
        <v>335</v>
      </c>
      <c r="G21" s="137" t="s">
        <v>314</v>
      </c>
      <c r="H21" s="122" t="s">
        <v>134</v>
      </c>
      <c r="I21" s="123" t="s">
        <v>121</v>
      </c>
      <c r="J21" s="124" t="str">
        <f t="shared" si="0"/>
        <v>3</v>
      </c>
      <c r="K21" s="125" t="s">
        <v>66</v>
      </c>
      <c r="L21" s="124" t="str">
        <f t="shared" si="2"/>
        <v>3</v>
      </c>
      <c r="M21" s="126">
        <f t="shared" si="3"/>
        <v>9</v>
      </c>
      <c r="N21" s="127" t="str">
        <f t="shared" si="4"/>
        <v>RIESGO ALTO</v>
      </c>
      <c r="O21" s="446" t="s">
        <v>315</v>
      </c>
      <c r="P21" s="436" t="s">
        <v>315</v>
      </c>
      <c r="Q21" s="128" t="s">
        <v>58</v>
      </c>
      <c r="R21" s="129">
        <f t="shared" si="5"/>
        <v>0.25</v>
      </c>
      <c r="S21" s="128" t="s">
        <v>58</v>
      </c>
      <c r="T21" s="129">
        <f t="shared" si="6"/>
        <v>0.25</v>
      </c>
      <c r="U21" s="128" t="s">
        <v>58</v>
      </c>
      <c r="V21" s="130">
        <f t="shared" ref="V21:V26" si="11">IF(U21="SI",0.5,0)</f>
        <v>0.5</v>
      </c>
      <c r="W21" s="131">
        <f t="shared" ref="W21:W26" si="12">IF(Q21="","",SUM(R21,T21,V21))</f>
        <v>1</v>
      </c>
      <c r="X21" s="132" t="str">
        <f>IF(W21="","",IF(W21="","",IF(W21&gt;=0.76,"2",IF(W21&gt;=0.51,"1",IF(W21&gt;=0,"0","")))))</f>
        <v>2</v>
      </c>
      <c r="Y21" s="123" t="s">
        <v>118</v>
      </c>
      <c r="Z21" s="112" t="str">
        <f t="shared" si="1"/>
        <v>1</v>
      </c>
      <c r="AA21" s="125" t="s">
        <v>66</v>
      </c>
      <c r="AB21" s="124" t="str">
        <f t="shared" si="7"/>
        <v>3</v>
      </c>
      <c r="AC21" s="126">
        <f t="shared" si="8"/>
        <v>3</v>
      </c>
      <c r="AD21" s="133" t="str">
        <f t="shared" si="9"/>
        <v>RIESGO BAJO</v>
      </c>
      <c r="AE21" s="133" t="str">
        <f t="shared" si="10"/>
        <v>ASUMIR</v>
      </c>
      <c r="AF21" s="134" t="s">
        <v>336</v>
      </c>
      <c r="AG21" s="149" t="s">
        <v>316</v>
      </c>
    </row>
    <row r="22" spans="2:33" s="115" customFormat="1" ht="75" customHeight="1">
      <c r="B22" s="116">
        <v>6</v>
      </c>
      <c r="C22" s="139" t="s">
        <v>92</v>
      </c>
      <c r="D22" s="140" t="s">
        <v>317</v>
      </c>
      <c r="E22" s="141" t="s">
        <v>318</v>
      </c>
      <c r="F22" s="142" t="s">
        <v>337</v>
      </c>
      <c r="G22" s="143" t="s">
        <v>319</v>
      </c>
      <c r="H22" s="144" t="s">
        <v>320</v>
      </c>
      <c r="I22" s="145" t="s">
        <v>121</v>
      </c>
      <c r="J22" s="146" t="str">
        <f t="shared" si="0"/>
        <v>3</v>
      </c>
      <c r="K22" s="147" t="s">
        <v>66</v>
      </c>
      <c r="L22" s="124" t="str">
        <f t="shared" si="2"/>
        <v>3</v>
      </c>
      <c r="M22" s="126">
        <f t="shared" si="3"/>
        <v>9</v>
      </c>
      <c r="N22" s="127" t="str">
        <f t="shared" si="4"/>
        <v>RIESGO ALTO</v>
      </c>
      <c r="O22" s="446" t="s">
        <v>321</v>
      </c>
      <c r="P22" s="436" t="s">
        <v>321</v>
      </c>
      <c r="Q22" s="128" t="s">
        <v>58</v>
      </c>
      <c r="R22" s="129">
        <f t="shared" si="5"/>
        <v>0.25</v>
      </c>
      <c r="S22" s="128" t="s">
        <v>58</v>
      </c>
      <c r="T22" s="129">
        <f t="shared" si="6"/>
        <v>0.25</v>
      </c>
      <c r="U22" s="128" t="s">
        <v>58</v>
      </c>
      <c r="V22" s="130">
        <f t="shared" si="11"/>
        <v>0.5</v>
      </c>
      <c r="W22" s="131">
        <f t="shared" si="12"/>
        <v>1</v>
      </c>
      <c r="X22" s="132" t="str">
        <f t="shared" ref="X22:X26" si="13">IF(W22="","",IF(W22="","",IF(W22&gt;=0.76,"2",IF(W22&gt;=0.51,"1",IF(W22&gt;=0,"0","")))))</f>
        <v>2</v>
      </c>
      <c r="Y22" s="145" t="s">
        <v>118</v>
      </c>
      <c r="Z22" s="148" t="str">
        <f t="shared" si="1"/>
        <v>1</v>
      </c>
      <c r="AA22" s="147" t="s">
        <v>66</v>
      </c>
      <c r="AB22" s="124" t="str">
        <f t="shared" si="7"/>
        <v>3</v>
      </c>
      <c r="AC22" s="126">
        <f t="shared" si="8"/>
        <v>3</v>
      </c>
      <c r="AD22" s="133" t="str">
        <f t="shared" si="9"/>
        <v>RIESGO BAJO</v>
      </c>
      <c r="AE22" s="133" t="str">
        <f t="shared" si="10"/>
        <v>ASUMIR</v>
      </c>
      <c r="AF22" s="134" t="s">
        <v>322</v>
      </c>
      <c r="AG22" s="149" t="s">
        <v>323</v>
      </c>
    </row>
    <row r="23" spans="2:33" s="115" customFormat="1" ht="75" customHeight="1">
      <c r="B23" s="116">
        <v>7</v>
      </c>
      <c r="C23" s="139" t="s">
        <v>49</v>
      </c>
      <c r="D23" s="140" t="s">
        <v>324</v>
      </c>
      <c r="E23" s="141" t="s">
        <v>338</v>
      </c>
      <c r="F23" s="142" t="s">
        <v>339</v>
      </c>
      <c r="G23" s="143" t="s">
        <v>325</v>
      </c>
      <c r="H23" s="144" t="s">
        <v>320</v>
      </c>
      <c r="I23" s="145" t="s">
        <v>121</v>
      </c>
      <c r="J23" s="146" t="str">
        <f t="shared" si="0"/>
        <v>3</v>
      </c>
      <c r="K23" s="147" t="s">
        <v>66</v>
      </c>
      <c r="L23" s="124" t="str">
        <f t="shared" si="2"/>
        <v>3</v>
      </c>
      <c r="M23" s="126">
        <f t="shared" si="3"/>
        <v>9</v>
      </c>
      <c r="N23" s="127" t="str">
        <f t="shared" si="4"/>
        <v>RIESGO ALTO</v>
      </c>
      <c r="O23" s="446" t="s">
        <v>308</v>
      </c>
      <c r="P23" s="436" t="s">
        <v>308</v>
      </c>
      <c r="Q23" s="128" t="s">
        <v>59</v>
      </c>
      <c r="R23" s="129">
        <f t="shared" si="5"/>
        <v>0</v>
      </c>
      <c r="S23" s="128" t="s">
        <v>59</v>
      </c>
      <c r="T23" s="129">
        <f t="shared" si="6"/>
        <v>0</v>
      </c>
      <c r="U23" s="128" t="s">
        <v>59</v>
      </c>
      <c r="V23" s="130">
        <f t="shared" si="11"/>
        <v>0</v>
      </c>
      <c r="W23" s="131">
        <f t="shared" si="12"/>
        <v>0</v>
      </c>
      <c r="X23" s="132" t="str">
        <f t="shared" si="13"/>
        <v>0</v>
      </c>
      <c r="Y23" s="145" t="s">
        <v>118</v>
      </c>
      <c r="Z23" s="148" t="str">
        <f t="shared" si="1"/>
        <v>1</v>
      </c>
      <c r="AA23" s="147" t="s">
        <v>56</v>
      </c>
      <c r="AB23" s="124" t="str">
        <f t="shared" si="7"/>
        <v>2</v>
      </c>
      <c r="AC23" s="126">
        <f t="shared" si="8"/>
        <v>2</v>
      </c>
      <c r="AD23" s="133" t="str">
        <f t="shared" si="9"/>
        <v>RIESGO BAJO</v>
      </c>
      <c r="AE23" s="133" t="str">
        <f t="shared" si="10"/>
        <v>ASUMIR</v>
      </c>
      <c r="AF23" s="134" t="s">
        <v>340</v>
      </c>
      <c r="AG23" s="149" t="s">
        <v>341</v>
      </c>
    </row>
    <row r="24" spans="2:33" s="115" customFormat="1" ht="75" customHeight="1" thickBot="1">
      <c r="B24" s="116">
        <v>8</v>
      </c>
      <c r="C24" s="139" t="s">
        <v>49</v>
      </c>
      <c r="D24" s="140" t="s">
        <v>326</v>
      </c>
      <c r="E24" s="141" t="s">
        <v>327</v>
      </c>
      <c r="F24" s="142" t="s">
        <v>328</v>
      </c>
      <c r="G24" s="143" t="s">
        <v>329</v>
      </c>
      <c r="H24" s="144" t="s">
        <v>134</v>
      </c>
      <c r="I24" s="145" t="s">
        <v>121</v>
      </c>
      <c r="J24" s="146" t="str">
        <f t="shared" si="0"/>
        <v>3</v>
      </c>
      <c r="K24" s="147" t="s">
        <v>56</v>
      </c>
      <c r="L24" s="124" t="str">
        <f t="shared" si="2"/>
        <v>2</v>
      </c>
      <c r="M24" s="126">
        <f t="shared" si="3"/>
        <v>6</v>
      </c>
      <c r="N24" s="127" t="str">
        <f t="shared" si="4"/>
        <v>RIESGO MODERADO</v>
      </c>
      <c r="O24" s="446" t="s">
        <v>330</v>
      </c>
      <c r="P24" s="436" t="s">
        <v>330</v>
      </c>
      <c r="Q24" s="128" t="s">
        <v>58</v>
      </c>
      <c r="R24" s="129">
        <f t="shared" si="5"/>
        <v>0.25</v>
      </c>
      <c r="S24" s="128" t="s">
        <v>58</v>
      </c>
      <c r="T24" s="129">
        <f t="shared" si="6"/>
        <v>0.25</v>
      </c>
      <c r="U24" s="128" t="s">
        <v>58</v>
      </c>
      <c r="V24" s="130">
        <f t="shared" si="11"/>
        <v>0.5</v>
      </c>
      <c r="W24" s="131">
        <f t="shared" si="12"/>
        <v>1</v>
      </c>
      <c r="X24" s="132" t="str">
        <f t="shared" si="13"/>
        <v>2</v>
      </c>
      <c r="Y24" s="145" t="s">
        <v>118</v>
      </c>
      <c r="Z24" s="148" t="str">
        <f t="shared" si="1"/>
        <v>1</v>
      </c>
      <c r="AA24" s="147" t="s">
        <v>56</v>
      </c>
      <c r="AB24" s="124" t="str">
        <f t="shared" si="7"/>
        <v>2</v>
      </c>
      <c r="AC24" s="126">
        <f t="shared" si="8"/>
        <v>2</v>
      </c>
      <c r="AD24" s="133" t="str">
        <f t="shared" si="9"/>
        <v>RIESGO BAJO</v>
      </c>
      <c r="AE24" s="133" t="str">
        <f t="shared" si="10"/>
        <v>ASUMIR</v>
      </c>
      <c r="AF24" s="298" t="s">
        <v>934</v>
      </c>
      <c r="AG24" s="170" t="s">
        <v>331</v>
      </c>
    </row>
    <row r="25" spans="2:33" s="115" customFormat="1" ht="75" customHeight="1">
      <c r="B25" s="116">
        <v>9</v>
      </c>
      <c r="C25" s="117"/>
      <c r="D25" s="118"/>
      <c r="E25" s="150"/>
      <c r="F25" s="137"/>
      <c r="G25" s="137"/>
      <c r="H25" s="122"/>
      <c r="I25" s="123"/>
      <c r="J25" s="124" t="str">
        <f t="shared" si="0"/>
        <v/>
      </c>
      <c r="K25" s="125"/>
      <c r="L25" s="124" t="str">
        <f t="shared" si="2"/>
        <v/>
      </c>
      <c r="M25" s="126" t="str">
        <f t="shared" si="3"/>
        <v/>
      </c>
      <c r="N25" s="127" t="str">
        <f t="shared" si="4"/>
        <v/>
      </c>
      <c r="O25" s="442"/>
      <c r="P25" s="357"/>
      <c r="Q25" s="128"/>
      <c r="R25" s="129">
        <f t="shared" si="5"/>
        <v>0</v>
      </c>
      <c r="S25" s="128"/>
      <c r="T25" s="129">
        <f t="shared" si="6"/>
        <v>0</v>
      </c>
      <c r="U25" s="128"/>
      <c r="V25" s="130">
        <f t="shared" si="11"/>
        <v>0</v>
      </c>
      <c r="W25" s="131" t="str">
        <f t="shared" si="12"/>
        <v/>
      </c>
      <c r="X25" s="132" t="str">
        <f t="shared" si="13"/>
        <v/>
      </c>
      <c r="Y25" s="123"/>
      <c r="Z25" s="112" t="str">
        <f t="shared" si="1"/>
        <v/>
      </c>
      <c r="AA25" s="125"/>
      <c r="AB25" s="124" t="str">
        <f t="shared" si="7"/>
        <v/>
      </c>
      <c r="AC25" s="126" t="str">
        <f t="shared" si="8"/>
        <v/>
      </c>
      <c r="AD25" s="133" t="str">
        <f t="shared" si="9"/>
        <v/>
      </c>
      <c r="AE25" s="133" t="str">
        <f t="shared" si="10"/>
        <v/>
      </c>
      <c r="AF25" s="151"/>
      <c r="AG25" s="149"/>
    </row>
    <row r="26" spans="2:33" s="115" customFormat="1" ht="75" customHeight="1" thickBot="1">
      <c r="B26" s="152">
        <v>10</v>
      </c>
      <c r="C26" s="153"/>
      <c r="D26" s="154"/>
      <c r="E26" s="155"/>
      <c r="F26" s="156"/>
      <c r="G26" s="156"/>
      <c r="H26" s="157"/>
      <c r="I26" s="158"/>
      <c r="J26" s="159" t="str">
        <f t="shared" si="0"/>
        <v/>
      </c>
      <c r="K26" s="160"/>
      <c r="L26" s="159" t="str">
        <f t="shared" si="2"/>
        <v/>
      </c>
      <c r="M26" s="161"/>
      <c r="N26" s="162"/>
      <c r="O26" s="447"/>
      <c r="P26" s="359"/>
      <c r="Q26" s="160"/>
      <c r="R26" s="163">
        <f t="shared" si="5"/>
        <v>0</v>
      </c>
      <c r="S26" s="160"/>
      <c r="T26" s="163">
        <f t="shared" si="6"/>
        <v>0</v>
      </c>
      <c r="U26" s="160"/>
      <c r="V26" s="164">
        <f t="shared" si="11"/>
        <v>0</v>
      </c>
      <c r="W26" s="165" t="str">
        <f t="shared" si="12"/>
        <v/>
      </c>
      <c r="X26" s="166" t="str">
        <f t="shared" si="13"/>
        <v/>
      </c>
      <c r="Y26" s="158"/>
      <c r="Z26" s="167" t="str">
        <f t="shared" si="1"/>
        <v/>
      </c>
      <c r="AA26" s="160"/>
      <c r="AB26" s="159" t="str">
        <f t="shared" si="7"/>
        <v/>
      </c>
      <c r="AC26" s="161"/>
      <c r="AD26" s="168" t="str">
        <f t="shared" si="9"/>
        <v/>
      </c>
      <c r="AE26" s="168" t="str">
        <f t="shared" si="10"/>
        <v/>
      </c>
      <c r="AF26" s="169"/>
      <c r="AG26" s="170"/>
    </row>
    <row r="27" spans="2:33" s="54" customFormat="1"/>
    <row r="28" spans="2:33" s="54" customFormat="1" ht="12.75" customHeight="1"/>
    <row r="29" spans="2:33" s="54" customFormat="1" ht="12.75" hidden="1" customHeight="1">
      <c r="B29" s="54" t="s">
        <v>49</v>
      </c>
      <c r="C29" s="54" t="s">
        <v>90</v>
      </c>
      <c r="D29" s="54" t="s">
        <v>91</v>
      </c>
    </row>
    <row r="30" spans="2:33" s="54" customFormat="1" ht="13.5" hidden="1" customHeight="1">
      <c r="B30" s="54" t="s">
        <v>92</v>
      </c>
      <c r="C30" s="54" t="s">
        <v>93</v>
      </c>
      <c r="D30" s="54" t="s">
        <v>94</v>
      </c>
    </row>
    <row r="31" spans="2:33" s="54" customFormat="1" ht="51" hidden="1">
      <c r="C31" s="54" t="s">
        <v>95</v>
      </c>
      <c r="D31" s="54" t="s">
        <v>96</v>
      </c>
    </row>
    <row r="32" spans="2:33" s="54" customFormat="1" ht="38.25" hidden="1">
      <c r="B32" s="54" t="s">
        <v>97</v>
      </c>
      <c r="C32" s="54" t="s">
        <v>98</v>
      </c>
      <c r="D32" s="54" t="s">
        <v>99</v>
      </c>
    </row>
    <row r="33" spans="2:4" s="54" customFormat="1" ht="38.25" hidden="1">
      <c r="B33" s="55" t="s">
        <v>100</v>
      </c>
      <c r="C33" s="54" t="s">
        <v>101</v>
      </c>
      <c r="D33" s="54" t="s">
        <v>102</v>
      </c>
    </row>
    <row r="34" spans="2:4" s="54" customFormat="1" hidden="1">
      <c r="B34" s="54" t="s">
        <v>103</v>
      </c>
      <c r="C34" s="54" t="s">
        <v>104</v>
      </c>
      <c r="D34" s="54" t="s">
        <v>105</v>
      </c>
    </row>
    <row r="35" spans="2:4" s="54" customFormat="1" ht="38.25" hidden="1">
      <c r="B35" s="54" t="s">
        <v>106</v>
      </c>
      <c r="C35" s="54" t="s">
        <v>107</v>
      </c>
      <c r="D35" s="54" t="s">
        <v>5</v>
      </c>
    </row>
    <row r="36" spans="2:4" s="54" customFormat="1" ht="89.25" hidden="1">
      <c r="B36" s="54" t="s">
        <v>108</v>
      </c>
      <c r="C36" s="54" t="s">
        <v>109</v>
      </c>
      <c r="D36" s="54" t="s">
        <v>110</v>
      </c>
    </row>
    <row r="37" spans="2:4" s="54" customFormat="1" ht="25.5" hidden="1">
      <c r="B37" s="54" t="s">
        <v>84</v>
      </c>
      <c r="C37" s="54" t="s">
        <v>111</v>
      </c>
      <c r="D37" s="54" t="s">
        <v>112</v>
      </c>
    </row>
    <row r="38" spans="2:4" s="54" customFormat="1" ht="25.5" hidden="1">
      <c r="B38" s="54" t="s">
        <v>113</v>
      </c>
      <c r="C38" s="54" t="s">
        <v>114</v>
      </c>
    </row>
    <row r="39" spans="2:4" s="54" customFormat="1" ht="25.5" hidden="1">
      <c r="B39" s="54" t="s">
        <v>115</v>
      </c>
      <c r="C39" s="54" t="s">
        <v>116</v>
      </c>
    </row>
    <row r="40" spans="2:4" s="54" customFormat="1" ht="51"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63.75"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Rows="0" selectLockedCells="1"/>
  <dataConsolidate/>
  <mergeCells count="66">
    <mergeCell ref="B2:C4"/>
    <mergeCell ref="D2:N2"/>
    <mergeCell ref="O2:O4"/>
    <mergeCell ref="P2:AG2"/>
    <mergeCell ref="G3:N3"/>
    <mergeCell ref="P3:AA3"/>
    <mergeCell ref="AC3:AG3"/>
    <mergeCell ref="D4:N4"/>
    <mergeCell ref="P4:AG4"/>
    <mergeCell ref="B6:D6"/>
    <mergeCell ref="E6:N6"/>
    <mergeCell ref="B7:D7"/>
    <mergeCell ref="E7:N7"/>
    <mergeCell ref="B8:D8"/>
    <mergeCell ref="E8:N8"/>
    <mergeCell ref="H13:H16"/>
    <mergeCell ref="I13:K13"/>
    <mergeCell ref="B9:D9"/>
    <mergeCell ref="E9:N9"/>
    <mergeCell ref="B11:D11"/>
    <mergeCell ref="E11:H11"/>
    <mergeCell ref="I11:N11"/>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I14:J16"/>
    <mergeCell ref="K14:L16"/>
    <mergeCell ref="M14:N14"/>
    <mergeCell ref="Y14:Z16"/>
    <mergeCell ref="AA14:AB16"/>
    <mergeCell ref="M15:M16"/>
    <mergeCell ref="O22:P22"/>
    <mergeCell ref="O23:P23"/>
    <mergeCell ref="O13:W14"/>
    <mergeCell ref="X13:X16"/>
    <mergeCell ref="Y13:AE13"/>
    <mergeCell ref="AC14:AE14"/>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s>
  <conditionalFormatting sqref="I25:I26 Y25:Y26">
    <cfRule type="containsText" dxfId="775" priority="29" operator="containsText" text="IMPROBABLE">
      <formula>NOT(ISERROR(SEARCH("IMPROBABLE",I25)))</formula>
    </cfRule>
    <cfRule type="containsText" dxfId="774" priority="34" operator="containsText" text="PROBABLE">
      <formula>NOT(ISERROR(SEARCH("PROBABLE",I25)))</formula>
    </cfRule>
    <cfRule type="containsText" dxfId="773" priority="40" operator="containsText" text="CASI CIERTA">
      <formula>NOT(ISERROR(SEARCH("CASI CIERTA",I25)))</formula>
    </cfRule>
    <cfRule type="containsText" dxfId="772" priority="41" operator="containsText" text="POSIBLE">
      <formula>NOT(ISERROR(SEARCH("POSIBLE",I25)))</formula>
    </cfRule>
    <cfRule type="containsText" dxfId="771" priority="42" operator="containsText" text="RARO">
      <formula>NOT(ISERROR(SEARCH("RARO",I25)))</formula>
    </cfRule>
  </conditionalFormatting>
  <conditionalFormatting sqref="K25:K26 AA25:AA26">
    <cfRule type="containsText" dxfId="770" priority="35" operator="containsText" text="CATASTRÓFICO">
      <formula>NOT(ISERROR(SEARCH("CATASTRÓFICO",K25)))</formula>
    </cfRule>
    <cfRule type="containsText" dxfId="769" priority="36" operator="containsText" text="MAYOR">
      <formula>NOT(ISERROR(SEARCH("MAYOR",K25)))</formula>
    </cfRule>
    <cfRule type="containsText" dxfId="768" priority="37" operator="containsText" text="MODERADO">
      <formula>NOT(ISERROR(SEARCH("MODERADO",K25)))</formula>
    </cfRule>
    <cfRule type="containsText" dxfId="767" priority="38" operator="containsText" text="MENOR">
      <formula>NOT(ISERROR(SEARCH("MENOR",K25)))</formula>
    </cfRule>
    <cfRule type="containsText" dxfId="766" priority="39" operator="containsText" text="INSIGNIFICANTE">
      <formula>NOT(ISERROR(SEARCH("INSIGNIFICANTE",K25)))</formula>
    </cfRule>
  </conditionalFormatting>
  <conditionalFormatting sqref="N17:N26 X17 AD25:AF26 AD17:AE24">
    <cfRule type="containsText" dxfId="765" priority="30" operator="containsText" text="RIESGO EXTREMO">
      <formula>NOT(ISERROR(SEARCH("RIESGO EXTREMO",N17)))</formula>
    </cfRule>
    <cfRule type="containsText" dxfId="764" priority="31" operator="containsText" text="RIESGO ALTO">
      <formula>NOT(ISERROR(SEARCH("RIESGO ALTO",N17)))</formula>
    </cfRule>
    <cfRule type="containsText" dxfId="763" priority="32" operator="containsText" text="RIESGO MODERADO">
      <formula>NOT(ISERROR(SEARCH("RIESGO MODERADO",N17)))</formula>
    </cfRule>
    <cfRule type="containsText" dxfId="762" priority="33" operator="containsText" text="RIESGO BAJO">
      <formula>NOT(ISERROR(SEARCH("RIESGO BAJO",N17)))</formula>
    </cfRule>
  </conditionalFormatting>
  <conditionalFormatting sqref="I17:I24">
    <cfRule type="containsText" dxfId="761" priority="19" operator="containsText" text="IMPROBABLE">
      <formula>NOT(ISERROR(SEARCH("IMPROBABLE",I17)))</formula>
    </cfRule>
    <cfRule type="containsText" dxfId="760" priority="20" operator="containsText" text="PROBABLE">
      <formula>NOT(ISERROR(SEARCH("PROBABLE",I17)))</formula>
    </cfRule>
    <cfRule type="containsText" dxfId="759" priority="26" operator="containsText" text="CASI CIERTA">
      <formula>NOT(ISERROR(SEARCH("CASI CIERTA",I17)))</formula>
    </cfRule>
    <cfRule type="containsText" dxfId="758" priority="27" operator="containsText" text="POSIBLE">
      <formula>NOT(ISERROR(SEARCH("POSIBLE",I17)))</formula>
    </cfRule>
    <cfRule type="containsText" dxfId="757" priority="28" operator="containsText" text="RARO">
      <formula>NOT(ISERROR(SEARCH("RARO",I17)))</formula>
    </cfRule>
  </conditionalFormatting>
  <conditionalFormatting sqref="K17:K24">
    <cfRule type="containsText" dxfId="756" priority="21" operator="containsText" text="CATASTRÓFICO">
      <formula>NOT(ISERROR(SEARCH("CATASTRÓFICO",K17)))</formula>
    </cfRule>
    <cfRule type="containsText" dxfId="755" priority="22" operator="containsText" text="MAYOR">
      <formula>NOT(ISERROR(SEARCH("MAYOR",K17)))</formula>
    </cfRule>
    <cfRule type="containsText" dxfId="754" priority="23" operator="containsText" text="MODERADO">
      <formula>NOT(ISERROR(SEARCH("MODERADO",K17)))</formula>
    </cfRule>
    <cfRule type="containsText" dxfId="753" priority="24" operator="containsText" text="MENOR">
      <formula>NOT(ISERROR(SEARCH("MENOR",K17)))</formula>
    </cfRule>
    <cfRule type="containsText" dxfId="752" priority="25" operator="containsText" text="INSIGNIFICANTE">
      <formula>NOT(ISERROR(SEARCH("INSIGNIFICANTE",K17)))</formula>
    </cfRule>
  </conditionalFormatting>
  <conditionalFormatting sqref="Y17:Y24">
    <cfRule type="containsText" dxfId="751" priority="9" operator="containsText" text="IMPROBABLE">
      <formula>NOT(ISERROR(SEARCH("IMPROBABLE",Y17)))</formula>
    </cfRule>
    <cfRule type="containsText" dxfId="750" priority="10" operator="containsText" text="PROBABLE">
      <formula>NOT(ISERROR(SEARCH("PROBABLE",Y17)))</formula>
    </cfRule>
    <cfRule type="containsText" dxfId="749" priority="16" operator="containsText" text="CASI CIERTA">
      <formula>NOT(ISERROR(SEARCH("CASI CIERTA",Y17)))</formula>
    </cfRule>
    <cfRule type="containsText" dxfId="748" priority="17" operator="containsText" text="POSIBLE">
      <formula>NOT(ISERROR(SEARCH("POSIBLE",Y17)))</formula>
    </cfRule>
    <cfRule type="containsText" dxfId="747" priority="18" operator="containsText" text="RARO">
      <formula>NOT(ISERROR(SEARCH("RARO",Y17)))</formula>
    </cfRule>
  </conditionalFormatting>
  <conditionalFormatting sqref="AA17:AA24">
    <cfRule type="containsText" dxfId="746" priority="11" operator="containsText" text="CATASTRÓFICO">
      <formula>NOT(ISERROR(SEARCH("CATASTRÓFICO",AA17)))</formula>
    </cfRule>
    <cfRule type="containsText" dxfId="745" priority="12" operator="containsText" text="MAYOR">
      <formula>NOT(ISERROR(SEARCH("MAYOR",AA17)))</formula>
    </cfRule>
    <cfRule type="containsText" dxfId="744" priority="13" operator="containsText" text="MODERADO">
      <formula>NOT(ISERROR(SEARCH("MODERADO",AA17)))</formula>
    </cfRule>
    <cfRule type="containsText" dxfId="743" priority="14" operator="containsText" text="MENOR">
      <formula>NOT(ISERROR(SEARCH("MENOR",AA17)))</formula>
    </cfRule>
    <cfRule type="containsText" dxfId="742" priority="15" operator="containsText" text="INSIGNIFICANTE">
      <formula>NOT(ISERROR(SEARCH("INSIGNIFICANTE",AA17)))</formula>
    </cfRule>
  </conditionalFormatting>
  <conditionalFormatting sqref="AF17:AF24">
    <cfRule type="containsText" dxfId="741" priority="1" operator="containsText" text="RIESGO EXTREMO">
      <formula>NOT(ISERROR(SEARCH("RIESGO EXTREMO",AF17)))</formula>
    </cfRule>
    <cfRule type="containsText" dxfId="740" priority="2" operator="containsText" text="RIESGO ALTO">
      <formula>NOT(ISERROR(SEARCH("RIESGO ALTO",AF17)))</formula>
    </cfRule>
    <cfRule type="containsText" dxfId="739" priority="3" operator="containsText" text="RIESGO MODERADO">
      <formula>NOT(ISERROR(SEARCH("RIESGO MODERADO",AF17)))</formula>
    </cfRule>
    <cfRule type="containsText" dxfId="738" priority="4" operator="containsText" text="RIESGO BAJO">
      <formula>NOT(ISERROR(SEARCH("RIESGO BAJO",AF17)))</formula>
    </cfRule>
  </conditionalFormatting>
  <dataValidations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Q17:Q26 U17:U26 S17:S26">
      <formula1>"SI,NO"</formula1>
    </dataValidation>
    <dataValidation type="list" allowBlank="1" showInputMessage="1" showErrorMessage="1" sqref="C17:C26">
      <formula1>FAC</formula1>
    </dataValidation>
    <dataValidation type="list" allowBlank="1" showInputMessage="1" showErrorMessage="1" sqref="K17:K26 AA17:AA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9"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20.xml><?xml version="1.0" encoding="utf-8"?>
<worksheet xmlns="http://schemas.openxmlformats.org/spreadsheetml/2006/main" xmlns:r="http://schemas.openxmlformats.org/officeDocument/2006/relationships">
  <dimension ref="B2:AG2968"/>
  <sheetViews>
    <sheetView showGridLines="0" view="pageBreakPreview" zoomScale="30" zoomScaleNormal="50" zoomScaleSheetLayoutView="30" zoomScalePageLayoutView="40" workbookViewId="0">
      <selection activeCell="G22" sqref="G22"/>
    </sheetView>
  </sheetViews>
  <sheetFormatPr baseColWidth="10" defaultColWidth="11.42578125" defaultRowHeight="12.75"/>
  <cols>
    <col min="1" max="1" width="4.28515625" style="1" customWidth="1"/>
    <col min="2" max="2" width="12.85546875" style="1" customWidth="1"/>
    <col min="3" max="3" width="21.140625" style="1" customWidth="1" collapsed="1"/>
    <col min="4" max="4" width="42.5703125" style="1" customWidth="1"/>
    <col min="5" max="5" width="67.7109375" style="1" customWidth="1" collapsed="1"/>
    <col min="6" max="6" width="59.140625" style="1" customWidth="1"/>
    <col min="7" max="7" width="62.140625" style="1" customWidth="1"/>
    <col min="8" max="8" width="27.85546875" style="1" customWidth="1"/>
    <col min="9" max="9" width="27" style="1" customWidth="1" collapsed="1"/>
    <col min="10" max="10" width="11.42578125" style="1" hidden="1" customWidth="1"/>
    <col min="11" max="11" width="27" style="1" customWidth="1"/>
    <col min="12" max="12" width="11.42578125" style="1" hidden="1" customWidth="1"/>
    <col min="13" max="13" width="17.28515625" style="1" customWidth="1"/>
    <col min="14" max="14" width="24.140625" style="1" customWidth="1"/>
    <col min="15" max="15" width="33.570312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7" style="1" customWidth="1"/>
    <col min="28" max="28" width="11.42578125" style="1" hidden="1" customWidth="1"/>
    <col min="29" max="29" width="17.85546875" style="1" customWidth="1"/>
    <col min="30" max="30" width="17.28515625" style="1" customWidth="1"/>
    <col min="31" max="31" width="24.28515625" style="1" customWidth="1"/>
    <col min="32" max="32" width="62.140625" style="1" customWidth="1"/>
    <col min="33" max="33" width="57.4257812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5</v>
      </c>
      <c r="F6" s="457"/>
      <c r="G6" s="457"/>
      <c r="H6" s="457"/>
      <c r="I6" s="457"/>
      <c r="J6" s="457"/>
      <c r="K6" s="457"/>
      <c r="L6" s="457"/>
      <c r="M6" s="457"/>
      <c r="N6" s="458"/>
    </row>
    <row r="7" spans="2:33" ht="27" customHeight="1">
      <c r="B7" s="419" t="s">
        <v>6</v>
      </c>
      <c r="C7" s="390"/>
      <c r="D7" s="390"/>
      <c r="E7" s="459" t="s">
        <v>122</v>
      </c>
      <c r="F7" s="459"/>
      <c r="G7" s="459"/>
      <c r="H7" s="459"/>
      <c r="I7" s="459"/>
      <c r="J7" s="459"/>
      <c r="K7" s="459"/>
      <c r="L7" s="459"/>
      <c r="M7" s="459"/>
      <c r="N7" s="460"/>
    </row>
    <row r="8" spans="2:33" ht="27" customHeight="1">
      <c r="B8" s="419" t="s">
        <v>8</v>
      </c>
      <c r="C8" s="390"/>
      <c r="D8" s="390"/>
      <c r="E8" s="461" t="s">
        <v>185</v>
      </c>
      <c r="F8" s="461"/>
      <c r="G8" s="461"/>
      <c r="H8" s="461"/>
      <c r="I8" s="461"/>
      <c r="J8" s="461"/>
      <c r="K8" s="461"/>
      <c r="L8" s="461"/>
      <c r="M8" s="461"/>
      <c r="N8" s="462"/>
    </row>
    <row r="9" spans="2:33" ht="60" customHeight="1" thickBot="1">
      <c r="B9" s="395" t="s">
        <v>10</v>
      </c>
      <c r="C9" s="396"/>
      <c r="D9" s="396"/>
      <c r="E9" s="454" t="s">
        <v>186</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07" t="s">
        <v>19</v>
      </c>
      <c r="F12" s="409"/>
      <c r="G12" s="409"/>
      <c r="H12" s="408"/>
      <c r="I12" s="407" t="s">
        <v>20</v>
      </c>
      <c r="J12" s="409"/>
      <c r="K12" s="409"/>
      <c r="L12" s="409"/>
      <c r="M12" s="409"/>
      <c r="N12" s="408"/>
      <c r="O12" s="411" t="s">
        <v>21</v>
      </c>
      <c r="P12" s="411"/>
      <c r="Q12" s="409"/>
      <c r="R12" s="409"/>
      <c r="S12" s="409"/>
      <c r="T12" s="409"/>
      <c r="U12" s="409"/>
      <c r="V12" s="409"/>
      <c r="W12" s="409"/>
      <c r="X12" s="409"/>
      <c r="Y12" s="412"/>
      <c r="Z12" s="412"/>
      <c r="AA12" s="412"/>
      <c r="AB12" s="412"/>
      <c r="AC12" s="412"/>
      <c r="AD12" s="413"/>
      <c r="AE12" s="414"/>
      <c r="AF12" s="407" t="s">
        <v>22</v>
      </c>
      <c r="AG12" s="408" t="s">
        <v>23</v>
      </c>
    </row>
    <row r="13" spans="2:33" s="9" customFormat="1" ht="38.25" customHeight="1">
      <c r="B13" s="398"/>
      <c r="C13" s="419" t="s">
        <v>24</v>
      </c>
      <c r="D13" s="391" t="s">
        <v>25</v>
      </c>
      <c r="E13" s="415" t="s">
        <v>26</v>
      </c>
      <c r="F13" s="422" t="s">
        <v>27</v>
      </c>
      <c r="G13" s="422" t="s">
        <v>28</v>
      </c>
      <c r="H13" s="452" t="s">
        <v>29</v>
      </c>
      <c r="I13" s="419" t="s">
        <v>30</v>
      </c>
      <c r="J13" s="390"/>
      <c r="K13" s="390"/>
      <c r="L13" s="190"/>
      <c r="M13" s="390" t="s">
        <v>31</v>
      </c>
      <c r="N13" s="391"/>
      <c r="O13" s="385" t="s">
        <v>32</v>
      </c>
      <c r="P13" s="374"/>
      <c r="Q13" s="374"/>
      <c r="R13" s="374"/>
      <c r="S13" s="374"/>
      <c r="T13" s="374"/>
      <c r="U13" s="374"/>
      <c r="V13" s="374"/>
      <c r="W13" s="375"/>
      <c r="X13" s="378" t="s">
        <v>33</v>
      </c>
      <c r="Y13" s="381" t="s">
        <v>34</v>
      </c>
      <c r="Z13" s="382"/>
      <c r="AA13" s="382"/>
      <c r="AB13" s="382"/>
      <c r="AC13" s="382"/>
      <c r="AD13" s="383"/>
      <c r="AE13" s="384"/>
      <c r="AF13" s="415"/>
      <c r="AG13" s="417"/>
    </row>
    <row r="14" spans="2:33" s="9" customFormat="1" ht="36" customHeight="1">
      <c r="B14" s="398"/>
      <c r="C14" s="419"/>
      <c r="D14" s="391"/>
      <c r="E14" s="415"/>
      <c r="F14" s="422"/>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17"/>
    </row>
    <row r="15" spans="2:33" ht="12.75" customHeight="1">
      <c r="B15" s="398"/>
      <c r="C15" s="419"/>
      <c r="D15" s="391"/>
      <c r="E15" s="415"/>
      <c r="F15" s="422"/>
      <c r="G15" s="422"/>
      <c r="H15" s="452"/>
      <c r="I15" s="386"/>
      <c r="J15" s="387"/>
      <c r="K15" s="379"/>
      <c r="L15" s="387"/>
      <c r="M15" s="372" t="s">
        <v>38</v>
      </c>
      <c r="N15" s="393" t="s">
        <v>39</v>
      </c>
      <c r="O15" s="449" t="s">
        <v>40</v>
      </c>
      <c r="P15" s="369"/>
      <c r="Q15" s="372" t="s">
        <v>41</v>
      </c>
      <c r="R15" s="188"/>
      <c r="S15" s="372" t="s">
        <v>42</v>
      </c>
      <c r="T15" s="188"/>
      <c r="U15" s="372" t="s">
        <v>43</v>
      </c>
      <c r="V15" s="188"/>
      <c r="W15" s="372" t="s">
        <v>44</v>
      </c>
      <c r="X15" s="379"/>
      <c r="Y15" s="386"/>
      <c r="Z15" s="387"/>
      <c r="AA15" s="379"/>
      <c r="AB15" s="387"/>
      <c r="AC15" s="372" t="s">
        <v>38</v>
      </c>
      <c r="AD15" s="393" t="s">
        <v>39</v>
      </c>
      <c r="AE15" s="393" t="s">
        <v>45</v>
      </c>
      <c r="AF15" s="415"/>
      <c r="AG15" s="417"/>
    </row>
    <row r="16" spans="2:33" s="9" customFormat="1" ht="73.5" customHeight="1" thickBot="1">
      <c r="B16" s="399"/>
      <c r="C16" s="395"/>
      <c r="D16" s="420"/>
      <c r="E16" s="191" t="s">
        <v>46</v>
      </c>
      <c r="F16" s="11" t="s">
        <v>47</v>
      </c>
      <c r="G16" s="11" t="s">
        <v>48</v>
      </c>
      <c r="H16" s="453"/>
      <c r="I16" s="388"/>
      <c r="J16" s="389"/>
      <c r="K16" s="380"/>
      <c r="L16" s="389"/>
      <c r="M16" s="373"/>
      <c r="N16" s="394"/>
      <c r="O16" s="450"/>
      <c r="P16" s="371"/>
      <c r="Q16" s="373"/>
      <c r="R16" s="189"/>
      <c r="S16" s="373"/>
      <c r="T16" s="189"/>
      <c r="U16" s="373"/>
      <c r="V16" s="189"/>
      <c r="W16" s="373"/>
      <c r="X16" s="380"/>
      <c r="Y16" s="388"/>
      <c r="Z16" s="389"/>
      <c r="AA16" s="380"/>
      <c r="AB16" s="389"/>
      <c r="AC16" s="373"/>
      <c r="AD16" s="394"/>
      <c r="AE16" s="394"/>
      <c r="AF16" s="416"/>
      <c r="AG16" s="418"/>
    </row>
    <row r="17" spans="2:33" s="115" customFormat="1" ht="102.75" customHeight="1">
      <c r="B17" s="97">
        <v>1</v>
      </c>
      <c r="C17" s="98" t="s">
        <v>49</v>
      </c>
      <c r="D17" s="177" t="s">
        <v>187</v>
      </c>
      <c r="E17" s="178" t="s">
        <v>1096</v>
      </c>
      <c r="F17" s="179" t="s">
        <v>188</v>
      </c>
      <c r="G17" s="179" t="s">
        <v>189</v>
      </c>
      <c r="H17" s="102" t="s">
        <v>100</v>
      </c>
      <c r="I17" s="103" t="s">
        <v>55</v>
      </c>
      <c r="J17" s="104" t="str">
        <f t="shared" ref="J17:J26" si="0">IF(I17="RARO","1",IF(I17="IMPROBABLE","2",IF(I17="POSIBLE","3",IF(I17="PROBABLE","4",IF(I17="CASI CIERTA","5","")))))</f>
        <v>5</v>
      </c>
      <c r="K17" s="105" t="s">
        <v>66</v>
      </c>
      <c r="L17" s="104" t="str">
        <f>IF(K17="INSIGNIFICANTE","1",IF(K17="MENOR","2",IF(K17="MODERADO","3",IF(K17="MAYOR","4",IF(K17="CATASTRÓFICO","5","")))))</f>
        <v>3</v>
      </c>
      <c r="M17" s="106">
        <f>IF(J17="","",J17*L17)</f>
        <v>15</v>
      </c>
      <c r="N17" s="111" t="str">
        <f>IF(M17="","",IF(M17&gt;=15,"RIESGO EXTREMO",IF(M17&gt;=7,"RIESGO ALTO",IF(M17&gt;=4,"RIESGO MODERADO",IF(M17&gt;=1,"RIESGO BAJO","")))))</f>
        <v>RIESGO EXTREMO</v>
      </c>
      <c r="O17" s="441" t="s">
        <v>190</v>
      </c>
      <c r="P17" s="367" t="s">
        <v>190</v>
      </c>
      <c r="Q17" s="105" t="s">
        <v>58</v>
      </c>
      <c r="R17" s="108">
        <f>IF(Q17="SI",0.25,0)</f>
        <v>0.25</v>
      </c>
      <c r="S17" s="105" t="s">
        <v>58</v>
      </c>
      <c r="T17" s="108">
        <f>IF(S17="SI",0.25,0)</f>
        <v>0.25</v>
      </c>
      <c r="U17" s="105" t="s">
        <v>59</v>
      </c>
      <c r="V17" s="109">
        <f>IF(U17="SI",0.5,0)</f>
        <v>0</v>
      </c>
      <c r="W17" s="110">
        <f>IF(Q17="","",SUM(R17,T17,V17))</f>
        <v>0.5</v>
      </c>
      <c r="X17" s="107" t="str">
        <f>IF(W17="","",IF(W17="","",IF(W17&gt;=0.76,"2",IF(W17&gt;=0.51,"1",IF(W17&gt;=0,"0","")))))</f>
        <v>0</v>
      </c>
      <c r="Y17" s="103" t="s">
        <v>55</v>
      </c>
      <c r="Z17" s="112" t="str">
        <f t="shared" ref="Z17:Z26" si="1">IF(Y17="RARO","1",IF(Y17="IMPROBABLE","2",IF(Y17="POSIBLE","3",IF(Y17="PROBABLE","4",IF(Y17="CASI CIERTA","5","")))))</f>
        <v>5</v>
      </c>
      <c r="AA17" s="105" t="s">
        <v>66</v>
      </c>
      <c r="AB17" s="104" t="str">
        <f>IF(AA17="INSIGNIFICANTE","1",IF(AA17="MENOR","2",IF(AA17="MODERADO","3",IF(AA17="MAYOR","4",IF(AA17="CATASTRÓFICO","5","")))))</f>
        <v>3</v>
      </c>
      <c r="AC17" s="106">
        <f>IF(Z17="","",Z17*AB17)</f>
        <v>15</v>
      </c>
      <c r="AD17" s="111" t="str">
        <f>IF(AC17="","",IF(AC17&gt;=15,"RIESGO EXTREMO",IF(AC17&gt;=7,"RIESGO ALTO",IF(AC17&gt;=4,"RIESGO MODERADO",IF(AC17&gt;=1,"RIESGO BAJO","")))))</f>
        <v>RIESGO EXTREMO</v>
      </c>
      <c r="AE17" s="111" t="str">
        <f>IF(AD17="","",IF(AD17="RIESGO EXTREMO","COMPARTIR O TRANSFERIR EL RIESGO",IF(AD17="RIESGO ALTO","EVITAR EL RIESGO",IF(AD17="RIESGO MODERADO","REDUCIR EL RIESGO",IF(AD17="RIESGO BAJO","ASUMIR","")))))</f>
        <v>COMPARTIR O TRANSFERIR EL RIESGO</v>
      </c>
      <c r="AF17" s="205" t="s">
        <v>191</v>
      </c>
      <c r="AG17" s="149" t="s">
        <v>192</v>
      </c>
    </row>
    <row r="18" spans="2:33" s="115" customFormat="1" ht="117.75" customHeight="1">
      <c r="B18" s="116">
        <v>2</v>
      </c>
      <c r="C18" s="117" t="s">
        <v>92</v>
      </c>
      <c r="D18" s="118" t="s">
        <v>187</v>
      </c>
      <c r="E18" s="150" t="s">
        <v>1098</v>
      </c>
      <c r="F18" s="137" t="s">
        <v>194</v>
      </c>
      <c r="G18" s="137" t="s">
        <v>1095</v>
      </c>
      <c r="H18" s="122" t="s">
        <v>196</v>
      </c>
      <c r="I18" s="123" t="s">
        <v>120</v>
      </c>
      <c r="J18" s="124" t="str">
        <f t="shared" si="0"/>
        <v>2</v>
      </c>
      <c r="K18" s="125" t="s">
        <v>66</v>
      </c>
      <c r="L18" s="124" t="str">
        <f t="shared" ref="L18:L26" si="2">IF(K18="INSIGNIFICANTE","1",IF(K18="MENOR","2",IF(K18="MODERADO","3",IF(K18="MAYOR","4",IF(K18="CATASTRÓFICO","5","")))))</f>
        <v>3</v>
      </c>
      <c r="M18" s="126">
        <f t="shared" ref="M18:M25" si="3">IF(J18="","",J18*L18)</f>
        <v>6</v>
      </c>
      <c r="N18" s="133" t="str">
        <f t="shared" ref="N18:N25" si="4">IF(M18="","",IF(M18&gt;=15,"RIESGO EXTREMO",IF(M18&gt;=7,"RIESGO ALTO",IF(M18&gt;=4,"RIESGO MODERADO",IF(M18&gt;=1,"RIESGO BAJO","")))))</f>
        <v>RIESGO MODERADO</v>
      </c>
      <c r="O18" s="442" t="s">
        <v>197</v>
      </c>
      <c r="P18" s="357" t="s">
        <v>198</v>
      </c>
      <c r="Q18" s="128" t="s">
        <v>58</v>
      </c>
      <c r="R18" s="129">
        <f>IF(Q18="SI",0.25,0)</f>
        <v>0.25</v>
      </c>
      <c r="S18" s="128" t="s">
        <v>58</v>
      </c>
      <c r="T18" s="129">
        <f>IF(S18="SI",0.25,0)</f>
        <v>0.25</v>
      </c>
      <c r="U18" s="128" t="s">
        <v>58</v>
      </c>
      <c r="V18" s="130">
        <f>IF(U18="SI",0.5,0)</f>
        <v>0.5</v>
      </c>
      <c r="W18" s="131">
        <f>IF(Q18="","",SUM(R18,T18,V18))</f>
        <v>1</v>
      </c>
      <c r="X18" s="181" t="str">
        <f>IF(W18="","",IF(W18="","",IF(W18&gt;=0.76,"2",IF(W18&gt;=0.51,"1",IF(W18&gt;=0,"0","")))))</f>
        <v>2</v>
      </c>
      <c r="Y18" s="123" t="s">
        <v>118</v>
      </c>
      <c r="Z18" s="112" t="str">
        <f t="shared" si="1"/>
        <v>1</v>
      </c>
      <c r="AA18" s="125" t="s">
        <v>56</v>
      </c>
      <c r="AB18" s="124" t="str">
        <f t="shared" ref="AB18:AB26" si="5">IF(AA18="INSIGNIFICANTE","1",IF(AA18="MENOR","2",IF(AA18="MODERADO","3",IF(AA18="MAYOR","4",IF(AA18="CATASTRÓFICO","5","")))))</f>
        <v>2</v>
      </c>
      <c r="AC18" s="126">
        <f t="shared" ref="AC18:AC25" si="6">IF(Z18="","",Z18*AB18)</f>
        <v>2</v>
      </c>
      <c r="AD18" s="133" t="str">
        <f t="shared" ref="AD18:AD26" si="7">IF(AC18="","",IF(AC18&gt;=15,"RIESGO EXTREMO",IF(AC18&gt;=7,"RIESGO ALTO",IF(AC18&gt;=4,"RIESGO MODERADO",IF(AC18&gt;=1,"RIESGO BAJO","")))))</f>
        <v>RIESGO BAJO</v>
      </c>
      <c r="AE18" s="133" t="str">
        <f t="shared" ref="AE18:AE26" si="8">IF(AD18="","",IF(AD18="RIESGO EXTREMO","COMPARTIR O TRANSFERIR EL RIESGO",IF(AD18="RIESGO ALTO","EVITAR EL RIESGO",IF(AD18="RIESGO MODERADO","REDUCIR EL RIESGO",IF(AD18="RIESGO BAJO","ASUMIR","")))))</f>
        <v>ASUMIR</v>
      </c>
      <c r="AF18" s="195" t="s">
        <v>1099</v>
      </c>
      <c r="AG18" s="149" t="s">
        <v>200</v>
      </c>
    </row>
    <row r="19" spans="2:33" s="115" customFormat="1" ht="105" customHeight="1">
      <c r="B19" s="116">
        <v>3</v>
      </c>
      <c r="C19" s="117" t="s">
        <v>49</v>
      </c>
      <c r="D19" s="118" t="s">
        <v>201</v>
      </c>
      <c r="E19" s="182" t="s">
        <v>1097</v>
      </c>
      <c r="F19" s="137" t="s">
        <v>203</v>
      </c>
      <c r="G19" s="137" t="s">
        <v>204</v>
      </c>
      <c r="H19" s="122" t="s">
        <v>100</v>
      </c>
      <c r="I19" s="123" t="s">
        <v>121</v>
      </c>
      <c r="J19" s="124" t="str">
        <f t="shared" si="0"/>
        <v>3</v>
      </c>
      <c r="K19" s="125" t="s">
        <v>66</v>
      </c>
      <c r="L19" s="124" t="str">
        <f t="shared" si="2"/>
        <v>3</v>
      </c>
      <c r="M19" s="126">
        <f t="shared" si="3"/>
        <v>9</v>
      </c>
      <c r="N19" s="133" t="str">
        <f t="shared" si="4"/>
        <v>RIESGO ALTO</v>
      </c>
      <c r="O19" s="442" t="s">
        <v>205</v>
      </c>
      <c r="P19" s="357" t="s">
        <v>206</v>
      </c>
      <c r="Q19" s="128" t="s">
        <v>58</v>
      </c>
      <c r="R19" s="129">
        <f>IF(Q19="SI",0.25,0)</f>
        <v>0.25</v>
      </c>
      <c r="S19" s="128" t="s">
        <v>58</v>
      </c>
      <c r="T19" s="129">
        <f>IF(S19="SI",0.25,0)</f>
        <v>0.25</v>
      </c>
      <c r="U19" s="128" t="s">
        <v>59</v>
      </c>
      <c r="V19" s="130">
        <f>IF(U19="SI",0.5,0)</f>
        <v>0</v>
      </c>
      <c r="W19" s="131">
        <f>IF(Q19="","",SUM(R19,T19,V19))</f>
        <v>0.5</v>
      </c>
      <c r="X19" s="181" t="str">
        <f>IF(W19="","",IF(W19="","",IF(W19&gt;=0.76,"2",IF(W19&gt;=0.51,"1",IF(W19&gt;=0,"0","")))))</f>
        <v>0</v>
      </c>
      <c r="Y19" s="123" t="s">
        <v>121</v>
      </c>
      <c r="Z19" s="112" t="str">
        <f t="shared" si="1"/>
        <v>3</v>
      </c>
      <c r="AA19" s="125" t="s">
        <v>66</v>
      </c>
      <c r="AB19" s="124" t="str">
        <f t="shared" si="5"/>
        <v>3</v>
      </c>
      <c r="AC19" s="126">
        <f t="shared" si="6"/>
        <v>9</v>
      </c>
      <c r="AD19" s="133" t="str">
        <f t="shared" si="7"/>
        <v>RIESGO ALTO</v>
      </c>
      <c r="AE19" s="133" t="str">
        <f t="shared" si="8"/>
        <v>EVITAR EL RIESGO</v>
      </c>
      <c r="AF19" s="195" t="s">
        <v>1100</v>
      </c>
      <c r="AG19" s="149" t="s">
        <v>208</v>
      </c>
    </row>
    <row r="20" spans="2:33" s="115" customFormat="1" ht="90" customHeight="1">
      <c r="B20" s="116">
        <v>4</v>
      </c>
      <c r="C20" s="117" t="s">
        <v>49</v>
      </c>
      <c r="D20" s="118" t="s">
        <v>209</v>
      </c>
      <c r="E20" s="150" t="s">
        <v>1102</v>
      </c>
      <c r="F20" s="137" t="s">
        <v>211</v>
      </c>
      <c r="G20" s="137" t="s">
        <v>212</v>
      </c>
      <c r="H20" s="122" t="s">
        <v>196</v>
      </c>
      <c r="I20" s="123" t="s">
        <v>121</v>
      </c>
      <c r="J20" s="124" t="str">
        <f t="shared" si="0"/>
        <v>3</v>
      </c>
      <c r="K20" s="125" t="s">
        <v>66</v>
      </c>
      <c r="L20" s="124" t="str">
        <f t="shared" si="2"/>
        <v>3</v>
      </c>
      <c r="M20" s="126">
        <f t="shared" si="3"/>
        <v>9</v>
      </c>
      <c r="N20" s="133" t="str">
        <f t="shared" si="4"/>
        <v>RIESGO ALTO</v>
      </c>
      <c r="O20" s="442" t="s">
        <v>213</v>
      </c>
      <c r="P20" s="357" t="s">
        <v>213</v>
      </c>
      <c r="Q20" s="128" t="s">
        <v>59</v>
      </c>
      <c r="R20" s="129">
        <f t="shared" ref="R20:R26" si="9">IF(Q20="SI",0.25,0)</f>
        <v>0</v>
      </c>
      <c r="S20" s="128" t="s">
        <v>58</v>
      </c>
      <c r="T20" s="129">
        <f>IF(S20="SI",0.25,0)</f>
        <v>0.25</v>
      </c>
      <c r="U20" s="128" t="s">
        <v>58</v>
      </c>
      <c r="V20" s="130">
        <f>IF(U20="SI",0.5,0)</f>
        <v>0.5</v>
      </c>
      <c r="W20" s="131">
        <f>IF(Q20="","",SUM(R20,T20,V20))</f>
        <v>0.75</v>
      </c>
      <c r="X20" s="181" t="str">
        <f>IF(W20="","",IF(W20="","",IF(W20&gt;=0.76,"2",IF(W20&gt;=0.51,"1",IF(W20&gt;=0,"0","")))))</f>
        <v>1</v>
      </c>
      <c r="Y20" s="123" t="s">
        <v>120</v>
      </c>
      <c r="Z20" s="112" t="str">
        <f t="shared" si="1"/>
        <v>2</v>
      </c>
      <c r="AA20" s="125" t="s">
        <v>66</v>
      </c>
      <c r="AB20" s="124" t="str">
        <f t="shared" si="5"/>
        <v>3</v>
      </c>
      <c r="AC20" s="126">
        <f t="shared" si="6"/>
        <v>6</v>
      </c>
      <c r="AD20" s="133" t="str">
        <f t="shared" si="7"/>
        <v>RIESGO MODERADO</v>
      </c>
      <c r="AE20" s="133" t="str">
        <f t="shared" si="8"/>
        <v>REDUCIR EL RIESGO</v>
      </c>
      <c r="AF20" s="195" t="s">
        <v>1101</v>
      </c>
      <c r="AG20" s="149" t="s">
        <v>215</v>
      </c>
    </row>
    <row r="21" spans="2:33" s="115" customFormat="1" ht="102.75" customHeight="1">
      <c r="B21" s="116">
        <v>5</v>
      </c>
      <c r="C21" s="117" t="s">
        <v>49</v>
      </c>
      <c r="D21" s="118" t="s">
        <v>216</v>
      </c>
      <c r="E21" s="150" t="s">
        <v>217</v>
      </c>
      <c r="F21" s="137" t="s">
        <v>218</v>
      </c>
      <c r="G21" s="137" t="s">
        <v>219</v>
      </c>
      <c r="H21" s="122" t="s">
        <v>103</v>
      </c>
      <c r="I21" s="123" t="s">
        <v>87</v>
      </c>
      <c r="J21" s="124" t="str">
        <f t="shared" si="0"/>
        <v>4</v>
      </c>
      <c r="K21" s="125" t="s">
        <v>66</v>
      </c>
      <c r="L21" s="124" t="str">
        <f t="shared" si="2"/>
        <v>3</v>
      </c>
      <c r="M21" s="126">
        <f t="shared" si="3"/>
        <v>12</v>
      </c>
      <c r="N21" s="133" t="str">
        <f t="shared" si="4"/>
        <v>RIESGO ALTO</v>
      </c>
      <c r="O21" s="442" t="s">
        <v>220</v>
      </c>
      <c r="P21" s="357" t="s">
        <v>220</v>
      </c>
      <c r="Q21" s="128" t="s">
        <v>58</v>
      </c>
      <c r="R21" s="129">
        <f t="shared" si="9"/>
        <v>0.25</v>
      </c>
      <c r="S21" s="128" t="s">
        <v>58</v>
      </c>
      <c r="T21" s="129">
        <f t="shared" ref="T21:T26" si="10">IF(S21="SI",0.25,0)</f>
        <v>0.25</v>
      </c>
      <c r="U21" s="128" t="s">
        <v>58</v>
      </c>
      <c r="V21" s="130">
        <f t="shared" ref="V21:V26" si="11">IF(U21="SI",0.5,0)</f>
        <v>0.5</v>
      </c>
      <c r="W21" s="131">
        <f t="shared" ref="W21:W26" si="12">IF(Q21="","",SUM(R21,T21,V21))</f>
        <v>1</v>
      </c>
      <c r="X21" s="181" t="str">
        <f>IF(W21="","",IF(W21="","",IF(W21&gt;=0.76,"2",IF(W21&gt;=0.51,"1",IF(W21&gt;=0,"0","")))))</f>
        <v>2</v>
      </c>
      <c r="Y21" s="123" t="s">
        <v>118</v>
      </c>
      <c r="Z21" s="112" t="str">
        <f t="shared" si="1"/>
        <v>1</v>
      </c>
      <c r="AA21" s="125" t="s">
        <v>66</v>
      </c>
      <c r="AB21" s="124" t="str">
        <f t="shared" si="5"/>
        <v>3</v>
      </c>
      <c r="AC21" s="126">
        <f t="shared" si="6"/>
        <v>3</v>
      </c>
      <c r="AD21" s="133" t="str">
        <f t="shared" si="7"/>
        <v>RIESGO BAJO</v>
      </c>
      <c r="AE21" s="133" t="str">
        <f t="shared" si="8"/>
        <v>ASUMIR</v>
      </c>
      <c r="AF21" s="195" t="s">
        <v>221</v>
      </c>
      <c r="AG21" s="149" t="s">
        <v>222</v>
      </c>
    </row>
    <row r="22" spans="2:33" s="115" customFormat="1" ht="79.5" customHeight="1">
      <c r="B22" s="116">
        <v>6</v>
      </c>
      <c r="C22" s="117" t="s">
        <v>49</v>
      </c>
      <c r="D22" s="118" t="s">
        <v>223</v>
      </c>
      <c r="E22" s="150" t="s">
        <v>224</v>
      </c>
      <c r="F22" s="137" t="s">
        <v>225</v>
      </c>
      <c r="G22" s="137" t="s">
        <v>226</v>
      </c>
      <c r="H22" s="122" t="s">
        <v>84</v>
      </c>
      <c r="I22" s="123" t="s">
        <v>121</v>
      </c>
      <c r="J22" s="124" t="str">
        <f t="shared" si="0"/>
        <v>3</v>
      </c>
      <c r="K22" s="125" t="s">
        <v>66</v>
      </c>
      <c r="L22" s="124" t="str">
        <f t="shared" si="2"/>
        <v>3</v>
      </c>
      <c r="M22" s="126">
        <f t="shared" si="3"/>
        <v>9</v>
      </c>
      <c r="N22" s="133" t="str">
        <f t="shared" si="4"/>
        <v>RIESGO ALTO</v>
      </c>
      <c r="O22" s="442" t="s">
        <v>227</v>
      </c>
      <c r="P22" s="357" t="s">
        <v>227</v>
      </c>
      <c r="Q22" s="128" t="s">
        <v>58</v>
      </c>
      <c r="R22" s="129">
        <f t="shared" si="9"/>
        <v>0.25</v>
      </c>
      <c r="S22" s="128" t="s">
        <v>58</v>
      </c>
      <c r="T22" s="129">
        <f t="shared" si="10"/>
        <v>0.25</v>
      </c>
      <c r="U22" s="128" t="s">
        <v>58</v>
      </c>
      <c r="V22" s="130">
        <f t="shared" si="11"/>
        <v>0.5</v>
      </c>
      <c r="W22" s="131">
        <f t="shared" si="12"/>
        <v>1</v>
      </c>
      <c r="X22" s="181" t="str">
        <f t="shared" ref="X22:X26" si="13">IF(W22="","",IF(W22="","",IF(W22&gt;=0.76,"2",IF(W22&gt;=0.51,"1",IF(W22&gt;=0,"0","")))))</f>
        <v>2</v>
      </c>
      <c r="Y22" s="123" t="s">
        <v>118</v>
      </c>
      <c r="Z22" s="112" t="str">
        <f t="shared" si="1"/>
        <v>1</v>
      </c>
      <c r="AA22" s="125" t="s">
        <v>66</v>
      </c>
      <c r="AB22" s="124" t="str">
        <f t="shared" si="5"/>
        <v>3</v>
      </c>
      <c r="AC22" s="126">
        <f t="shared" si="6"/>
        <v>3</v>
      </c>
      <c r="AD22" s="133" t="str">
        <f t="shared" si="7"/>
        <v>RIESGO BAJO</v>
      </c>
      <c r="AE22" s="133" t="str">
        <f t="shared" si="8"/>
        <v>ASUMIR</v>
      </c>
      <c r="AF22" s="195" t="s">
        <v>228</v>
      </c>
      <c r="AG22" s="149" t="s">
        <v>229</v>
      </c>
    </row>
    <row r="23" spans="2:33" s="115" customFormat="1" ht="72" customHeight="1">
      <c r="B23" s="116">
        <v>7</v>
      </c>
      <c r="C23" s="117" t="s">
        <v>49</v>
      </c>
      <c r="D23" s="118" t="s">
        <v>230</v>
      </c>
      <c r="E23" s="150" t="s">
        <v>231</v>
      </c>
      <c r="F23" s="137" t="s">
        <v>232</v>
      </c>
      <c r="G23" s="137" t="s">
        <v>233</v>
      </c>
      <c r="H23" s="122" t="s">
        <v>196</v>
      </c>
      <c r="I23" s="123" t="s">
        <v>55</v>
      </c>
      <c r="J23" s="124" t="str">
        <f t="shared" si="0"/>
        <v>5</v>
      </c>
      <c r="K23" s="125" t="s">
        <v>76</v>
      </c>
      <c r="L23" s="124" t="str">
        <f t="shared" si="2"/>
        <v>4</v>
      </c>
      <c r="M23" s="126">
        <f t="shared" si="3"/>
        <v>20</v>
      </c>
      <c r="N23" s="133" t="str">
        <f t="shared" si="4"/>
        <v>RIESGO EXTREMO</v>
      </c>
      <c r="O23" s="442" t="s">
        <v>234</v>
      </c>
      <c r="P23" s="357" t="s">
        <v>235</v>
      </c>
      <c r="Q23" s="128" t="s">
        <v>58</v>
      </c>
      <c r="R23" s="129">
        <f t="shared" si="9"/>
        <v>0.25</v>
      </c>
      <c r="S23" s="128" t="s">
        <v>58</v>
      </c>
      <c r="T23" s="129">
        <f t="shared" si="10"/>
        <v>0.25</v>
      </c>
      <c r="U23" s="128" t="s">
        <v>59</v>
      </c>
      <c r="V23" s="130">
        <f t="shared" si="11"/>
        <v>0</v>
      </c>
      <c r="W23" s="131">
        <f t="shared" si="12"/>
        <v>0.5</v>
      </c>
      <c r="X23" s="181" t="str">
        <f t="shared" si="13"/>
        <v>0</v>
      </c>
      <c r="Y23" s="123" t="s">
        <v>55</v>
      </c>
      <c r="Z23" s="112" t="str">
        <f t="shared" si="1"/>
        <v>5</v>
      </c>
      <c r="AA23" s="125" t="s">
        <v>76</v>
      </c>
      <c r="AB23" s="124" t="str">
        <f t="shared" si="5"/>
        <v>4</v>
      </c>
      <c r="AC23" s="126">
        <f t="shared" si="6"/>
        <v>20</v>
      </c>
      <c r="AD23" s="133" t="str">
        <f t="shared" si="7"/>
        <v>RIESGO EXTREMO</v>
      </c>
      <c r="AE23" s="133" t="str">
        <f t="shared" si="8"/>
        <v>COMPARTIR O TRANSFERIR EL RIESGO</v>
      </c>
      <c r="AF23" s="195" t="s">
        <v>236</v>
      </c>
      <c r="AG23" s="149" t="s">
        <v>237</v>
      </c>
    </row>
    <row r="24" spans="2:33" s="115" customFormat="1" ht="139.5" customHeight="1">
      <c r="B24" s="116">
        <v>8</v>
      </c>
      <c r="C24" s="117" t="s">
        <v>49</v>
      </c>
      <c r="D24" s="118" t="s">
        <v>238</v>
      </c>
      <c r="E24" s="150" t="s">
        <v>239</v>
      </c>
      <c r="F24" s="137" t="s">
        <v>240</v>
      </c>
      <c r="G24" s="137" t="s">
        <v>241</v>
      </c>
      <c r="H24" s="122" t="s">
        <v>242</v>
      </c>
      <c r="I24" s="123" t="s">
        <v>55</v>
      </c>
      <c r="J24" s="124" t="str">
        <f t="shared" si="0"/>
        <v>5</v>
      </c>
      <c r="K24" s="125" t="s">
        <v>76</v>
      </c>
      <c r="L24" s="124" t="str">
        <f t="shared" si="2"/>
        <v>4</v>
      </c>
      <c r="M24" s="126">
        <f t="shared" si="3"/>
        <v>20</v>
      </c>
      <c r="N24" s="133" t="str">
        <f t="shared" si="4"/>
        <v>RIESGO EXTREMO</v>
      </c>
      <c r="O24" s="442" t="s">
        <v>243</v>
      </c>
      <c r="P24" s="357" t="s">
        <v>244</v>
      </c>
      <c r="Q24" s="128" t="s">
        <v>59</v>
      </c>
      <c r="R24" s="129">
        <f t="shared" si="9"/>
        <v>0</v>
      </c>
      <c r="S24" s="128" t="s">
        <v>58</v>
      </c>
      <c r="T24" s="129">
        <f t="shared" si="10"/>
        <v>0.25</v>
      </c>
      <c r="U24" s="128" t="s">
        <v>59</v>
      </c>
      <c r="V24" s="130">
        <f t="shared" si="11"/>
        <v>0</v>
      </c>
      <c r="W24" s="131">
        <f t="shared" si="12"/>
        <v>0.25</v>
      </c>
      <c r="X24" s="181" t="str">
        <f t="shared" si="13"/>
        <v>0</v>
      </c>
      <c r="Y24" s="123" t="s">
        <v>55</v>
      </c>
      <c r="Z24" s="112" t="str">
        <f t="shared" si="1"/>
        <v>5</v>
      </c>
      <c r="AA24" s="125" t="s">
        <v>76</v>
      </c>
      <c r="AB24" s="124" t="str">
        <f t="shared" si="5"/>
        <v>4</v>
      </c>
      <c r="AC24" s="126">
        <f t="shared" si="6"/>
        <v>20</v>
      </c>
      <c r="AD24" s="133" t="str">
        <f t="shared" si="7"/>
        <v>RIESGO EXTREMO</v>
      </c>
      <c r="AE24" s="133" t="str">
        <f t="shared" si="8"/>
        <v>COMPARTIR O TRANSFERIR EL RIESGO</v>
      </c>
      <c r="AF24" s="195" t="s">
        <v>245</v>
      </c>
      <c r="AG24" s="149" t="s">
        <v>246</v>
      </c>
    </row>
    <row r="25" spans="2:33" s="115" customFormat="1" ht="77.25" customHeight="1">
      <c r="B25" s="116">
        <v>9</v>
      </c>
      <c r="C25" s="117" t="s">
        <v>49</v>
      </c>
      <c r="D25" s="118" t="s">
        <v>247</v>
      </c>
      <c r="E25" s="150" t="s">
        <v>248</v>
      </c>
      <c r="F25" s="137" t="s">
        <v>249</v>
      </c>
      <c r="G25" s="137" t="s">
        <v>250</v>
      </c>
      <c r="H25" s="122" t="s">
        <v>103</v>
      </c>
      <c r="I25" s="123" t="s">
        <v>55</v>
      </c>
      <c r="J25" s="124" t="str">
        <f t="shared" si="0"/>
        <v>5</v>
      </c>
      <c r="K25" s="125" t="s">
        <v>76</v>
      </c>
      <c r="L25" s="124" t="str">
        <f t="shared" si="2"/>
        <v>4</v>
      </c>
      <c r="M25" s="126">
        <f t="shared" si="3"/>
        <v>20</v>
      </c>
      <c r="N25" s="133" t="str">
        <f t="shared" si="4"/>
        <v>RIESGO EXTREMO</v>
      </c>
      <c r="O25" s="442" t="s">
        <v>251</v>
      </c>
      <c r="P25" s="357" t="s">
        <v>251</v>
      </c>
      <c r="Q25" s="128" t="s">
        <v>58</v>
      </c>
      <c r="R25" s="129">
        <f t="shared" si="9"/>
        <v>0.25</v>
      </c>
      <c r="S25" s="128" t="s">
        <v>59</v>
      </c>
      <c r="T25" s="129">
        <f t="shared" si="10"/>
        <v>0</v>
      </c>
      <c r="U25" s="128" t="s">
        <v>59</v>
      </c>
      <c r="V25" s="130">
        <f t="shared" si="11"/>
        <v>0</v>
      </c>
      <c r="W25" s="131">
        <f t="shared" si="12"/>
        <v>0.25</v>
      </c>
      <c r="X25" s="181" t="str">
        <f t="shared" si="13"/>
        <v>0</v>
      </c>
      <c r="Y25" s="123" t="s">
        <v>55</v>
      </c>
      <c r="Z25" s="112" t="str">
        <f t="shared" si="1"/>
        <v>5</v>
      </c>
      <c r="AA25" s="125" t="s">
        <v>76</v>
      </c>
      <c r="AB25" s="124" t="str">
        <f t="shared" si="5"/>
        <v>4</v>
      </c>
      <c r="AC25" s="126">
        <f t="shared" si="6"/>
        <v>20</v>
      </c>
      <c r="AD25" s="133" t="str">
        <f t="shared" si="7"/>
        <v>RIESGO EXTREMO</v>
      </c>
      <c r="AE25" s="133" t="str">
        <f t="shared" si="8"/>
        <v>COMPARTIR O TRANSFERIR EL RIESGO</v>
      </c>
      <c r="AF25" s="195" t="s">
        <v>252</v>
      </c>
      <c r="AG25" s="149" t="s">
        <v>253</v>
      </c>
    </row>
    <row r="26" spans="2:33" s="115" customFormat="1" ht="25.5" customHeight="1" thickBot="1">
      <c r="B26" s="152">
        <v>10</v>
      </c>
      <c r="C26" s="153"/>
      <c r="D26" s="154"/>
      <c r="E26" s="155"/>
      <c r="F26" s="156"/>
      <c r="G26" s="156"/>
      <c r="H26" s="157"/>
      <c r="I26" s="158"/>
      <c r="J26" s="159" t="str">
        <f t="shared" si="0"/>
        <v/>
      </c>
      <c r="K26" s="160"/>
      <c r="L26" s="159" t="str">
        <f t="shared" si="2"/>
        <v/>
      </c>
      <c r="M26" s="161"/>
      <c r="N26" s="168"/>
      <c r="O26" s="447"/>
      <c r="P26" s="359"/>
      <c r="Q26" s="160"/>
      <c r="R26" s="163">
        <f t="shared" si="9"/>
        <v>0</v>
      </c>
      <c r="S26" s="160"/>
      <c r="T26" s="163">
        <f t="shared" si="10"/>
        <v>0</v>
      </c>
      <c r="U26" s="160"/>
      <c r="V26" s="164">
        <f t="shared" si="11"/>
        <v>0</v>
      </c>
      <c r="W26" s="165" t="str">
        <f t="shared" si="12"/>
        <v/>
      </c>
      <c r="X26" s="187" t="str">
        <f t="shared" si="13"/>
        <v/>
      </c>
      <c r="Y26" s="158"/>
      <c r="Z26" s="167" t="str">
        <f t="shared" si="1"/>
        <v/>
      </c>
      <c r="AA26" s="160"/>
      <c r="AB26" s="159" t="str">
        <f t="shared" si="5"/>
        <v/>
      </c>
      <c r="AC26" s="161"/>
      <c r="AD26" s="168" t="str">
        <f t="shared" si="7"/>
        <v/>
      </c>
      <c r="AE26" s="168" t="str">
        <f t="shared" si="8"/>
        <v/>
      </c>
      <c r="AF26" s="206"/>
      <c r="AG26" s="170"/>
    </row>
    <row r="27" spans="2:33" s="54" customFormat="1"/>
    <row r="28" spans="2:33" s="54" customFormat="1" ht="12.75" customHeight="1"/>
    <row r="29" spans="2:33" s="54" customFormat="1" ht="12.75" hidden="1" customHeight="1">
      <c r="B29" s="54" t="s">
        <v>49</v>
      </c>
      <c r="C29" s="54" t="s">
        <v>90</v>
      </c>
      <c r="D29" s="54" t="s">
        <v>91</v>
      </c>
    </row>
    <row r="30" spans="2:33" s="54" customFormat="1" ht="13.5" hidden="1" customHeight="1">
      <c r="B30" s="54" t="s">
        <v>92</v>
      </c>
      <c r="C30" s="54" t="s">
        <v>93</v>
      </c>
      <c r="D30" s="54" t="s">
        <v>94</v>
      </c>
    </row>
    <row r="31" spans="2:33" s="54" customFormat="1" ht="38.25" hidden="1">
      <c r="C31" s="54" t="s">
        <v>95</v>
      </c>
      <c r="D31" s="54" t="s">
        <v>96</v>
      </c>
    </row>
    <row r="32" spans="2:33" s="54" customFormat="1" ht="25.5" hidden="1">
      <c r="B32" s="54" t="s">
        <v>97</v>
      </c>
      <c r="C32" s="54" t="s">
        <v>98</v>
      </c>
      <c r="D32" s="54" t="s">
        <v>99</v>
      </c>
    </row>
    <row r="33" spans="2:4" s="54" customFormat="1" ht="25.5" hidden="1">
      <c r="B33" s="55" t="s">
        <v>100</v>
      </c>
      <c r="C33" s="54" t="s">
        <v>101</v>
      </c>
      <c r="D33" s="54" t="s">
        <v>102</v>
      </c>
    </row>
    <row r="34" spans="2:4" s="54" customFormat="1" hidden="1">
      <c r="B34" s="54" t="s">
        <v>103</v>
      </c>
      <c r="C34" s="54" t="s">
        <v>104</v>
      </c>
      <c r="D34" s="54" t="s">
        <v>105</v>
      </c>
    </row>
    <row r="35" spans="2:4" s="54" customFormat="1" ht="25.5" hidden="1">
      <c r="B35" s="54" t="s">
        <v>106</v>
      </c>
      <c r="C35" s="54" t="s">
        <v>107</v>
      </c>
      <c r="D35" s="54" t="s">
        <v>5</v>
      </c>
    </row>
    <row r="36" spans="2:4" s="54" customFormat="1" ht="51" hidden="1">
      <c r="B36" s="54" t="s">
        <v>108</v>
      </c>
      <c r="C36" s="54" t="s">
        <v>109</v>
      </c>
      <c r="D36" s="54" t="s">
        <v>110</v>
      </c>
    </row>
    <row r="37" spans="2:4" s="54" customFormat="1" ht="25.5" hidden="1">
      <c r="B37" s="54" t="s">
        <v>84</v>
      </c>
      <c r="C37" s="54" t="s">
        <v>111</v>
      </c>
      <c r="D37" s="54" t="s">
        <v>112</v>
      </c>
    </row>
    <row r="38" spans="2:4" s="54" customFormat="1" ht="25.5" hidden="1">
      <c r="B38" s="54" t="s">
        <v>113</v>
      </c>
      <c r="C38" s="54" t="s">
        <v>114</v>
      </c>
    </row>
    <row r="39" spans="2:4" s="54" customFormat="1" hidden="1">
      <c r="B39" s="54" t="s">
        <v>115</v>
      </c>
      <c r="C39" s="54" t="s">
        <v>116</v>
      </c>
    </row>
    <row r="40" spans="2:4" s="54" customFormat="1" ht="38.25"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51"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Rows="0" selectLockedCells="1"/>
  <dataConsolidate/>
  <mergeCells count="66">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 ref="O22:P22"/>
    <mergeCell ref="O23:P23"/>
    <mergeCell ref="O13:W14"/>
    <mergeCell ref="X13:X16"/>
    <mergeCell ref="Y13:AE13"/>
    <mergeCell ref="I14:J16"/>
    <mergeCell ref="K14:L16"/>
    <mergeCell ref="M14:N14"/>
    <mergeCell ref="Y14:Z16"/>
    <mergeCell ref="AA14:AB16"/>
    <mergeCell ref="AC14:AE14"/>
    <mergeCell ref="M15:M16"/>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H13:H16"/>
    <mergeCell ref="I13:K13"/>
    <mergeCell ref="B9:D9"/>
    <mergeCell ref="E9:N9"/>
    <mergeCell ref="B11:D11"/>
    <mergeCell ref="E11:H11"/>
    <mergeCell ref="I11:N11"/>
    <mergeCell ref="B6:D6"/>
    <mergeCell ref="E6:N6"/>
    <mergeCell ref="B7:D7"/>
    <mergeCell ref="E7:N7"/>
    <mergeCell ref="B8:D8"/>
    <mergeCell ref="E8:N8"/>
    <mergeCell ref="B2:C4"/>
    <mergeCell ref="D2:N2"/>
    <mergeCell ref="O2:O4"/>
    <mergeCell ref="P2:AG2"/>
    <mergeCell ref="G3:N3"/>
    <mergeCell ref="P3:AA3"/>
    <mergeCell ref="AC3:AG3"/>
    <mergeCell ref="D4:N4"/>
    <mergeCell ref="P4:AG4"/>
  </mergeCells>
  <conditionalFormatting sqref="I17:I26 Y17:Y26">
    <cfRule type="containsText" dxfId="57" priority="1" operator="containsText" text="IMPROBABLE">
      <formula>NOT(ISERROR(SEARCH("IMPROBABLE",I17)))</formula>
    </cfRule>
    <cfRule type="containsText" dxfId="56" priority="6" operator="containsText" text="PROBABLE">
      <formula>NOT(ISERROR(SEARCH("PROBABLE",I17)))</formula>
    </cfRule>
    <cfRule type="containsText" dxfId="55" priority="12" operator="containsText" text="CASI CIERTA">
      <formula>NOT(ISERROR(SEARCH("CASI CIERTA",I17)))</formula>
    </cfRule>
    <cfRule type="containsText" dxfId="54" priority="13" operator="containsText" text="POSIBLE">
      <formula>NOT(ISERROR(SEARCH("POSIBLE",I17)))</formula>
    </cfRule>
    <cfRule type="containsText" dxfId="53" priority="14" operator="containsText" text="RARO">
      <formula>NOT(ISERROR(SEARCH("RARO",I17)))</formula>
    </cfRule>
  </conditionalFormatting>
  <conditionalFormatting sqref="K17:K26 AA17:AA26">
    <cfRule type="containsText" dxfId="52" priority="7" operator="containsText" text="CATASTRÓFICO">
      <formula>NOT(ISERROR(SEARCH("CATASTRÓFICO",K17)))</formula>
    </cfRule>
    <cfRule type="containsText" dxfId="51" priority="8" operator="containsText" text="MAYOR">
      <formula>NOT(ISERROR(SEARCH("MAYOR",K17)))</formula>
    </cfRule>
    <cfRule type="containsText" dxfId="50" priority="9" operator="containsText" text="MODERADO">
      <formula>NOT(ISERROR(SEARCH("MODERADO",K17)))</formula>
    </cfRule>
    <cfRule type="containsText" dxfId="49" priority="10" operator="containsText" text="MENOR">
      <formula>NOT(ISERROR(SEARCH("MENOR",K17)))</formula>
    </cfRule>
    <cfRule type="containsText" dxfId="48" priority="11" operator="containsText" text="INSIGNIFICANTE">
      <formula>NOT(ISERROR(SEARCH("INSIGNIFICANTE",K17)))</formula>
    </cfRule>
  </conditionalFormatting>
  <conditionalFormatting sqref="N17:N26 X17 AD17:AF26">
    <cfRule type="containsText" dxfId="47" priority="2" operator="containsText" text="RIESGO EXTREMO">
      <formula>NOT(ISERROR(SEARCH("RIESGO EXTREMO",N17)))</formula>
    </cfRule>
    <cfRule type="containsText" dxfId="46" priority="3" operator="containsText" text="RIESGO ALTO">
      <formula>NOT(ISERROR(SEARCH("RIESGO ALTO",N17)))</formula>
    </cfRule>
    <cfRule type="containsText" dxfId="45" priority="4" operator="containsText" text="RIESGO MODERADO">
      <formula>NOT(ISERROR(SEARCH("RIESGO MODERADO",N17)))</formula>
    </cfRule>
    <cfRule type="containsText" dxfId="44" priority="5" operator="containsText" text="RIESGO BAJO">
      <formula>NOT(ISERROR(SEARCH("RIESGO BAJO",N17)))</formula>
    </cfRule>
  </conditionalFormatting>
  <dataValidations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S17:S26 Q17:Q26 U17:U26">
      <formula1>"SI,NO"</formula1>
    </dataValidation>
    <dataValidation type="list" allowBlank="1" showInputMessage="1" showErrorMessage="1" sqref="C17:C26">
      <formula1>FAC</formula1>
    </dataValidation>
    <dataValidation type="list" allowBlank="1" showInputMessage="1" showErrorMessage="1" sqref="K17:K26 AA17:AA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4488188976377963" header="0.31496062992125984" footer="0.31496062992125984"/>
  <pageSetup paperSize="14" scale="36"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21.xml><?xml version="1.0" encoding="utf-8"?>
<worksheet xmlns="http://schemas.openxmlformats.org/spreadsheetml/2006/main" xmlns:r="http://schemas.openxmlformats.org/officeDocument/2006/relationships">
  <dimension ref="B2:AG2968"/>
  <sheetViews>
    <sheetView showGridLines="0" view="pageBreakPreview" zoomScale="30" zoomScaleNormal="50" zoomScaleSheetLayoutView="30" zoomScalePageLayoutView="40" workbookViewId="0">
      <selection activeCell="G22" sqref="G22"/>
    </sheetView>
  </sheetViews>
  <sheetFormatPr baseColWidth="10" defaultColWidth="11.42578125" defaultRowHeight="12.75"/>
  <cols>
    <col min="1" max="1" width="4.28515625" style="1" customWidth="1"/>
    <col min="2" max="2" width="12.85546875" style="1" customWidth="1"/>
    <col min="3" max="3" width="20.7109375" style="1" customWidth="1" collapsed="1"/>
    <col min="4" max="4" width="58.140625" style="1" customWidth="1"/>
    <col min="5" max="5" width="58.140625" style="1" customWidth="1" collapsed="1"/>
    <col min="6" max="6" width="48.140625" style="1" customWidth="1"/>
    <col min="7" max="7" width="55.7109375" style="1" customWidth="1"/>
    <col min="8" max="8" width="30.28515625" style="1" customWidth="1"/>
    <col min="9" max="9" width="27" style="1" customWidth="1" collapsed="1"/>
    <col min="10" max="10" width="11.42578125" style="1" hidden="1" customWidth="1"/>
    <col min="11" max="11" width="22.28515625" style="1" customWidth="1"/>
    <col min="12" max="12" width="11.42578125" style="1" hidden="1" customWidth="1"/>
    <col min="13" max="13" width="17.28515625" style="1" customWidth="1"/>
    <col min="14" max="14" width="22" style="1" customWidth="1"/>
    <col min="15" max="15" width="28.8554687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7" style="1" customWidth="1"/>
    <col min="28" max="28" width="11.42578125" style="1" hidden="1" customWidth="1"/>
    <col min="29" max="29" width="17.85546875" style="1" customWidth="1"/>
    <col min="30" max="31" width="17.28515625" style="1" customWidth="1"/>
    <col min="32" max="32" width="50.28515625" style="1" customWidth="1"/>
    <col min="33" max="33" width="55.14062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508" t="s">
        <v>102</v>
      </c>
      <c r="F6" s="509"/>
      <c r="G6" s="509"/>
      <c r="H6" s="509"/>
      <c r="I6" s="509"/>
      <c r="J6" s="509"/>
      <c r="K6" s="509"/>
      <c r="L6" s="509"/>
      <c r="M6" s="509"/>
      <c r="N6" s="510"/>
    </row>
    <row r="7" spans="2:33" ht="27" customHeight="1">
      <c r="B7" s="419" t="s">
        <v>6</v>
      </c>
      <c r="C7" s="390"/>
      <c r="D7" s="390"/>
      <c r="E7" s="511" t="s">
        <v>116</v>
      </c>
      <c r="F7" s="512"/>
      <c r="G7" s="512"/>
      <c r="H7" s="512"/>
      <c r="I7" s="512"/>
      <c r="J7" s="512"/>
      <c r="K7" s="512"/>
      <c r="L7" s="512"/>
      <c r="M7" s="512"/>
      <c r="N7" s="513"/>
    </row>
    <row r="8" spans="2:33" ht="27" customHeight="1">
      <c r="B8" s="419" t="s">
        <v>8</v>
      </c>
      <c r="C8" s="390"/>
      <c r="D8" s="390"/>
      <c r="E8" s="514" t="s">
        <v>859</v>
      </c>
      <c r="F8" s="515"/>
      <c r="G8" s="515"/>
      <c r="H8" s="515"/>
      <c r="I8" s="515"/>
      <c r="J8" s="515"/>
      <c r="K8" s="515"/>
      <c r="L8" s="515"/>
      <c r="M8" s="515"/>
      <c r="N8" s="516"/>
    </row>
    <row r="9" spans="2:33" ht="60" customHeight="1" thickBot="1">
      <c r="B9" s="395" t="s">
        <v>10</v>
      </c>
      <c r="C9" s="396"/>
      <c r="D9" s="396"/>
      <c r="E9" s="454" t="s">
        <v>860</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07" t="s">
        <v>19</v>
      </c>
      <c r="F12" s="409"/>
      <c r="G12" s="409"/>
      <c r="H12" s="408"/>
      <c r="I12" s="407" t="s">
        <v>20</v>
      </c>
      <c r="J12" s="409"/>
      <c r="K12" s="409"/>
      <c r="L12" s="409"/>
      <c r="M12" s="409"/>
      <c r="N12" s="408"/>
      <c r="O12" s="411" t="s">
        <v>21</v>
      </c>
      <c r="P12" s="411"/>
      <c r="Q12" s="409"/>
      <c r="R12" s="409"/>
      <c r="S12" s="409"/>
      <c r="T12" s="409"/>
      <c r="U12" s="409"/>
      <c r="V12" s="409"/>
      <c r="W12" s="409"/>
      <c r="X12" s="409"/>
      <c r="Y12" s="412"/>
      <c r="Z12" s="412"/>
      <c r="AA12" s="412"/>
      <c r="AB12" s="412"/>
      <c r="AC12" s="412"/>
      <c r="AD12" s="413"/>
      <c r="AE12" s="414"/>
      <c r="AF12" s="407" t="s">
        <v>22</v>
      </c>
      <c r="AG12" s="408" t="s">
        <v>23</v>
      </c>
    </row>
    <row r="13" spans="2:33" s="9" customFormat="1" ht="38.25" customHeight="1">
      <c r="B13" s="398"/>
      <c r="C13" s="419" t="s">
        <v>24</v>
      </c>
      <c r="D13" s="391" t="s">
        <v>25</v>
      </c>
      <c r="E13" s="415" t="s">
        <v>26</v>
      </c>
      <c r="F13" s="422" t="s">
        <v>27</v>
      </c>
      <c r="G13" s="422" t="s">
        <v>28</v>
      </c>
      <c r="H13" s="452" t="s">
        <v>29</v>
      </c>
      <c r="I13" s="419" t="s">
        <v>30</v>
      </c>
      <c r="J13" s="390"/>
      <c r="K13" s="390"/>
      <c r="L13" s="190"/>
      <c r="M13" s="390" t="s">
        <v>31</v>
      </c>
      <c r="N13" s="391"/>
      <c r="O13" s="385" t="s">
        <v>32</v>
      </c>
      <c r="P13" s="374"/>
      <c r="Q13" s="374"/>
      <c r="R13" s="374"/>
      <c r="S13" s="374"/>
      <c r="T13" s="374"/>
      <c r="U13" s="374"/>
      <c r="V13" s="374"/>
      <c r="W13" s="375"/>
      <c r="X13" s="378" t="s">
        <v>33</v>
      </c>
      <c r="Y13" s="381" t="s">
        <v>256</v>
      </c>
      <c r="Z13" s="382"/>
      <c r="AA13" s="382"/>
      <c r="AB13" s="382"/>
      <c r="AC13" s="382"/>
      <c r="AD13" s="383"/>
      <c r="AE13" s="384"/>
      <c r="AF13" s="415"/>
      <c r="AG13" s="417"/>
    </row>
    <row r="14" spans="2:33" s="9" customFormat="1" ht="36" customHeight="1">
      <c r="B14" s="398"/>
      <c r="C14" s="419"/>
      <c r="D14" s="391"/>
      <c r="E14" s="415"/>
      <c r="F14" s="422"/>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17"/>
    </row>
    <row r="15" spans="2:33" ht="12.75" customHeight="1">
      <c r="B15" s="398"/>
      <c r="C15" s="419"/>
      <c r="D15" s="391"/>
      <c r="E15" s="415"/>
      <c r="F15" s="422"/>
      <c r="G15" s="422"/>
      <c r="H15" s="452"/>
      <c r="I15" s="386"/>
      <c r="J15" s="387"/>
      <c r="K15" s="379"/>
      <c r="L15" s="387"/>
      <c r="M15" s="372" t="s">
        <v>38</v>
      </c>
      <c r="N15" s="393" t="s">
        <v>39</v>
      </c>
      <c r="O15" s="449" t="s">
        <v>40</v>
      </c>
      <c r="P15" s="369"/>
      <c r="Q15" s="372" t="s">
        <v>41</v>
      </c>
      <c r="R15" s="188"/>
      <c r="S15" s="372" t="s">
        <v>42</v>
      </c>
      <c r="T15" s="188"/>
      <c r="U15" s="372" t="s">
        <v>43</v>
      </c>
      <c r="V15" s="188"/>
      <c r="W15" s="372" t="s">
        <v>44</v>
      </c>
      <c r="X15" s="379"/>
      <c r="Y15" s="386"/>
      <c r="Z15" s="387"/>
      <c r="AA15" s="379"/>
      <c r="AB15" s="387"/>
      <c r="AC15" s="372" t="s">
        <v>38</v>
      </c>
      <c r="AD15" s="393" t="s">
        <v>39</v>
      </c>
      <c r="AE15" s="393" t="s">
        <v>45</v>
      </c>
      <c r="AF15" s="415"/>
      <c r="AG15" s="417"/>
    </row>
    <row r="16" spans="2:33" s="9" customFormat="1" ht="73.5" customHeight="1" thickBot="1">
      <c r="B16" s="399"/>
      <c r="C16" s="395"/>
      <c r="D16" s="420"/>
      <c r="E16" s="191" t="s">
        <v>46</v>
      </c>
      <c r="F16" s="11" t="s">
        <v>47</v>
      </c>
      <c r="G16" s="11" t="s">
        <v>257</v>
      </c>
      <c r="H16" s="453"/>
      <c r="I16" s="388"/>
      <c r="J16" s="389"/>
      <c r="K16" s="380"/>
      <c r="L16" s="389"/>
      <c r="M16" s="373"/>
      <c r="N16" s="394"/>
      <c r="O16" s="450"/>
      <c r="P16" s="371"/>
      <c r="Q16" s="373"/>
      <c r="R16" s="189"/>
      <c r="S16" s="373"/>
      <c r="T16" s="189"/>
      <c r="U16" s="373"/>
      <c r="V16" s="189"/>
      <c r="W16" s="373"/>
      <c r="X16" s="380"/>
      <c r="Y16" s="388"/>
      <c r="Z16" s="389"/>
      <c r="AA16" s="380"/>
      <c r="AB16" s="389"/>
      <c r="AC16" s="373"/>
      <c r="AD16" s="394"/>
      <c r="AE16" s="394"/>
      <c r="AF16" s="416"/>
      <c r="AG16" s="418"/>
    </row>
    <row r="17" spans="2:33" s="115" customFormat="1" ht="97.5" customHeight="1">
      <c r="B17" s="97">
        <v>1</v>
      </c>
      <c r="C17" s="98" t="s">
        <v>49</v>
      </c>
      <c r="D17" s="177" t="s">
        <v>50</v>
      </c>
      <c r="E17" s="178" t="s">
        <v>861</v>
      </c>
      <c r="F17" s="179" t="s">
        <v>862</v>
      </c>
      <c r="G17" s="179" t="s">
        <v>863</v>
      </c>
      <c r="H17" s="102" t="s">
        <v>134</v>
      </c>
      <c r="I17" s="103" t="s">
        <v>121</v>
      </c>
      <c r="J17" s="104" t="str">
        <f t="shared" ref="J17:J26" si="0">IF(I17="RARO","1",IF(I17="IMPROBABLE","2",IF(I17="POSIBLE","3",IF(I17="PROBABLE","4",IF(I17="CASI CIERTA","5","")))))</f>
        <v>3</v>
      </c>
      <c r="K17" s="105" t="s">
        <v>56</v>
      </c>
      <c r="L17" s="104" t="str">
        <f>IF(K17="INSIGNIFICANTE","1",IF(K17="MENOR","2",IF(K17="MODERADO","3",IF(K17="MAYOR","4",IF(K17="CATASTRÓFICO","5","")))))</f>
        <v>2</v>
      </c>
      <c r="M17" s="106">
        <f>IF(J17="","",J17*L17)</f>
        <v>6</v>
      </c>
      <c r="N17" s="111" t="str">
        <f>IF(M17="","",IF(M17&gt;=15,"RIESGO EXTREMO",IF(M17&gt;=7,"RIESGO ALTO",IF(M17&gt;=4,"RIESGO MODERADO",IF(M17&gt;=1,"RIESGO BAJO","")))))</f>
        <v>RIESGO MODERADO</v>
      </c>
      <c r="O17" s="441" t="s">
        <v>864</v>
      </c>
      <c r="P17" s="367" t="s">
        <v>864</v>
      </c>
      <c r="Q17" s="105" t="s">
        <v>58</v>
      </c>
      <c r="R17" s="108">
        <f>IF(Q17="SI",0.25,0)</f>
        <v>0.25</v>
      </c>
      <c r="S17" s="105" t="s">
        <v>58</v>
      </c>
      <c r="T17" s="108">
        <f>IF(S17="SI",0.25,0)</f>
        <v>0.25</v>
      </c>
      <c r="U17" s="105" t="s">
        <v>58</v>
      </c>
      <c r="V17" s="109">
        <f>IF(U17="SI",0.5,0)</f>
        <v>0.5</v>
      </c>
      <c r="W17" s="110">
        <f>IF(Q17="","",SUM(R17,T17,V17))</f>
        <v>1</v>
      </c>
      <c r="X17" s="107" t="str">
        <f>IF(W17="","",IF(W17="","",IF(W17&gt;=0.76,"2",IF(W17&gt;=0.51,"1",IF(W17&gt;=0,"0","")))))</f>
        <v>2</v>
      </c>
      <c r="Y17" s="103" t="s">
        <v>118</v>
      </c>
      <c r="Z17" s="112" t="str">
        <f t="shared" ref="Z17:Z26" si="1">IF(Y17="RARO","1",IF(Y17="IMPROBABLE","2",IF(Y17="POSIBLE","3",IF(Y17="PROBABLE","4",IF(Y17="CASI CIERTA","5","")))))</f>
        <v>1</v>
      </c>
      <c r="AA17" s="105" t="s">
        <v>56</v>
      </c>
      <c r="AB17" s="104" t="str">
        <f>IF(AA17="INSIGNIFICANTE","1",IF(AA17="MENOR","2",IF(AA17="MODERADO","3",IF(AA17="MAYOR","4",IF(AA17="CATASTRÓFICO","5","")))))</f>
        <v>2</v>
      </c>
      <c r="AC17" s="106">
        <f>IF(Z17="","",Z17*AB17)</f>
        <v>2</v>
      </c>
      <c r="AD17" s="111" t="str">
        <f>IF(AC17="","",IF(AC17&gt;=15,"RIESGO EXTREMO",IF(AC17&gt;=7,"RIESGO ALTO",IF(AC17&gt;=4,"RIESGO MODERADO",IF(AC17&gt;=1,"RIESGO BAJO","")))))</f>
        <v>RIESGO BAJO</v>
      </c>
      <c r="AE17" s="111" t="str">
        <f>IF(AD17="","",IF(AD17="RIESGO EXTREMO","COMPARTIR O TRANSFERIR EL RIESGO",IF(AD17="RIESGO ALTO","EVITAR EL RIESGO",IF(AD17="RIESGO MODERADO","REDUCIR EL RIESGO",IF(AD17="RIESGO BAJO","ASUMIR","")))))</f>
        <v>ASUMIR</v>
      </c>
      <c r="AF17" s="205" t="s">
        <v>865</v>
      </c>
      <c r="AG17" s="200" t="s">
        <v>866</v>
      </c>
    </row>
    <row r="18" spans="2:33" s="115" customFormat="1" ht="120">
      <c r="B18" s="116">
        <v>2</v>
      </c>
      <c r="C18" s="117" t="s">
        <v>49</v>
      </c>
      <c r="D18" s="118" t="s">
        <v>867</v>
      </c>
      <c r="E18" s="150" t="s">
        <v>868</v>
      </c>
      <c r="F18" s="137" t="s">
        <v>869</v>
      </c>
      <c r="G18" s="137" t="s">
        <v>870</v>
      </c>
      <c r="H18" s="122" t="s">
        <v>54</v>
      </c>
      <c r="I18" s="123" t="s">
        <v>87</v>
      </c>
      <c r="J18" s="124" t="str">
        <f t="shared" si="0"/>
        <v>4</v>
      </c>
      <c r="K18" s="125" t="s">
        <v>76</v>
      </c>
      <c r="L18" s="124" t="str">
        <f t="shared" ref="L18:L26" si="2">IF(K18="INSIGNIFICANTE","1",IF(K18="MENOR","2",IF(K18="MODERADO","3",IF(K18="MAYOR","4",IF(K18="CATASTRÓFICO","5","")))))</f>
        <v>4</v>
      </c>
      <c r="M18" s="126">
        <f t="shared" ref="M18:M25" si="3">IF(J18="","",J18*L18)</f>
        <v>16</v>
      </c>
      <c r="N18" s="133" t="str">
        <f t="shared" ref="N18:N25" si="4">IF(M18="","",IF(M18&gt;=15,"RIESGO EXTREMO",IF(M18&gt;=7,"RIESGO ALTO",IF(M18&gt;=4,"RIESGO MODERADO",IF(M18&gt;=1,"RIESGO BAJO","")))))</f>
        <v>RIESGO EXTREMO</v>
      </c>
      <c r="O18" s="442" t="s">
        <v>871</v>
      </c>
      <c r="P18" s="357" t="s">
        <v>871</v>
      </c>
      <c r="Q18" s="128" t="s">
        <v>58</v>
      </c>
      <c r="R18" s="129">
        <f>IF(Q18="SI",0.25,0)</f>
        <v>0.25</v>
      </c>
      <c r="S18" s="128" t="s">
        <v>59</v>
      </c>
      <c r="T18" s="129">
        <f>IF(S18="SI",0.25,0)</f>
        <v>0</v>
      </c>
      <c r="U18" s="128" t="s">
        <v>58</v>
      </c>
      <c r="V18" s="130">
        <f>IF(U18="SI",0.5,0)</f>
        <v>0.5</v>
      </c>
      <c r="W18" s="131">
        <f>IF(Q18="","",SUM(R18,T18,V18))</f>
        <v>0.75</v>
      </c>
      <c r="X18" s="181" t="str">
        <f>IF(W18="","",IF(W18="","",IF(W18&gt;=0.76,"2",IF(W18&gt;=0.51,"1",IF(W18&gt;=0,"0","")))))</f>
        <v>1</v>
      </c>
      <c r="Y18" s="123" t="s">
        <v>121</v>
      </c>
      <c r="Z18" s="112" t="str">
        <f t="shared" si="1"/>
        <v>3</v>
      </c>
      <c r="AA18" s="125" t="s">
        <v>76</v>
      </c>
      <c r="AB18" s="124" t="str">
        <f t="shared" ref="AB18:AB26" si="5">IF(AA18="INSIGNIFICANTE","1",IF(AA18="MENOR","2",IF(AA18="MODERADO","3",IF(AA18="MAYOR","4",IF(AA18="CATASTRÓFICO","5","")))))</f>
        <v>4</v>
      </c>
      <c r="AC18" s="126">
        <f t="shared" ref="AC18:AC25" si="6">IF(Z18="","",Z18*AB18)</f>
        <v>12</v>
      </c>
      <c r="AD18" s="133" t="str">
        <f t="shared" ref="AD18:AD26" si="7">IF(AC18="","",IF(AC18&gt;=15,"RIESGO EXTREMO",IF(AC18&gt;=7,"RIESGO ALTO",IF(AC18&gt;=4,"RIESGO MODERADO",IF(AC18&gt;=1,"RIESGO BAJO","")))))</f>
        <v>RIESGO ALTO</v>
      </c>
      <c r="AE18" s="133" t="str">
        <f t="shared" ref="AE18:AE26" si="8">IF(AD18="","",IF(AD18="RIESGO EXTREMO","COMPARTIR O TRANSFERIR EL RIESGO",IF(AD18="RIESGO ALTO","EVITAR EL RIESGO",IF(AD18="RIESGO MODERADO","REDUCIR EL RIESGO",IF(AD18="RIESGO BAJO","ASUMIR","")))))</f>
        <v>EVITAR EL RIESGO</v>
      </c>
      <c r="AF18" s="195" t="s">
        <v>872</v>
      </c>
      <c r="AG18" s="149" t="s">
        <v>873</v>
      </c>
    </row>
    <row r="19" spans="2:33" s="115" customFormat="1" ht="82.5" customHeight="1">
      <c r="B19" s="116">
        <v>3</v>
      </c>
      <c r="C19" s="117" t="s">
        <v>49</v>
      </c>
      <c r="D19" s="118" t="s">
        <v>867</v>
      </c>
      <c r="E19" s="150" t="s">
        <v>874</v>
      </c>
      <c r="F19" s="137" t="s">
        <v>875</v>
      </c>
      <c r="G19" s="137" t="s">
        <v>876</v>
      </c>
      <c r="H19" s="122" t="s">
        <v>134</v>
      </c>
      <c r="I19" s="123" t="s">
        <v>118</v>
      </c>
      <c r="J19" s="124" t="str">
        <f t="shared" si="0"/>
        <v>1</v>
      </c>
      <c r="K19" s="125" t="s">
        <v>66</v>
      </c>
      <c r="L19" s="124" t="str">
        <f t="shared" si="2"/>
        <v>3</v>
      </c>
      <c r="M19" s="126">
        <f t="shared" si="3"/>
        <v>3</v>
      </c>
      <c r="N19" s="133" t="str">
        <f t="shared" si="4"/>
        <v>RIESGO BAJO</v>
      </c>
      <c r="O19" s="442" t="s">
        <v>877</v>
      </c>
      <c r="P19" s="357" t="s">
        <v>878</v>
      </c>
      <c r="Q19" s="128" t="s">
        <v>58</v>
      </c>
      <c r="R19" s="129">
        <f>IF(Q19="SI",0.25,0)</f>
        <v>0.25</v>
      </c>
      <c r="S19" s="128" t="s">
        <v>58</v>
      </c>
      <c r="T19" s="129">
        <f>IF(S19="SI",0.25,0)</f>
        <v>0.25</v>
      </c>
      <c r="U19" s="128" t="s">
        <v>59</v>
      </c>
      <c r="V19" s="130">
        <f>IF(U19="SI",0.5,0)</f>
        <v>0</v>
      </c>
      <c r="W19" s="131">
        <f>IF(Q19="","",SUM(R19,T19,V19))</f>
        <v>0.5</v>
      </c>
      <c r="X19" s="181" t="str">
        <f>IF(W19="","",IF(W19="","",IF(W19&gt;=0.76,"2",IF(W19&gt;=0.51,"1",IF(W19&gt;=0,"0","")))))</f>
        <v>0</v>
      </c>
      <c r="Y19" s="123" t="s">
        <v>118</v>
      </c>
      <c r="Z19" s="112" t="str">
        <f t="shared" si="1"/>
        <v>1</v>
      </c>
      <c r="AA19" s="125" t="s">
        <v>66</v>
      </c>
      <c r="AB19" s="124" t="str">
        <f t="shared" si="5"/>
        <v>3</v>
      </c>
      <c r="AC19" s="126">
        <f t="shared" si="6"/>
        <v>3</v>
      </c>
      <c r="AD19" s="133" t="str">
        <f t="shared" si="7"/>
        <v>RIESGO BAJO</v>
      </c>
      <c r="AE19" s="133" t="str">
        <f t="shared" si="8"/>
        <v>ASUMIR</v>
      </c>
      <c r="AF19" s="195" t="s">
        <v>879</v>
      </c>
      <c r="AG19" s="149" t="s">
        <v>880</v>
      </c>
    </row>
    <row r="20" spans="2:33" s="115" customFormat="1" ht="63">
      <c r="B20" s="116">
        <v>4</v>
      </c>
      <c r="C20" s="117" t="s">
        <v>92</v>
      </c>
      <c r="D20" s="118" t="s">
        <v>50</v>
      </c>
      <c r="E20" s="150" t="s">
        <v>881</v>
      </c>
      <c r="F20" s="137" t="s">
        <v>882</v>
      </c>
      <c r="G20" s="137" t="s">
        <v>883</v>
      </c>
      <c r="H20" s="122" t="s">
        <v>149</v>
      </c>
      <c r="I20" s="123" t="s">
        <v>55</v>
      </c>
      <c r="J20" s="124" t="str">
        <f t="shared" si="0"/>
        <v>5</v>
      </c>
      <c r="K20" s="125" t="s">
        <v>76</v>
      </c>
      <c r="L20" s="124" t="str">
        <f t="shared" si="2"/>
        <v>4</v>
      </c>
      <c r="M20" s="126">
        <f t="shared" si="3"/>
        <v>20</v>
      </c>
      <c r="N20" s="133" t="str">
        <f t="shared" si="4"/>
        <v>RIESGO EXTREMO</v>
      </c>
      <c r="O20" s="442" t="s">
        <v>389</v>
      </c>
      <c r="P20" s="357" t="s">
        <v>389</v>
      </c>
      <c r="Q20" s="128" t="s">
        <v>59</v>
      </c>
      <c r="R20" s="129">
        <f t="shared" ref="R20:R26" si="9">IF(Q20="SI",0.25,0)</f>
        <v>0</v>
      </c>
      <c r="S20" s="128" t="s">
        <v>59</v>
      </c>
      <c r="T20" s="129">
        <f>IF(S20="SI",0.25,0)</f>
        <v>0</v>
      </c>
      <c r="U20" s="128" t="s">
        <v>59</v>
      </c>
      <c r="V20" s="130">
        <f>IF(U20="SI",0.5,0)</f>
        <v>0</v>
      </c>
      <c r="W20" s="131">
        <f>IF(Q20="","",SUM(R20,T20,V20))</f>
        <v>0</v>
      </c>
      <c r="X20" s="181" t="str">
        <f>IF(W20="","",IF(W20="","",IF(W20&gt;=0.76,"2",IF(W20&gt;=0.51,"1",IF(W20&gt;=0,"0","")))))</f>
        <v>0</v>
      </c>
      <c r="Y20" s="123" t="s">
        <v>55</v>
      </c>
      <c r="Z20" s="112" t="str">
        <f t="shared" si="1"/>
        <v>5</v>
      </c>
      <c r="AA20" s="125" t="s">
        <v>76</v>
      </c>
      <c r="AB20" s="124" t="str">
        <f t="shared" si="5"/>
        <v>4</v>
      </c>
      <c r="AC20" s="126">
        <f t="shared" si="6"/>
        <v>20</v>
      </c>
      <c r="AD20" s="133" t="str">
        <f t="shared" si="7"/>
        <v>RIESGO EXTREMO</v>
      </c>
      <c r="AE20" s="133" t="str">
        <f t="shared" si="8"/>
        <v>COMPARTIR O TRANSFERIR EL RIESGO</v>
      </c>
      <c r="AF20" s="195" t="s">
        <v>884</v>
      </c>
      <c r="AG20" s="149" t="s">
        <v>885</v>
      </c>
    </row>
    <row r="21" spans="2:33" s="115" customFormat="1" ht="99.75" customHeight="1">
      <c r="B21" s="116">
        <v>5</v>
      </c>
      <c r="C21" s="117" t="s">
        <v>49</v>
      </c>
      <c r="D21" s="118" t="s">
        <v>886</v>
      </c>
      <c r="E21" s="150" t="s">
        <v>887</v>
      </c>
      <c r="F21" s="137" t="s">
        <v>888</v>
      </c>
      <c r="G21" s="137" t="s">
        <v>889</v>
      </c>
      <c r="H21" s="122" t="s">
        <v>134</v>
      </c>
      <c r="I21" s="123" t="s">
        <v>55</v>
      </c>
      <c r="J21" s="124" t="str">
        <f t="shared" si="0"/>
        <v>5</v>
      </c>
      <c r="K21" s="125" t="s">
        <v>56</v>
      </c>
      <c r="L21" s="124" t="str">
        <f t="shared" si="2"/>
        <v>2</v>
      </c>
      <c r="M21" s="126">
        <f t="shared" si="3"/>
        <v>10</v>
      </c>
      <c r="N21" s="133" t="str">
        <f t="shared" si="4"/>
        <v>RIESGO ALTO</v>
      </c>
      <c r="O21" s="442" t="s">
        <v>890</v>
      </c>
      <c r="P21" s="357" t="s">
        <v>891</v>
      </c>
      <c r="Q21" s="128" t="s">
        <v>58</v>
      </c>
      <c r="R21" s="129">
        <f t="shared" si="9"/>
        <v>0.25</v>
      </c>
      <c r="S21" s="128" t="s">
        <v>58</v>
      </c>
      <c r="T21" s="129">
        <f t="shared" ref="T21:T26" si="10">IF(S21="SI",0.25,0)</f>
        <v>0.25</v>
      </c>
      <c r="U21" s="128" t="s">
        <v>58</v>
      </c>
      <c r="V21" s="130">
        <f t="shared" ref="V21:V26" si="11">IF(U21="SI",0.5,0)</f>
        <v>0.5</v>
      </c>
      <c r="W21" s="131">
        <f t="shared" ref="W21:W26" si="12">IF(Q21="","",SUM(R21,T21,V21))</f>
        <v>1</v>
      </c>
      <c r="X21" s="181" t="str">
        <f>IF(W21="","",IF(W21="","",IF(W21&gt;=0.76,"2",IF(W21&gt;=0.51,"1",IF(W21&gt;=0,"0","")))))</f>
        <v>2</v>
      </c>
      <c r="Y21" s="123" t="s">
        <v>121</v>
      </c>
      <c r="Z21" s="112" t="str">
        <f t="shared" si="1"/>
        <v>3</v>
      </c>
      <c r="AA21" s="125" t="s">
        <v>66</v>
      </c>
      <c r="AB21" s="124" t="str">
        <f t="shared" si="5"/>
        <v>3</v>
      </c>
      <c r="AC21" s="126">
        <f t="shared" si="6"/>
        <v>9</v>
      </c>
      <c r="AD21" s="133" t="str">
        <f t="shared" si="7"/>
        <v>RIESGO ALTO</v>
      </c>
      <c r="AE21" s="133" t="str">
        <f t="shared" si="8"/>
        <v>EVITAR EL RIESGO</v>
      </c>
      <c r="AF21" s="195" t="s">
        <v>892</v>
      </c>
      <c r="AG21" s="149" t="s">
        <v>893</v>
      </c>
    </row>
    <row r="22" spans="2:33" s="115" customFormat="1" ht="195">
      <c r="B22" s="116">
        <v>6</v>
      </c>
      <c r="C22" s="117" t="s">
        <v>49</v>
      </c>
      <c r="D22" s="118" t="s">
        <v>894</v>
      </c>
      <c r="E22" s="150" t="s">
        <v>895</v>
      </c>
      <c r="F22" s="137" t="s">
        <v>896</v>
      </c>
      <c r="G22" s="137" t="s">
        <v>897</v>
      </c>
      <c r="H22" s="122" t="s">
        <v>84</v>
      </c>
      <c r="I22" s="123" t="s">
        <v>121</v>
      </c>
      <c r="J22" s="124" t="str">
        <f t="shared" si="0"/>
        <v>3</v>
      </c>
      <c r="K22" s="125" t="s">
        <v>66</v>
      </c>
      <c r="L22" s="124" t="str">
        <f t="shared" si="2"/>
        <v>3</v>
      </c>
      <c r="M22" s="126">
        <f t="shared" si="3"/>
        <v>9</v>
      </c>
      <c r="N22" s="133" t="str">
        <f t="shared" si="4"/>
        <v>RIESGO ALTO</v>
      </c>
      <c r="O22" s="442" t="s">
        <v>898</v>
      </c>
      <c r="P22" s="357" t="s">
        <v>899</v>
      </c>
      <c r="Q22" s="128" t="s">
        <v>58</v>
      </c>
      <c r="R22" s="129">
        <f t="shared" si="9"/>
        <v>0.25</v>
      </c>
      <c r="S22" s="128" t="s">
        <v>58</v>
      </c>
      <c r="T22" s="129">
        <f t="shared" si="10"/>
        <v>0.25</v>
      </c>
      <c r="U22" s="128" t="s">
        <v>58</v>
      </c>
      <c r="V22" s="130">
        <f t="shared" si="11"/>
        <v>0.5</v>
      </c>
      <c r="W22" s="131">
        <f t="shared" si="12"/>
        <v>1</v>
      </c>
      <c r="X22" s="181" t="str">
        <f t="shared" ref="X22:X26" si="13">IF(W22="","",IF(W22="","",IF(W22&gt;=0.76,"2",IF(W22&gt;=0.51,"1",IF(W22&gt;=0,"0","")))))</f>
        <v>2</v>
      </c>
      <c r="Y22" s="123" t="s">
        <v>118</v>
      </c>
      <c r="Z22" s="112" t="str">
        <f t="shared" si="1"/>
        <v>1</v>
      </c>
      <c r="AA22" s="125" t="s">
        <v>66</v>
      </c>
      <c r="AB22" s="124" t="str">
        <f t="shared" si="5"/>
        <v>3</v>
      </c>
      <c r="AC22" s="126">
        <f t="shared" si="6"/>
        <v>3</v>
      </c>
      <c r="AD22" s="133" t="str">
        <f t="shared" si="7"/>
        <v>RIESGO BAJO</v>
      </c>
      <c r="AE22" s="133" t="str">
        <f t="shared" si="8"/>
        <v>ASUMIR</v>
      </c>
      <c r="AF22" s="195" t="s">
        <v>900</v>
      </c>
      <c r="AG22" s="149" t="s">
        <v>901</v>
      </c>
    </row>
    <row r="23" spans="2:33" s="115" customFormat="1" ht="38.25" customHeight="1">
      <c r="B23" s="116">
        <v>7</v>
      </c>
      <c r="C23" s="117"/>
      <c r="D23" s="118"/>
      <c r="E23" s="150"/>
      <c r="F23" s="137"/>
      <c r="G23" s="137"/>
      <c r="H23" s="122"/>
      <c r="I23" s="123"/>
      <c r="J23" s="124" t="str">
        <f t="shared" si="0"/>
        <v/>
      </c>
      <c r="K23" s="125"/>
      <c r="L23" s="124" t="str">
        <f t="shared" si="2"/>
        <v/>
      </c>
      <c r="M23" s="126" t="str">
        <f t="shared" si="3"/>
        <v/>
      </c>
      <c r="N23" s="133" t="str">
        <f t="shared" si="4"/>
        <v/>
      </c>
      <c r="O23" s="442"/>
      <c r="P23" s="357"/>
      <c r="Q23" s="128"/>
      <c r="R23" s="129">
        <f t="shared" si="9"/>
        <v>0</v>
      </c>
      <c r="S23" s="128"/>
      <c r="T23" s="129">
        <f t="shared" si="10"/>
        <v>0</v>
      </c>
      <c r="U23" s="128"/>
      <c r="V23" s="130">
        <f t="shared" si="11"/>
        <v>0</v>
      </c>
      <c r="W23" s="131" t="str">
        <f t="shared" si="12"/>
        <v/>
      </c>
      <c r="X23" s="181" t="str">
        <f t="shared" si="13"/>
        <v/>
      </c>
      <c r="Y23" s="123"/>
      <c r="Z23" s="112" t="str">
        <f t="shared" si="1"/>
        <v/>
      </c>
      <c r="AA23" s="125"/>
      <c r="AB23" s="124" t="str">
        <f t="shared" si="5"/>
        <v/>
      </c>
      <c r="AC23" s="126" t="str">
        <f t="shared" si="6"/>
        <v/>
      </c>
      <c r="AD23" s="133" t="str">
        <f t="shared" si="7"/>
        <v/>
      </c>
      <c r="AE23" s="133" t="str">
        <f t="shared" si="8"/>
        <v/>
      </c>
      <c r="AF23" s="151"/>
      <c r="AG23" s="149"/>
    </row>
    <row r="24" spans="2:33" s="115" customFormat="1" ht="38.25" customHeight="1">
      <c r="B24" s="116">
        <v>8</v>
      </c>
      <c r="C24" s="117"/>
      <c r="D24" s="118"/>
      <c r="E24" s="150"/>
      <c r="F24" s="137"/>
      <c r="G24" s="137"/>
      <c r="H24" s="122"/>
      <c r="I24" s="123"/>
      <c r="J24" s="124" t="str">
        <f t="shared" si="0"/>
        <v/>
      </c>
      <c r="K24" s="125"/>
      <c r="L24" s="124" t="str">
        <f t="shared" si="2"/>
        <v/>
      </c>
      <c r="M24" s="126" t="str">
        <f t="shared" si="3"/>
        <v/>
      </c>
      <c r="N24" s="133" t="str">
        <f t="shared" si="4"/>
        <v/>
      </c>
      <c r="O24" s="442"/>
      <c r="P24" s="357"/>
      <c r="Q24" s="128"/>
      <c r="R24" s="129">
        <f t="shared" si="9"/>
        <v>0</v>
      </c>
      <c r="S24" s="128"/>
      <c r="T24" s="129">
        <f t="shared" si="10"/>
        <v>0</v>
      </c>
      <c r="U24" s="128"/>
      <c r="V24" s="130">
        <f t="shared" si="11"/>
        <v>0</v>
      </c>
      <c r="W24" s="131" t="str">
        <f t="shared" si="12"/>
        <v/>
      </c>
      <c r="X24" s="181" t="str">
        <f t="shared" si="13"/>
        <v/>
      </c>
      <c r="Y24" s="123"/>
      <c r="Z24" s="112" t="str">
        <f t="shared" si="1"/>
        <v/>
      </c>
      <c r="AA24" s="125"/>
      <c r="AB24" s="124" t="str">
        <f t="shared" si="5"/>
        <v/>
      </c>
      <c r="AC24" s="126" t="str">
        <f t="shared" si="6"/>
        <v/>
      </c>
      <c r="AD24" s="133" t="str">
        <f t="shared" si="7"/>
        <v/>
      </c>
      <c r="AE24" s="133" t="str">
        <f t="shared" si="8"/>
        <v/>
      </c>
      <c r="AF24" s="151"/>
      <c r="AG24" s="149"/>
    </row>
    <row r="25" spans="2:33" s="115" customFormat="1" ht="38.25" customHeight="1">
      <c r="B25" s="116">
        <v>9</v>
      </c>
      <c r="C25" s="117"/>
      <c r="D25" s="118"/>
      <c r="E25" s="150"/>
      <c r="F25" s="137"/>
      <c r="G25" s="137"/>
      <c r="H25" s="122"/>
      <c r="I25" s="123"/>
      <c r="J25" s="124" t="str">
        <f t="shared" si="0"/>
        <v/>
      </c>
      <c r="K25" s="125"/>
      <c r="L25" s="124" t="str">
        <f t="shared" si="2"/>
        <v/>
      </c>
      <c r="M25" s="126" t="str">
        <f t="shared" si="3"/>
        <v/>
      </c>
      <c r="N25" s="133" t="str">
        <f t="shared" si="4"/>
        <v/>
      </c>
      <c r="O25" s="442"/>
      <c r="P25" s="357"/>
      <c r="Q25" s="128"/>
      <c r="R25" s="129">
        <f t="shared" si="9"/>
        <v>0</v>
      </c>
      <c r="S25" s="128"/>
      <c r="T25" s="129">
        <f t="shared" si="10"/>
        <v>0</v>
      </c>
      <c r="U25" s="128"/>
      <c r="V25" s="130">
        <f t="shared" si="11"/>
        <v>0</v>
      </c>
      <c r="W25" s="131" t="str">
        <f t="shared" si="12"/>
        <v/>
      </c>
      <c r="X25" s="181" t="str">
        <f t="shared" si="13"/>
        <v/>
      </c>
      <c r="Y25" s="123"/>
      <c r="Z25" s="112" t="str">
        <f t="shared" si="1"/>
        <v/>
      </c>
      <c r="AA25" s="125"/>
      <c r="AB25" s="124" t="str">
        <f t="shared" si="5"/>
        <v/>
      </c>
      <c r="AC25" s="126" t="str">
        <f t="shared" si="6"/>
        <v/>
      </c>
      <c r="AD25" s="133" t="str">
        <f t="shared" si="7"/>
        <v/>
      </c>
      <c r="AE25" s="133" t="str">
        <f t="shared" si="8"/>
        <v/>
      </c>
      <c r="AF25" s="151"/>
      <c r="AG25" s="149"/>
    </row>
    <row r="26" spans="2:33" s="115" customFormat="1" ht="38.25" customHeight="1" thickBot="1">
      <c r="B26" s="152">
        <v>10</v>
      </c>
      <c r="C26" s="153"/>
      <c r="D26" s="154"/>
      <c r="E26" s="155"/>
      <c r="F26" s="156"/>
      <c r="G26" s="156"/>
      <c r="H26" s="157"/>
      <c r="I26" s="158"/>
      <c r="J26" s="159" t="str">
        <f t="shared" si="0"/>
        <v/>
      </c>
      <c r="K26" s="160"/>
      <c r="L26" s="159" t="str">
        <f t="shared" si="2"/>
        <v/>
      </c>
      <c r="M26" s="161"/>
      <c r="N26" s="168"/>
      <c r="O26" s="447"/>
      <c r="P26" s="359"/>
      <c r="Q26" s="160"/>
      <c r="R26" s="163">
        <f t="shared" si="9"/>
        <v>0</v>
      </c>
      <c r="S26" s="160"/>
      <c r="T26" s="163">
        <f t="shared" si="10"/>
        <v>0</v>
      </c>
      <c r="U26" s="160"/>
      <c r="V26" s="164">
        <f t="shared" si="11"/>
        <v>0</v>
      </c>
      <c r="W26" s="165" t="str">
        <f t="shared" si="12"/>
        <v/>
      </c>
      <c r="X26" s="187" t="str">
        <f t="shared" si="13"/>
        <v/>
      </c>
      <c r="Y26" s="158"/>
      <c r="Z26" s="167" t="str">
        <f t="shared" si="1"/>
        <v/>
      </c>
      <c r="AA26" s="160"/>
      <c r="AB26" s="159" t="str">
        <f t="shared" si="5"/>
        <v/>
      </c>
      <c r="AC26" s="161"/>
      <c r="AD26" s="168" t="str">
        <f t="shared" si="7"/>
        <v/>
      </c>
      <c r="AE26" s="168" t="str">
        <f t="shared" si="8"/>
        <v/>
      </c>
      <c r="AF26" s="169"/>
      <c r="AG26" s="170"/>
    </row>
    <row r="27" spans="2:33" s="54" customFormat="1"/>
    <row r="28" spans="2:33" s="54" customFormat="1" ht="12.75" customHeight="1"/>
    <row r="29" spans="2:33" s="54" customFormat="1" ht="12.75" hidden="1" customHeight="1">
      <c r="B29" s="54" t="s">
        <v>49</v>
      </c>
      <c r="C29" s="54" t="s">
        <v>90</v>
      </c>
      <c r="D29" s="54" t="s">
        <v>91</v>
      </c>
    </row>
    <row r="30" spans="2:33" s="54" customFormat="1" ht="13.5" hidden="1" customHeight="1">
      <c r="B30" s="54" t="s">
        <v>92</v>
      </c>
      <c r="C30" s="54" t="s">
        <v>93</v>
      </c>
      <c r="D30" s="54" t="s">
        <v>94</v>
      </c>
    </row>
    <row r="31" spans="2:33" s="54" customFormat="1" ht="38.25" hidden="1">
      <c r="C31" s="54" t="s">
        <v>95</v>
      </c>
      <c r="D31" s="54" t="s">
        <v>96</v>
      </c>
    </row>
    <row r="32" spans="2:33" s="54" customFormat="1" ht="25.5" hidden="1">
      <c r="B32" s="54" t="s">
        <v>97</v>
      </c>
      <c r="C32" s="54" t="s">
        <v>98</v>
      </c>
      <c r="D32" s="54" t="s">
        <v>99</v>
      </c>
    </row>
    <row r="33" spans="2:4" s="54" customFormat="1" ht="25.5" hidden="1">
      <c r="B33" s="55" t="s">
        <v>100</v>
      </c>
      <c r="C33" s="54" t="s">
        <v>101</v>
      </c>
      <c r="D33" s="54" t="s">
        <v>102</v>
      </c>
    </row>
    <row r="34" spans="2:4" s="54" customFormat="1" hidden="1">
      <c r="B34" s="54" t="s">
        <v>103</v>
      </c>
      <c r="C34" s="54" t="s">
        <v>104</v>
      </c>
      <c r="D34" s="54" t="s">
        <v>105</v>
      </c>
    </row>
    <row r="35" spans="2:4" s="54" customFormat="1" ht="25.5" hidden="1">
      <c r="B35" s="54" t="s">
        <v>106</v>
      </c>
      <c r="C35" s="54" t="s">
        <v>107</v>
      </c>
      <c r="D35" s="54" t="s">
        <v>5</v>
      </c>
    </row>
    <row r="36" spans="2:4" s="54" customFormat="1" ht="63.75" hidden="1">
      <c r="B36" s="54" t="s">
        <v>108</v>
      </c>
      <c r="C36" s="54" t="s">
        <v>109</v>
      </c>
      <c r="D36" s="54" t="s">
        <v>110</v>
      </c>
    </row>
    <row r="37" spans="2:4" s="54" customFormat="1" ht="25.5" hidden="1">
      <c r="B37" s="54" t="s">
        <v>84</v>
      </c>
      <c r="C37" s="54" t="s">
        <v>111</v>
      </c>
      <c r="D37" s="54" t="s">
        <v>112</v>
      </c>
    </row>
    <row r="38" spans="2:4" s="54" customFormat="1" ht="25.5" hidden="1">
      <c r="B38" s="54" t="s">
        <v>113</v>
      </c>
      <c r="C38" s="54" t="s">
        <v>114</v>
      </c>
    </row>
    <row r="39" spans="2:4" s="54" customFormat="1" hidden="1">
      <c r="B39" s="54" t="s">
        <v>115</v>
      </c>
      <c r="C39" s="54" t="s">
        <v>116</v>
      </c>
    </row>
    <row r="40" spans="2:4" s="54" customFormat="1" ht="38.25"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51"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Rows="0" selectLockedCells="1"/>
  <dataConsolidate/>
  <mergeCells count="66">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 ref="O22:P22"/>
    <mergeCell ref="O23:P23"/>
    <mergeCell ref="O13:W14"/>
    <mergeCell ref="X13:X16"/>
    <mergeCell ref="Y13:AE13"/>
    <mergeCell ref="I14:J16"/>
    <mergeCell ref="K14:L16"/>
    <mergeCell ref="M14:N14"/>
    <mergeCell ref="Y14:Z16"/>
    <mergeCell ref="AA14:AB16"/>
    <mergeCell ref="AC14:AE14"/>
    <mergeCell ref="M15:M16"/>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H13:H16"/>
    <mergeCell ref="I13:K13"/>
    <mergeCell ref="B9:D9"/>
    <mergeCell ref="E9:N9"/>
    <mergeCell ref="B11:D11"/>
    <mergeCell ref="E11:H11"/>
    <mergeCell ref="I11:N11"/>
    <mergeCell ref="B6:D6"/>
    <mergeCell ref="E6:N6"/>
    <mergeCell ref="B7:D7"/>
    <mergeCell ref="E7:N7"/>
    <mergeCell ref="B8:D8"/>
    <mergeCell ref="E8:N8"/>
    <mergeCell ref="B2:C4"/>
    <mergeCell ref="D2:N2"/>
    <mergeCell ref="O2:O4"/>
    <mergeCell ref="P2:AG2"/>
    <mergeCell ref="G3:N3"/>
    <mergeCell ref="P3:AA3"/>
    <mergeCell ref="AC3:AG3"/>
    <mergeCell ref="D4:N4"/>
    <mergeCell ref="P4:AG4"/>
  </mergeCells>
  <conditionalFormatting sqref="I17:I26 Y17:Y26">
    <cfRule type="containsText" dxfId="43" priority="31" operator="containsText" text="IMPROBABLE">
      <formula>NOT(ISERROR(SEARCH("IMPROBABLE",I17)))</formula>
    </cfRule>
    <cfRule type="containsText" dxfId="42" priority="36" operator="containsText" text="PROBABLE">
      <formula>NOT(ISERROR(SEARCH("PROBABLE",I17)))</formula>
    </cfRule>
    <cfRule type="containsText" dxfId="41" priority="42" operator="containsText" text="CASI CIERTA">
      <formula>NOT(ISERROR(SEARCH("CASI CIERTA",I17)))</formula>
    </cfRule>
    <cfRule type="containsText" dxfId="40" priority="43" operator="containsText" text="POSIBLE">
      <formula>NOT(ISERROR(SEARCH("POSIBLE",I17)))</formula>
    </cfRule>
    <cfRule type="containsText" dxfId="39" priority="44" operator="containsText" text="RARO">
      <formula>NOT(ISERROR(SEARCH("RARO",I17)))</formula>
    </cfRule>
  </conditionalFormatting>
  <conditionalFormatting sqref="K17:K26 AA17:AA26">
    <cfRule type="containsText" dxfId="38" priority="37" operator="containsText" text="CATASTRÓFICO">
      <formula>NOT(ISERROR(SEARCH("CATASTRÓFICO",K17)))</formula>
    </cfRule>
    <cfRule type="containsText" dxfId="37" priority="38" operator="containsText" text="MAYOR">
      <formula>NOT(ISERROR(SEARCH("MAYOR",K17)))</formula>
    </cfRule>
    <cfRule type="containsText" dxfId="36" priority="39" operator="containsText" text="MODERADO">
      <formula>NOT(ISERROR(SEARCH("MODERADO",K17)))</formula>
    </cfRule>
    <cfRule type="containsText" dxfId="35" priority="40" operator="containsText" text="MENOR">
      <formula>NOT(ISERROR(SEARCH("MENOR",K17)))</formula>
    </cfRule>
    <cfRule type="containsText" dxfId="34" priority="41" operator="containsText" text="INSIGNIFICANTE">
      <formula>NOT(ISERROR(SEARCH("INSIGNIFICANTE",K17)))</formula>
    </cfRule>
  </conditionalFormatting>
  <conditionalFormatting sqref="N17:N26 X17 AD17:AF26">
    <cfRule type="containsText" dxfId="33" priority="32" operator="containsText" text="RIESGO EXTREMO">
      <formula>NOT(ISERROR(SEARCH("RIESGO EXTREMO",N17)))</formula>
    </cfRule>
    <cfRule type="containsText" dxfId="32" priority="33" operator="containsText" text="RIESGO ALTO">
      <formula>NOT(ISERROR(SEARCH("RIESGO ALTO",N17)))</formula>
    </cfRule>
    <cfRule type="containsText" dxfId="31" priority="34" operator="containsText" text="RIESGO MODERADO">
      <formula>NOT(ISERROR(SEARCH("RIESGO MODERADO",N17)))</formula>
    </cfRule>
    <cfRule type="containsText" dxfId="30" priority="35" operator="containsText" text="RIESGO BAJO">
      <formula>NOT(ISERROR(SEARCH("RIESGO BAJO",N17)))</formula>
    </cfRule>
  </conditionalFormatting>
  <conditionalFormatting sqref="I17:I22">
    <cfRule type="containsText" dxfId="29" priority="26" operator="containsText" text="IMPROBABLE">
      <formula>NOT(ISERROR(SEARCH("IMPROBABLE",I17)))</formula>
    </cfRule>
    <cfRule type="containsText" dxfId="28" priority="27" operator="containsText" text="PROBABLE">
      <formula>NOT(ISERROR(SEARCH("PROBABLE",I17)))</formula>
    </cfRule>
    <cfRule type="containsText" dxfId="27" priority="28" operator="containsText" text="CASI CIERTA">
      <formula>NOT(ISERROR(SEARCH("CASI CIERTA",I17)))</formula>
    </cfRule>
    <cfRule type="containsText" dxfId="26" priority="29" operator="containsText" text="POSIBLE">
      <formula>NOT(ISERROR(SEARCH("POSIBLE",I17)))</formula>
    </cfRule>
    <cfRule type="containsText" dxfId="25" priority="30" operator="containsText" text="RARO">
      <formula>NOT(ISERROR(SEARCH("RARO",I17)))</formula>
    </cfRule>
  </conditionalFormatting>
  <conditionalFormatting sqref="K17:K22">
    <cfRule type="containsText" dxfId="24" priority="21" operator="containsText" text="CATASTRÓFICO">
      <formula>NOT(ISERROR(SEARCH("CATASTRÓFICO",K17)))</formula>
    </cfRule>
    <cfRule type="containsText" dxfId="23" priority="22" operator="containsText" text="MAYOR">
      <formula>NOT(ISERROR(SEARCH("MAYOR",K17)))</formula>
    </cfRule>
    <cfRule type="containsText" dxfId="22" priority="23" operator="containsText" text="MODERADO">
      <formula>NOT(ISERROR(SEARCH("MODERADO",K17)))</formula>
    </cfRule>
    <cfRule type="containsText" dxfId="21" priority="24" operator="containsText" text="MENOR">
      <formula>NOT(ISERROR(SEARCH("MENOR",K17)))</formula>
    </cfRule>
    <cfRule type="containsText" dxfId="20" priority="25" operator="containsText" text="INSIGNIFICANTE">
      <formula>NOT(ISERROR(SEARCH("INSIGNIFICANTE",K17)))</formula>
    </cfRule>
  </conditionalFormatting>
  <conditionalFormatting sqref="I17:I18 I20:I22">
    <cfRule type="containsText" dxfId="19" priority="16" operator="containsText" text="IMPROBABLE">
      <formula>NOT(ISERROR(SEARCH("IMPROBABLE",I17)))</formula>
    </cfRule>
    <cfRule type="containsText" dxfId="18" priority="17" operator="containsText" text="PROBABLE">
      <formula>NOT(ISERROR(SEARCH("PROBABLE",I17)))</formula>
    </cfRule>
    <cfRule type="containsText" dxfId="17" priority="18" operator="containsText" text="CASI CIERTA">
      <formula>NOT(ISERROR(SEARCH("CASI CIERTA",I17)))</formula>
    </cfRule>
    <cfRule type="containsText" dxfId="16" priority="19" operator="containsText" text="POSIBLE">
      <formula>NOT(ISERROR(SEARCH("POSIBLE",I17)))</formula>
    </cfRule>
    <cfRule type="containsText" dxfId="15" priority="20" operator="containsText" text="RARO">
      <formula>NOT(ISERROR(SEARCH("RARO",I17)))</formula>
    </cfRule>
  </conditionalFormatting>
  <conditionalFormatting sqref="I19">
    <cfRule type="containsText" dxfId="14" priority="11" operator="containsText" text="IMPROBABLE">
      <formula>NOT(ISERROR(SEARCH("IMPROBABLE",I19)))</formula>
    </cfRule>
    <cfRule type="containsText" dxfId="13" priority="12" operator="containsText" text="PROBABLE">
      <formula>NOT(ISERROR(SEARCH("PROBABLE",I19)))</formula>
    </cfRule>
    <cfRule type="containsText" dxfId="12" priority="13" operator="containsText" text="CASI CIERTA">
      <formula>NOT(ISERROR(SEARCH("CASI CIERTA",I19)))</formula>
    </cfRule>
    <cfRule type="containsText" dxfId="11" priority="14" operator="containsText" text="POSIBLE">
      <formula>NOT(ISERROR(SEARCH("POSIBLE",I19)))</formula>
    </cfRule>
    <cfRule type="containsText" dxfId="10" priority="15" operator="containsText" text="RARO">
      <formula>NOT(ISERROR(SEARCH("RARO",I19)))</formula>
    </cfRule>
  </conditionalFormatting>
  <conditionalFormatting sqref="K21:K22">
    <cfRule type="containsText" dxfId="9" priority="6" operator="containsText" text="CATASTRÓFICO">
      <formula>NOT(ISERROR(SEARCH("CATASTRÓFICO",K21)))</formula>
    </cfRule>
    <cfRule type="containsText" dxfId="8" priority="7" operator="containsText" text="MAYOR">
      <formula>NOT(ISERROR(SEARCH("MAYOR",K21)))</formula>
    </cfRule>
    <cfRule type="containsText" dxfId="7" priority="8" operator="containsText" text="MODERADO">
      <formula>NOT(ISERROR(SEARCH("MODERADO",K21)))</formula>
    </cfRule>
    <cfRule type="containsText" dxfId="6" priority="9" operator="containsText" text="MENOR">
      <formula>NOT(ISERROR(SEARCH("MENOR",K21)))</formula>
    </cfRule>
    <cfRule type="containsText" dxfId="5" priority="10" operator="containsText" text="INSIGNIFICANTE">
      <formula>NOT(ISERROR(SEARCH("INSIGNIFICANTE",K21)))</formula>
    </cfRule>
  </conditionalFormatting>
  <conditionalFormatting sqref="K17:K20">
    <cfRule type="containsText" dxfId="4" priority="1" operator="containsText" text="CATASTRÓFICO">
      <formula>NOT(ISERROR(SEARCH("CATASTRÓFICO",K17)))</formula>
    </cfRule>
    <cfRule type="containsText" dxfId="3" priority="2" operator="containsText" text="MAYOR">
      <formula>NOT(ISERROR(SEARCH("MAYOR",K17)))</formula>
    </cfRule>
    <cfRule type="containsText" dxfId="2" priority="3" operator="containsText" text="MODERADO">
      <formula>NOT(ISERROR(SEARCH("MODERADO",K17)))</formula>
    </cfRule>
    <cfRule type="containsText" dxfId="1" priority="4" operator="containsText" text="MENOR">
      <formula>NOT(ISERROR(SEARCH("MENOR",K17)))</formula>
    </cfRule>
    <cfRule type="containsText" dxfId="0" priority="5" operator="containsText" text="INSIGNIFICANTE">
      <formula>NOT(ISERROR(SEARCH("INSIGNIFICANTE",K17)))</formula>
    </cfRule>
  </conditionalFormatting>
  <dataValidations disablePrompts="1"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Q17:Q26 S17:S26 U17:U26">
      <formula1>"SI,NO"</formula1>
    </dataValidation>
    <dataValidation type="list" allowBlank="1" showInputMessage="1" showErrorMessage="1" sqref="C17:C26">
      <formula1>FAC</formula1>
    </dataValidation>
    <dataValidation type="list" allowBlank="1" showInputMessage="1" showErrorMessage="1" sqref="AA17:AA26 K17:K26">
      <formula1>IMP</formula1>
    </dataValidation>
    <dataValidation type="list" allowBlank="1" showInputMessage="1" showErrorMessage="1" sqref="Y17:Y26 I20:I26 I17:I18">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9"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3.xml><?xml version="1.0" encoding="utf-8"?>
<worksheet xmlns="http://schemas.openxmlformats.org/spreadsheetml/2006/main" xmlns:r="http://schemas.openxmlformats.org/officeDocument/2006/relationships">
  <dimension ref="B2:AG2968"/>
  <sheetViews>
    <sheetView showGridLines="0" view="pageBreakPreview" topLeftCell="B1" zoomScale="30" zoomScaleNormal="70" zoomScaleSheetLayoutView="30" zoomScalePageLayoutView="40" workbookViewId="0">
      <selection activeCell="AF17" sqref="AF17:AG22"/>
    </sheetView>
  </sheetViews>
  <sheetFormatPr baseColWidth="10" defaultColWidth="11.42578125" defaultRowHeight="12.75"/>
  <cols>
    <col min="1" max="1" width="4.28515625" style="1" customWidth="1"/>
    <col min="2" max="2" width="12.85546875" style="1" customWidth="1"/>
    <col min="3" max="3" width="16.28515625" style="1" customWidth="1" collapsed="1"/>
    <col min="4" max="4" width="58.140625" style="1" customWidth="1"/>
    <col min="5" max="5" width="58.140625" style="1" customWidth="1" collapsed="1"/>
    <col min="6" max="7" width="58.140625" style="1" customWidth="1"/>
    <col min="8" max="8" width="21.7109375" style="1" customWidth="1"/>
    <col min="9" max="9" width="27" style="1" customWidth="1" collapsed="1"/>
    <col min="10" max="10" width="11.42578125" style="1" hidden="1" customWidth="1"/>
    <col min="11" max="11" width="27" style="1" customWidth="1"/>
    <col min="12" max="12" width="11.42578125" style="1" hidden="1" customWidth="1"/>
    <col min="13" max="14" width="17.28515625" style="1" customWidth="1"/>
    <col min="15" max="15" width="28.8554687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7" style="1" customWidth="1"/>
    <col min="28" max="28" width="11.42578125" style="1" hidden="1" customWidth="1"/>
    <col min="29" max="29" width="17.85546875" style="1" customWidth="1"/>
    <col min="30" max="31" width="17.28515625" style="1" customWidth="1"/>
    <col min="32" max="33" width="5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96</v>
      </c>
      <c r="F6" s="457"/>
      <c r="G6" s="457"/>
      <c r="H6" s="457"/>
      <c r="I6" s="457"/>
      <c r="J6" s="457"/>
      <c r="K6" s="457"/>
      <c r="L6" s="457"/>
      <c r="M6" s="457"/>
      <c r="N6" s="458"/>
    </row>
    <row r="7" spans="2:33" ht="27" customHeight="1">
      <c r="B7" s="419" t="s">
        <v>6</v>
      </c>
      <c r="C7" s="390"/>
      <c r="D7" s="390"/>
      <c r="E7" s="459" t="s">
        <v>101</v>
      </c>
      <c r="F7" s="459"/>
      <c r="G7" s="459"/>
      <c r="H7" s="459"/>
      <c r="I7" s="459"/>
      <c r="J7" s="459"/>
      <c r="K7" s="459"/>
      <c r="L7" s="459"/>
      <c r="M7" s="459"/>
      <c r="N7" s="460"/>
    </row>
    <row r="8" spans="2:33" ht="27" customHeight="1">
      <c r="B8" s="419" t="s">
        <v>8</v>
      </c>
      <c r="C8" s="390"/>
      <c r="D8" s="390"/>
      <c r="E8" s="461" t="s">
        <v>128</v>
      </c>
      <c r="F8" s="461"/>
      <c r="G8" s="461"/>
      <c r="H8" s="461"/>
      <c r="I8" s="461"/>
      <c r="J8" s="461"/>
      <c r="K8" s="461"/>
      <c r="L8" s="461"/>
      <c r="M8" s="461"/>
      <c r="N8" s="462"/>
    </row>
    <row r="9" spans="2:33" ht="60" customHeight="1" thickBot="1">
      <c r="B9" s="395" t="s">
        <v>10</v>
      </c>
      <c r="C9" s="396"/>
      <c r="D9" s="396"/>
      <c r="E9" s="454" t="s">
        <v>342</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07" t="s">
        <v>19</v>
      </c>
      <c r="F12" s="409"/>
      <c r="G12" s="409"/>
      <c r="H12" s="408"/>
      <c r="I12" s="407" t="s">
        <v>20</v>
      </c>
      <c r="J12" s="409"/>
      <c r="K12" s="409"/>
      <c r="L12" s="409"/>
      <c r="M12" s="409"/>
      <c r="N12" s="408"/>
      <c r="O12" s="411" t="s">
        <v>21</v>
      </c>
      <c r="P12" s="411"/>
      <c r="Q12" s="409"/>
      <c r="R12" s="409"/>
      <c r="S12" s="409"/>
      <c r="T12" s="409"/>
      <c r="U12" s="409"/>
      <c r="V12" s="409"/>
      <c r="W12" s="409"/>
      <c r="X12" s="409"/>
      <c r="Y12" s="412"/>
      <c r="Z12" s="412"/>
      <c r="AA12" s="412"/>
      <c r="AB12" s="412"/>
      <c r="AC12" s="412"/>
      <c r="AD12" s="413"/>
      <c r="AE12" s="414"/>
      <c r="AF12" s="407" t="s">
        <v>22</v>
      </c>
      <c r="AG12" s="408" t="s">
        <v>23</v>
      </c>
    </row>
    <row r="13" spans="2:33" s="9" customFormat="1" ht="38.25" customHeight="1">
      <c r="B13" s="398"/>
      <c r="C13" s="419" t="s">
        <v>24</v>
      </c>
      <c r="D13" s="391" t="s">
        <v>25</v>
      </c>
      <c r="E13" s="415" t="s">
        <v>26</v>
      </c>
      <c r="F13" s="422" t="s">
        <v>27</v>
      </c>
      <c r="G13" s="422" t="s">
        <v>28</v>
      </c>
      <c r="H13" s="452" t="s">
        <v>29</v>
      </c>
      <c r="I13" s="419" t="s">
        <v>30</v>
      </c>
      <c r="J13" s="390"/>
      <c r="K13" s="390"/>
      <c r="L13" s="174"/>
      <c r="M13" s="390" t="s">
        <v>31</v>
      </c>
      <c r="N13" s="391"/>
      <c r="O13" s="385" t="s">
        <v>32</v>
      </c>
      <c r="P13" s="374"/>
      <c r="Q13" s="374"/>
      <c r="R13" s="374"/>
      <c r="S13" s="374"/>
      <c r="T13" s="374"/>
      <c r="U13" s="374"/>
      <c r="V13" s="374"/>
      <c r="W13" s="375"/>
      <c r="X13" s="378" t="s">
        <v>33</v>
      </c>
      <c r="Y13" s="381" t="s">
        <v>34</v>
      </c>
      <c r="Z13" s="382"/>
      <c r="AA13" s="382"/>
      <c r="AB13" s="382"/>
      <c r="AC13" s="382"/>
      <c r="AD13" s="383"/>
      <c r="AE13" s="384"/>
      <c r="AF13" s="415"/>
      <c r="AG13" s="417"/>
    </row>
    <row r="14" spans="2:33" s="9" customFormat="1" ht="36" customHeight="1">
      <c r="B14" s="398"/>
      <c r="C14" s="419"/>
      <c r="D14" s="391"/>
      <c r="E14" s="415"/>
      <c r="F14" s="422"/>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17"/>
    </row>
    <row r="15" spans="2:33" ht="12.75" customHeight="1">
      <c r="B15" s="398"/>
      <c r="C15" s="419"/>
      <c r="D15" s="391"/>
      <c r="E15" s="415"/>
      <c r="F15" s="422"/>
      <c r="G15" s="422"/>
      <c r="H15" s="452"/>
      <c r="I15" s="386"/>
      <c r="J15" s="387"/>
      <c r="K15" s="379"/>
      <c r="L15" s="387"/>
      <c r="M15" s="372" t="s">
        <v>38</v>
      </c>
      <c r="N15" s="393" t="s">
        <v>39</v>
      </c>
      <c r="O15" s="449" t="s">
        <v>40</v>
      </c>
      <c r="P15" s="369"/>
      <c r="Q15" s="372" t="s">
        <v>41</v>
      </c>
      <c r="R15" s="172"/>
      <c r="S15" s="372" t="s">
        <v>42</v>
      </c>
      <c r="T15" s="172"/>
      <c r="U15" s="372" t="s">
        <v>43</v>
      </c>
      <c r="V15" s="172"/>
      <c r="W15" s="372" t="s">
        <v>44</v>
      </c>
      <c r="X15" s="379"/>
      <c r="Y15" s="386"/>
      <c r="Z15" s="387"/>
      <c r="AA15" s="379"/>
      <c r="AB15" s="387"/>
      <c r="AC15" s="372" t="s">
        <v>38</v>
      </c>
      <c r="AD15" s="393" t="s">
        <v>39</v>
      </c>
      <c r="AE15" s="393" t="s">
        <v>45</v>
      </c>
      <c r="AF15" s="415"/>
      <c r="AG15" s="417"/>
    </row>
    <row r="16" spans="2:33" s="9" customFormat="1" ht="73.5" customHeight="1" thickBot="1">
      <c r="B16" s="399"/>
      <c r="C16" s="395"/>
      <c r="D16" s="420"/>
      <c r="E16" s="175" t="s">
        <v>46</v>
      </c>
      <c r="F16" s="11" t="s">
        <v>47</v>
      </c>
      <c r="G16" s="11" t="s">
        <v>48</v>
      </c>
      <c r="H16" s="453"/>
      <c r="I16" s="388"/>
      <c r="J16" s="389"/>
      <c r="K16" s="380"/>
      <c r="L16" s="389"/>
      <c r="M16" s="373"/>
      <c r="N16" s="394"/>
      <c r="O16" s="450"/>
      <c r="P16" s="371"/>
      <c r="Q16" s="373"/>
      <c r="R16" s="173"/>
      <c r="S16" s="373"/>
      <c r="T16" s="173"/>
      <c r="U16" s="373"/>
      <c r="V16" s="173"/>
      <c r="W16" s="373"/>
      <c r="X16" s="380"/>
      <c r="Y16" s="388"/>
      <c r="Z16" s="389"/>
      <c r="AA16" s="380"/>
      <c r="AB16" s="389"/>
      <c r="AC16" s="373"/>
      <c r="AD16" s="394"/>
      <c r="AE16" s="394"/>
      <c r="AF16" s="416"/>
      <c r="AG16" s="418"/>
    </row>
    <row r="17" spans="2:33" s="115" customFormat="1" ht="75" customHeight="1">
      <c r="B17" s="97">
        <v>1</v>
      </c>
      <c r="C17" s="98" t="s">
        <v>92</v>
      </c>
      <c r="D17" s="177" t="s">
        <v>343</v>
      </c>
      <c r="E17" s="178" t="s">
        <v>344</v>
      </c>
      <c r="F17" s="179" t="s">
        <v>345</v>
      </c>
      <c r="G17" s="179" t="s">
        <v>346</v>
      </c>
      <c r="H17" s="102" t="s">
        <v>54</v>
      </c>
      <c r="I17" s="103" t="s">
        <v>120</v>
      </c>
      <c r="J17" s="104" t="str">
        <f t="shared" ref="J17:J26" si="0">IF(I17="RARO","1",IF(I17="IMPROBABLE","2",IF(I17="POSIBLE","3",IF(I17="PROBABLE","4",IF(I17="CASI CIERTA","5","")))))</f>
        <v>2</v>
      </c>
      <c r="K17" s="105" t="s">
        <v>56</v>
      </c>
      <c r="L17" s="104" t="str">
        <f>IF(K17="INSIGNIFICANTE","1",IF(K17="MENOR","2",IF(K17="MODERADO","3",IF(K17="MAYOR","4",IF(K17="CATASTRÓFICO","5","")))))</f>
        <v>2</v>
      </c>
      <c r="M17" s="106">
        <f>IF(J17="","",J17*L17)</f>
        <v>4</v>
      </c>
      <c r="N17" s="111" t="str">
        <f>IF(M17="","",IF(M17&gt;=15,"RIESGO EXTREMO",IF(M17&gt;=7,"RIESGO ALTO",IF(M17&gt;=4,"RIESGO MODERADO",IF(M17&gt;=1,"RIESGO BAJO","")))))</f>
        <v>RIESGO MODERADO</v>
      </c>
      <c r="O17" s="441" t="s">
        <v>347</v>
      </c>
      <c r="P17" s="367" t="s">
        <v>348</v>
      </c>
      <c r="Q17" s="105" t="s">
        <v>58</v>
      </c>
      <c r="R17" s="108">
        <f>IF(Q17="SI",0.25,0)</f>
        <v>0.25</v>
      </c>
      <c r="S17" s="105" t="s">
        <v>58</v>
      </c>
      <c r="T17" s="108">
        <f>IF(S17="SI",0.25,0)</f>
        <v>0.25</v>
      </c>
      <c r="U17" s="105" t="s">
        <v>58</v>
      </c>
      <c r="V17" s="109">
        <f>IF(U17="SI",0.5,0)</f>
        <v>0.5</v>
      </c>
      <c r="W17" s="110">
        <f>IF(Q17="","",SUM(R17,T17,V17))</f>
        <v>1</v>
      </c>
      <c r="X17" s="107" t="str">
        <f>IF(W17="","",IF(W17="","",IF(W17&gt;=0.76,"2",IF(W17&gt;=0.51,"1",IF(W17&gt;=0,"0","")))))</f>
        <v>2</v>
      </c>
      <c r="Y17" s="103" t="s">
        <v>118</v>
      </c>
      <c r="Z17" s="112" t="str">
        <f t="shared" ref="Z17:Z26" si="1">IF(Y17="RARO","1",IF(Y17="IMPROBABLE","2",IF(Y17="POSIBLE","3",IF(Y17="PROBABLE","4",IF(Y17="CASI CIERTA","5","")))))</f>
        <v>1</v>
      </c>
      <c r="AA17" s="105" t="s">
        <v>125</v>
      </c>
      <c r="AB17" s="104" t="str">
        <f>IF(AA17="INSIGNIFICANTE","1",IF(AA17="MENOR","2",IF(AA17="MODERADO","3",IF(AA17="MAYOR","4",IF(AA17="CATASTRÓFICO","5","")))))</f>
        <v>1</v>
      </c>
      <c r="AC17" s="106">
        <f>IF(Z17="","",Z17*AB17)</f>
        <v>1</v>
      </c>
      <c r="AD17" s="111" t="str">
        <f>IF(AC17="","",IF(AC17&gt;=15,"RIESGO EXTREMO",IF(AC17&gt;=7,"RIESGO ALTO",IF(AC17&gt;=4,"RIESGO MODERADO",IF(AC17&gt;=1,"RIESGO BAJO","")))))</f>
        <v>RIESGO BAJO</v>
      </c>
      <c r="AE17" s="111" t="str">
        <f>IF(AD17="","",IF(AD17="RIESGO EXTREMO","COMPARTIR O TRANSFERIR EL RIESGO",IF(AD17="RIESGO ALTO","EVITAR EL RIESGO",IF(AD17="RIESGO MODERADO","REDUCIR EL RIESGO",IF(AD17="RIESGO BAJO","ASUMIR","")))))</f>
        <v>ASUMIR</v>
      </c>
      <c r="AF17" s="346" t="s">
        <v>1077</v>
      </c>
      <c r="AG17" s="198" t="s">
        <v>1078</v>
      </c>
    </row>
    <row r="18" spans="2:33" s="115" customFormat="1" ht="75" customHeight="1">
      <c r="B18" s="116">
        <v>2</v>
      </c>
      <c r="C18" s="117" t="s">
        <v>92</v>
      </c>
      <c r="D18" s="118" t="s">
        <v>349</v>
      </c>
      <c r="E18" s="150" t="s">
        <v>350</v>
      </c>
      <c r="F18" s="137" t="s">
        <v>351</v>
      </c>
      <c r="G18" s="137" t="s">
        <v>352</v>
      </c>
      <c r="H18" s="122" t="s">
        <v>54</v>
      </c>
      <c r="I18" s="123" t="s">
        <v>121</v>
      </c>
      <c r="J18" s="124" t="str">
        <f t="shared" si="0"/>
        <v>3</v>
      </c>
      <c r="K18" s="125" t="s">
        <v>66</v>
      </c>
      <c r="L18" s="124" t="str">
        <f t="shared" ref="L18:L26" si="2">IF(K18="INSIGNIFICANTE","1",IF(K18="MENOR","2",IF(K18="MODERADO","3",IF(K18="MAYOR","4",IF(K18="CATASTRÓFICO","5","")))))</f>
        <v>3</v>
      </c>
      <c r="M18" s="126">
        <f t="shared" ref="M18:M25" si="3">IF(J18="","",J18*L18)</f>
        <v>9</v>
      </c>
      <c r="N18" s="133" t="str">
        <f t="shared" ref="N18:N25" si="4">IF(M18="","",IF(M18&gt;=15,"RIESGO EXTREMO",IF(M18&gt;=7,"RIESGO ALTO",IF(M18&gt;=4,"RIESGO MODERADO",IF(M18&gt;=1,"RIESGO BAJO","")))))</f>
        <v>RIESGO ALTO</v>
      </c>
      <c r="O18" s="442" t="s">
        <v>353</v>
      </c>
      <c r="P18" s="357" t="s">
        <v>354</v>
      </c>
      <c r="Q18" s="128" t="s">
        <v>58</v>
      </c>
      <c r="R18" s="129">
        <f>IF(Q18="SI",0.25,0)</f>
        <v>0.25</v>
      </c>
      <c r="S18" s="128" t="s">
        <v>58</v>
      </c>
      <c r="T18" s="129">
        <f>IF(S18="SI",0.25,0)</f>
        <v>0.25</v>
      </c>
      <c r="U18" s="128" t="s">
        <v>58</v>
      </c>
      <c r="V18" s="130">
        <f>IF(U18="SI",0.5,0)</f>
        <v>0.5</v>
      </c>
      <c r="W18" s="131">
        <f>IF(Q18="","",SUM(R18,T18,V18))</f>
        <v>1</v>
      </c>
      <c r="X18" s="181" t="str">
        <f>IF(W18="","",IF(W18="","",IF(W18&gt;=0.76,"2",IF(W18&gt;=0.51,"1",IF(W18&gt;=0,"0","")))))</f>
        <v>2</v>
      </c>
      <c r="Y18" s="123" t="s">
        <v>118</v>
      </c>
      <c r="Z18" s="112" t="str">
        <f t="shared" si="1"/>
        <v>1</v>
      </c>
      <c r="AA18" s="125" t="s">
        <v>125</v>
      </c>
      <c r="AB18" s="124" t="str">
        <f t="shared" ref="AB18:AB26" si="5">IF(AA18="INSIGNIFICANTE","1",IF(AA18="MENOR","2",IF(AA18="MODERADO","3",IF(AA18="MAYOR","4",IF(AA18="CATASTRÓFICO","5","")))))</f>
        <v>1</v>
      </c>
      <c r="AC18" s="126">
        <f t="shared" ref="AC18:AC25" si="6">IF(Z18="","",Z18*AB18)</f>
        <v>1</v>
      </c>
      <c r="AD18" s="133" t="str">
        <f t="shared" ref="AD18:AD26" si="7">IF(AC18="","",IF(AC18&gt;=15,"RIESGO EXTREMO",IF(AC18&gt;=7,"RIESGO ALTO",IF(AC18&gt;=4,"RIESGO MODERADO",IF(AC18&gt;=1,"RIESGO BAJO","")))))</f>
        <v>RIESGO BAJO</v>
      </c>
      <c r="AE18" s="133" t="str">
        <f t="shared" ref="AE18:AE26" si="8">IF(AD18="","",IF(AD18="RIESGO EXTREMO","COMPARTIR O TRANSFERIR EL RIESGO",IF(AD18="RIESGO ALTO","EVITAR EL RIESGO",IF(AD18="RIESGO MODERADO","REDUCIR EL RIESGO",IF(AD18="RIESGO BAJO","ASUMIR","")))))</f>
        <v>ASUMIR</v>
      </c>
      <c r="AF18" s="195" t="s">
        <v>1079</v>
      </c>
      <c r="AG18" s="149" t="s">
        <v>1080</v>
      </c>
    </row>
    <row r="19" spans="2:33" s="115" customFormat="1" ht="75" customHeight="1">
      <c r="B19" s="116">
        <v>3</v>
      </c>
      <c r="C19" s="117" t="s">
        <v>92</v>
      </c>
      <c r="D19" s="118" t="s">
        <v>355</v>
      </c>
      <c r="E19" s="182" t="s">
        <v>356</v>
      </c>
      <c r="F19" s="137" t="s">
        <v>357</v>
      </c>
      <c r="G19" s="137" t="s">
        <v>358</v>
      </c>
      <c r="H19" s="122" t="s">
        <v>134</v>
      </c>
      <c r="I19" s="123" t="s">
        <v>118</v>
      </c>
      <c r="J19" s="124" t="str">
        <f t="shared" si="0"/>
        <v>1</v>
      </c>
      <c r="K19" s="125" t="s">
        <v>126</v>
      </c>
      <c r="L19" s="124" t="str">
        <f t="shared" si="2"/>
        <v>5</v>
      </c>
      <c r="M19" s="126">
        <f t="shared" si="3"/>
        <v>5</v>
      </c>
      <c r="N19" s="133" t="str">
        <f t="shared" si="4"/>
        <v>RIESGO MODERADO</v>
      </c>
      <c r="O19" s="442" t="s">
        <v>359</v>
      </c>
      <c r="P19" s="357" t="s">
        <v>359</v>
      </c>
      <c r="Q19" s="128" t="s">
        <v>58</v>
      </c>
      <c r="R19" s="129">
        <f>IF(Q19="SI",0.25,0)</f>
        <v>0.25</v>
      </c>
      <c r="S19" s="128" t="s">
        <v>58</v>
      </c>
      <c r="T19" s="129">
        <f>IF(S19="SI",0.25,0)</f>
        <v>0.25</v>
      </c>
      <c r="U19" s="128" t="s">
        <v>58</v>
      </c>
      <c r="V19" s="130">
        <f>IF(U19="SI",0.5,0)</f>
        <v>0.5</v>
      </c>
      <c r="W19" s="131">
        <f>IF(Q19="","",SUM(R19,T19,V19))</f>
        <v>1</v>
      </c>
      <c r="X19" s="181" t="str">
        <f>IF(W19="","",IF(W19="","",IF(W19&gt;=0.76,"2",IF(W19&gt;=0.51,"1",IF(W19&gt;=0,"0","")))))</f>
        <v>2</v>
      </c>
      <c r="Y19" s="123" t="s">
        <v>118</v>
      </c>
      <c r="Z19" s="112" t="str">
        <f t="shared" si="1"/>
        <v>1</v>
      </c>
      <c r="AA19" s="125" t="s">
        <v>66</v>
      </c>
      <c r="AB19" s="124" t="str">
        <f t="shared" si="5"/>
        <v>3</v>
      </c>
      <c r="AC19" s="126">
        <f t="shared" si="6"/>
        <v>3</v>
      </c>
      <c r="AD19" s="133" t="str">
        <f t="shared" si="7"/>
        <v>RIESGO BAJO</v>
      </c>
      <c r="AE19" s="133" t="str">
        <f t="shared" si="8"/>
        <v>ASUMIR</v>
      </c>
      <c r="AF19" s="195" t="s">
        <v>1085</v>
      </c>
      <c r="AG19" s="149" t="s">
        <v>1083</v>
      </c>
    </row>
    <row r="20" spans="2:33" s="115" customFormat="1" ht="86.25" customHeight="1">
      <c r="B20" s="116">
        <v>4</v>
      </c>
      <c r="C20" s="117" t="s">
        <v>49</v>
      </c>
      <c r="D20" s="118" t="s">
        <v>360</v>
      </c>
      <c r="E20" s="150" t="s">
        <v>361</v>
      </c>
      <c r="F20" s="137" t="s">
        <v>362</v>
      </c>
      <c r="G20" s="137" t="s">
        <v>358</v>
      </c>
      <c r="H20" s="122" t="s">
        <v>134</v>
      </c>
      <c r="I20" s="123" t="s">
        <v>121</v>
      </c>
      <c r="J20" s="124" t="str">
        <f t="shared" si="0"/>
        <v>3</v>
      </c>
      <c r="K20" s="125" t="s">
        <v>76</v>
      </c>
      <c r="L20" s="124" t="str">
        <f t="shared" si="2"/>
        <v>4</v>
      </c>
      <c r="M20" s="126">
        <f t="shared" si="3"/>
        <v>12</v>
      </c>
      <c r="N20" s="133" t="str">
        <f t="shared" si="4"/>
        <v>RIESGO ALTO</v>
      </c>
      <c r="O20" s="442" t="s">
        <v>363</v>
      </c>
      <c r="P20" s="357" t="s">
        <v>364</v>
      </c>
      <c r="Q20" s="128" t="s">
        <v>59</v>
      </c>
      <c r="R20" s="129">
        <f t="shared" ref="R20:R26" si="9">IF(Q20="SI",0.25,0)</f>
        <v>0</v>
      </c>
      <c r="S20" s="128" t="s">
        <v>59</v>
      </c>
      <c r="T20" s="129">
        <f>IF(S20="SI",0.25,0)</f>
        <v>0</v>
      </c>
      <c r="U20" s="128" t="s">
        <v>59</v>
      </c>
      <c r="V20" s="130">
        <f>IF(U20="SI",0.5,0)</f>
        <v>0</v>
      </c>
      <c r="W20" s="131">
        <f>IF(Q20="","",SUM(R20,T20,V20))</f>
        <v>0</v>
      </c>
      <c r="X20" s="181" t="str">
        <f>IF(W20="","",IF(W20="","",IF(W20&gt;=0.76,"2",IF(W20&gt;=0.51,"1",IF(W20&gt;=0,"0","")))))</f>
        <v>0</v>
      </c>
      <c r="Y20" s="123" t="s">
        <v>121</v>
      </c>
      <c r="Z20" s="112" t="str">
        <f t="shared" si="1"/>
        <v>3</v>
      </c>
      <c r="AA20" s="125" t="s">
        <v>76</v>
      </c>
      <c r="AB20" s="124" t="str">
        <f t="shared" si="5"/>
        <v>4</v>
      </c>
      <c r="AC20" s="126">
        <f t="shared" si="6"/>
        <v>12</v>
      </c>
      <c r="AD20" s="133" t="str">
        <f t="shared" si="7"/>
        <v>RIESGO ALTO</v>
      </c>
      <c r="AE20" s="133" t="str">
        <f t="shared" si="8"/>
        <v>EVITAR EL RIESGO</v>
      </c>
      <c r="AF20" s="195" t="s">
        <v>365</v>
      </c>
      <c r="AG20" s="149" t="s">
        <v>1084</v>
      </c>
    </row>
    <row r="21" spans="2:33" s="115" customFormat="1" ht="75" customHeight="1">
      <c r="B21" s="116">
        <v>5</v>
      </c>
      <c r="C21" s="117" t="s">
        <v>49</v>
      </c>
      <c r="D21" s="118" t="s">
        <v>366</v>
      </c>
      <c r="E21" s="150" t="s">
        <v>367</v>
      </c>
      <c r="F21" s="137" t="s">
        <v>368</v>
      </c>
      <c r="G21" s="137" t="s">
        <v>369</v>
      </c>
      <c r="H21" s="122" t="s">
        <v>134</v>
      </c>
      <c r="I21" s="123" t="s">
        <v>121</v>
      </c>
      <c r="J21" s="124" t="str">
        <f t="shared" si="0"/>
        <v>3</v>
      </c>
      <c r="K21" s="125" t="s">
        <v>66</v>
      </c>
      <c r="L21" s="124" t="str">
        <f t="shared" si="2"/>
        <v>3</v>
      </c>
      <c r="M21" s="126">
        <f t="shared" si="3"/>
        <v>9</v>
      </c>
      <c r="N21" s="133" t="str">
        <f t="shared" si="4"/>
        <v>RIESGO ALTO</v>
      </c>
      <c r="O21" s="442" t="s">
        <v>363</v>
      </c>
      <c r="P21" s="357" t="s">
        <v>364</v>
      </c>
      <c r="Q21" s="128" t="s">
        <v>58</v>
      </c>
      <c r="R21" s="129">
        <f t="shared" si="9"/>
        <v>0.25</v>
      </c>
      <c r="S21" s="128" t="s">
        <v>58</v>
      </c>
      <c r="T21" s="129">
        <f t="shared" ref="T21:T26" si="10">IF(S21="SI",0.25,0)</f>
        <v>0.25</v>
      </c>
      <c r="U21" s="128" t="s">
        <v>58</v>
      </c>
      <c r="V21" s="130">
        <f t="shared" ref="V21:V26" si="11">IF(U21="SI",0.5,0)</f>
        <v>0.5</v>
      </c>
      <c r="W21" s="131">
        <f t="shared" ref="W21:W26" si="12">IF(Q21="","",SUM(R21,T21,V21))</f>
        <v>1</v>
      </c>
      <c r="X21" s="181" t="str">
        <f>IF(W21="","",IF(W21="","",IF(W21&gt;=0.76,"2",IF(W21&gt;=0.51,"1",IF(W21&gt;=0,"0","")))))</f>
        <v>2</v>
      </c>
      <c r="Y21" s="123" t="s">
        <v>118</v>
      </c>
      <c r="Z21" s="112" t="str">
        <f t="shared" si="1"/>
        <v>1</v>
      </c>
      <c r="AA21" s="125" t="s">
        <v>125</v>
      </c>
      <c r="AB21" s="124" t="str">
        <f t="shared" si="5"/>
        <v>1</v>
      </c>
      <c r="AC21" s="126">
        <f t="shared" si="6"/>
        <v>1</v>
      </c>
      <c r="AD21" s="133" t="str">
        <f t="shared" si="7"/>
        <v>RIESGO BAJO</v>
      </c>
      <c r="AE21" s="133" t="str">
        <f t="shared" si="8"/>
        <v>ASUMIR</v>
      </c>
      <c r="AF21" s="195" t="s">
        <v>1081</v>
      </c>
      <c r="AG21" s="149" t="s">
        <v>1082</v>
      </c>
    </row>
    <row r="22" spans="2:33" s="115" customFormat="1" ht="75" customHeight="1">
      <c r="B22" s="116">
        <v>6</v>
      </c>
      <c r="C22" s="117" t="s">
        <v>92</v>
      </c>
      <c r="D22" s="118" t="s">
        <v>370</v>
      </c>
      <c r="E22" s="150" t="s">
        <v>371</v>
      </c>
      <c r="F22" s="137" t="s">
        <v>345</v>
      </c>
      <c r="G22" s="137" t="s">
        <v>372</v>
      </c>
      <c r="H22" s="122" t="s">
        <v>134</v>
      </c>
      <c r="I22" s="123" t="s">
        <v>87</v>
      </c>
      <c r="J22" s="124" t="str">
        <f t="shared" si="0"/>
        <v>4</v>
      </c>
      <c r="K22" s="125" t="s">
        <v>66</v>
      </c>
      <c r="L22" s="124" t="str">
        <f t="shared" si="2"/>
        <v>3</v>
      </c>
      <c r="M22" s="126">
        <f t="shared" si="3"/>
        <v>12</v>
      </c>
      <c r="N22" s="133" t="str">
        <f t="shared" si="4"/>
        <v>RIESGO ALTO</v>
      </c>
      <c r="O22" s="442" t="s">
        <v>373</v>
      </c>
      <c r="P22" s="357" t="s">
        <v>373</v>
      </c>
      <c r="Q22" s="128" t="s">
        <v>58</v>
      </c>
      <c r="R22" s="129">
        <f t="shared" si="9"/>
        <v>0.25</v>
      </c>
      <c r="S22" s="128" t="s">
        <v>58</v>
      </c>
      <c r="T22" s="129">
        <f t="shared" si="10"/>
        <v>0.25</v>
      </c>
      <c r="U22" s="128" t="s">
        <v>59</v>
      </c>
      <c r="V22" s="130">
        <f t="shared" si="11"/>
        <v>0</v>
      </c>
      <c r="W22" s="131">
        <f t="shared" si="12"/>
        <v>0.5</v>
      </c>
      <c r="X22" s="181" t="str">
        <f t="shared" ref="X22:X26" si="13">IF(W22="","",IF(W22="","",IF(W22&gt;=0.76,"2",IF(W22&gt;=0.51,"1",IF(W22&gt;=0,"0","")))))</f>
        <v>0</v>
      </c>
      <c r="Y22" s="123" t="s">
        <v>87</v>
      </c>
      <c r="Z22" s="112" t="str">
        <f t="shared" si="1"/>
        <v>4</v>
      </c>
      <c r="AA22" s="125" t="s">
        <v>66</v>
      </c>
      <c r="AB22" s="124" t="str">
        <f t="shared" si="5"/>
        <v>3</v>
      </c>
      <c r="AC22" s="126">
        <f t="shared" si="6"/>
        <v>12</v>
      </c>
      <c r="AD22" s="133" t="str">
        <f t="shared" si="7"/>
        <v>RIESGO ALTO</v>
      </c>
      <c r="AE22" s="133" t="str">
        <f t="shared" si="8"/>
        <v>EVITAR EL RIESGO</v>
      </c>
      <c r="AF22" s="195" t="s">
        <v>374</v>
      </c>
      <c r="AG22" s="149" t="s">
        <v>375</v>
      </c>
    </row>
    <row r="23" spans="2:33" s="15" customFormat="1" ht="75" customHeight="1">
      <c r="B23" s="16">
        <v>7</v>
      </c>
      <c r="C23" s="17"/>
      <c r="D23" s="18"/>
      <c r="E23" s="32"/>
      <c r="F23" s="19"/>
      <c r="G23" s="19"/>
      <c r="H23" s="20"/>
      <c r="I23" s="21"/>
      <c r="J23" s="22" t="str">
        <f t="shared" si="0"/>
        <v/>
      </c>
      <c r="K23" s="23"/>
      <c r="L23" s="22" t="str">
        <f t="shared" si="2"/>
        <v/>
      </c>
      <c r="M23" s="24" t="str">
        <f t="shared" si="3"/>
        <v/>
      </c>
      <c r="N23" s="25" t="str">
        <f t="shared" si="4"/>
        <v/>
      </c>
      <c r="O23" s="463"/>
      <c r="P23" s="464"/>
      <c r="Q23" s="26"/>
      <c r="R23" s="27">
        <f t="shared" si="9"/>
        <v>0</v>
      </c>
      <c r="S23" s="26"/>
      <c r="T23" s="27">
        <f t="shared" si="10"/>
        <v>0</v>
      </c>
      <c r="U23" s="26"/>
      <c r="V23" s="28">
        <f t="shared" si="11"/>
        <v>0</v>
      </c>
      <c r="W23" s="29" t="str">
        <f t="shared" si="12"/>
        <v/>
      </c>
      <c r="X23" s="30" t="str">
        <f t="shared" si="13"/>
        <v/>
      </c>
      <c r="Y23" s="21"/>
      <c r="Z23" s="14" t="str">
        <f t="shared" si="1"/>
        <v/>
      </c>
      <c r="AA23" s="23"/>
      <c r="AB23" s="22" t="str">
        <f t="shared" si="5"/>
        <v/>
      </c>
      <c r="AC23" s="24" t="str">
        <f t="shared" si="6"/>
        <v/>
      </c>
      <c r="AD23" s="25" t="str">
        <f t="shared" si="7"/>
        <v/>
      </c>
      <c r="AE23" s="25" t="str">
        <f t="shared" si="8"/>
        <v/>
      </c>
      <c r="AF23" s="56"/>
      <c r="AG23" s="353"/>
    </row>
    <row r="24" spans="2:33" s="15" customFormat="1" ht="75" customHeight="1">
      <c r="B24" s="16">
        <v>8</v>
      </c>
      <c r="C24" s="17"/>
      <c r="D24" s="18"/>
      <c r="E24" s="32"/>
      <c r="F24" s="19"/>
      <c r="G24" s="19"/>
      <c r="H24" s="20"/>
      <c r="I24" s="21"/>
      <c r="J24" s="22" t="str">
        <f t="shared" si="0"/>
        <v/>
      </c>
      <c r="K24" s="23"/>
      <c r="L24" s="22" t="str">
        <f t="shared" si="2"/>
        <v/>
      </c>
      <c r="M24" s="24" t="str">
        <f t="shared" si="3"/>
        <v/>
      </c>
      <c r="N24" s="25" t="str">
        <f t="shared" si="4"/>
        <v/>
      </c>
      <c r="O24" s="463"/>
      <c r="P24" s="464"/>
      <c r="Q24" s="26"/>
      <c r="R24" s="27">
        <f t="shared" si="9"/>
        <v>0</v>
      </c>
      <c r="S24" s="26"/>
      <c r="T24" s="27">
        <f t="shared" si="10"/>
        <v>0</v>
      </c>
      <c r="U24" s="26"/>
      <c r="V24" s="28">
        <f t="shared" si="11"/>
        <v>0</v>
      </c>
      <c r="W24" s="29" t="str">
        <f t="shared" si="12"/>
        <v/>
      </c>
      <c r="X24" s="30" t="str">
        <f t="shared" si="13"/>
        <v/>
      </c>
      <c r="Y24" s="21"/>
      <c r="Z24" s="14" t="str">
        <f t="shared" si="1"/>
        <v/>
      </c>
      <c r="AA24" s="23"/>
      <c r="AB24" s="22" t="str">
        <f t="shared" si="5"/>
        <v/>
      </c>
      <c r="AC24" s="24" t="str">
        <f t="shared" si="6"/>
        <v/>
      </c>
      <c r="AD24" s="25" t="str">
        <f t="shared" si="7"/>
        <v/>
      </c>
      <c r="AE24" s="25" t="str">
        <f t="shared" si="8"/>
        <v/>
      </c>
      <c r="AF24" s="57"/>
      <c r="AG24" s="35"/>
    </row>
    <row r="25" spans="2:33" s="15" customFormat="1" ht="75" customHeight="1">
      <c r="B25" s="16">
        <v>9</v>
      </c>
      <c r="C25" s="17"/>
      <c r="D25" s="18"/>
      <c r="E25" s="32"/>
      <c r="F25" s="19"/>
      <c r="G25" s="19"/>
      <c r="H25" s="20"/>
      <c r="I25" s="21"/>
      <c r="J25" s="22" t="str">
        <f t="shared" si="0"/>
        <v/>
      </c>
      <c r="K25" s="23"/>
      <c r="L25" s="22" t="str">
        <f t="shared" si="2"/>
        <v/>
      </c>
      <c r="M25" s="24" t="str">
        <f t="shared" si="3"/>
        <v/>
      </c>
      <c r="N25" s="25" t="str">
        <f t="shared" si="4"/>
        <v/>
      </c>
      <c r="O25" s="463"/>
      <c r="P25" s="464"/>
      <c r="Q25" s="26"/>
      <c r="R25" s="27">
        <f t="shared" si="9"/>
        <v>0</v>
      </c>
      <c r="S25" s="26"/>
      <c r="T25" s="27">
        <f t="shared" si="10"/>
        <v>0</v>
      </c>
      <c r="U25" s="26"/>
      <c r="V25" s="28">
        <f t="shared" si="11"/>
        <v>0</v>
      </c>
      <c r="W25" s="29" t="str">
        <f t="shared" si="12"/>
        <v/>
      </c>
      <c r="X25" s="30" t="str">
        <f t="shared" si="13"/>
        <v/>
      </c>
      <c r="Y25" s="21"/>
      <c r="Z25" s="14" t="str">
        <f t="shared" si="1"/>
        <v/>
      </c>
      <c r="AA25" s="23"/>
      <c r="AB25" s="22" t="str">
        <f t="shared" si="5"/>
        <v/>
      </c>
      <c r="AC25" s="24" t="str">
        <f t="shared" si="6"/>
        <v/>
      </c>
      <c r="AD25" s="25" t="str">
        <f t="shared" si="7"/>
        <v/>
      </c>
      <c r="AE25" s="25" t="str">
        <f t="shared" si="8"/>
        <v/>
      </c>
      <c r="AF25" s="57"/>
      <c r="AG25" s="35"/>
    </row>
    <row r="26" spans="2:33" s="15" customFormat="1" ht="75" customHeight="1" thickBot="1">
      <c r="B26" s="36">
        <v>10</v>
      </c>
      <c r="C26" s="37"/>
      <c r="D26" s="38"/>
      <c r="E26" s="39"/>
      <c r="F26" s="40"/>
      <c r="G26" s="40"/>
      <c r="H26" s="41"/>
      <c r="I26" s="42"/>
      <c r="J26" s="43" t="str">
        <f t="shared" si="0"/>
        <v/>
      </c>
      <c r="K26" s="44"/>
      <c r="L26" s="43" t="str">
        <f t="shared" si="2"/>
        <v/>
      </c>
      <c r="M26" s="45"/>
      <c r="N26" s="46"/>
      <c r="O26" s="465"/>
      <c r="P26" s="466"/>
      <c r="Q26" s="44"/>
      <c r="R26" s="47">
        <f t="shared" si="9"/>
        <v>0</v>
      </c>
      <c r="S26" s="44"/>
      <c r="T26" s="47">
        <f t="shared" si="10"/>
        <v>0</v>
      </c>
      <c r="U26" s="44"/>
      <c r="V26" s="48">
        <f t="shared" si="11"/>
        <v>0</v>
      </c>
      <c r="W26" s="49" t="str">
        <f t="shared" si="12"/>
        <v/>
      </c>
      <c r="X26" s="50" t="str">
        <f t="shared" si="13"/>
        <v/>
      </c>
      <c r="Y26" s="42"/>
      <c r="Z26" s="51" t="str">
        <f t="shared" si="1"/>
        <v/>
      </c>
      <c r="AA26" s="44"/>
      <c r="AB26" s="43" t="str">
        <f t="shared" si="5"/>
        <v/>
      </c>
      <c r="AC26" s="45"/>
      <c r="AD26" s="46" t="str">
        <f t="shared" si="7"/>
        <v/>
      </c>
      <c r="AE26" s="46" t="str">
        <f t="shared" si="8"/>
        <v/>
      </c>
      <c r="AF26" s="59"/>
      <c r="AG26" s="53"/>
    </row>
    <row r="27" spans="2:33" s="54" customFormat="1"/>
    <row r="28" spans="2:33" s="54" customFormat="1" ht="12.75" customHeight="1"/>
    <row r="29" spans="2:33" s="54" customFormat="1" ht="12.75" hidden="1" customHeight="1">
      <c r="B29" s="54" t="s">
        <v>49</v>
      </c>
      <c r="C29" s="54" t="s">
        <v>90</v>
      </c>
      <c r="D29" s="54" t="s">
        <v>91</v>
      </c>
    </row>
    <row r="30" spans="2:33" s="54" customFormat="1" ht="13.5" hidden="1" customHeight="1">
      <c r="B30" s="54" t="s">
        <v>92</v>
      </c>
      <c r="C30" s="54" t="s">
        <v>93</v>
      </c>
      <c r="D30" s="54" t="s">
        <v>94</v>
      </c>
    </row>
    <row r="31" spans="2:33" s="54" customFormat="1" ht="51" hidden="1">
      <c r="C31" s="54" t="s">
        <v>95</v>
      </c>
      <c r="D31" s="54" t="s">
        <v>96</v>
      </c>
    </row>
    <row r="32" spans="2:33" s="54" customFormat="1" ht="38.25" hidden="1">
      <c r="B32" s="54" t="s">
        <v>97</v>
      </c>
      <c r="C32" s="54" t="s">
        <v>98</v>
      </c>
      <c r="D32" s="54" t="s">
        <v>99</v>
      </c>
    </row>
    <row r="33" spans="2:4" s="54" customFormat="1" ht="38.25" hidden="1">
      <c r="B33" s="55" t="s">
        <v>100</v>
      </c>
      <c r="C33" s="54" t="s">
        <v>101</v>
      </c>
      <c r="D33" s="54" t="s">
        <v>102</v>
      </c>
    </row>
    <row r="34" spans="2:4" s="54" customFormat="1" hidden="1">
      <c r="B34" s="54" t="s">
        <v>103</v>
      </c>
      <c r="C34" s="54" t="s">
        <v>104</v>
      </c>
      <c r="D34" s="54" t="s">
        <v>105</v>
      </c>
    </row>
    <row r="35" spans="2:4" s="54" customFormat="1" ht="38.25" hidden="1">
      <c r="B35" s="54" t="s">
        <v>106</v>
      </c>
      <c r="C35" s="54" t="s">
        <v>107</v>
      </c>
      <c r="D35" s="54" t="s">
        <v>5</v>
      </c>
    </row>
    <row r="36" spans="2:4" s="54" customFormat="1" ht="89.25" hidden="1">
      <c r="B36" s="54" t="s">
        <v>108</v>
      </c>
      <c r="C36" s="54" t="s">
        <v>109</v>
      </c>
      <c r="D36" s="54" t="s">
        <v>110</v>
      </c>
    </row>
    <row r="37" spans="2:4" s="54" customFormat="1" ht="25.5" hidden="1">
      <c r="B37" s="54" t="s">
        <v>84</v>
      </c>
      <c r="C37" s="54" t="s">
        <v>111</v>
      </c>
      <c r="D37" s="54" t="s">
        <v>112</v>
      </c>
    </row>
    <row r="38" spans="2:4" s="54" customFormat="1" ht="25.5" hidden="1">
      <c r="B38" s="54" t="s">
        <v>113</v>
      </c>
      <c r="C38" s="54" t="s">
        <v>114</v>
      </c>
    </row>
    <row r="39" spans="2:4" s="54" customFormat="1" ht="25.5" hidden="1">
      <c r="B39" s="54" t="s">
        <v>115</v>
      </c>
      <c r="C39" s="54" t="s">
        <v>116</v>
      </c>
    </row>
    <row r="40" spans="2:4" s="54" customFormat="1" ht="51"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63.75"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Rows="0" selectLockedCells="1"/>
  <dataConsolidate/>
  <mergeCells count="66">
    <mergeCell ref="B2:C4"/>
    <mergeCell ref="D2:N2"/>
    <mergeCell ref="O2:O4"/>
    <mergeCell ref="P2:AG2"/>
    <mergeCell ref="G3:N3"/>
    <mergeCell ref="P3:AA3"/>
    <mergeCell ref="AC3:AG3"/>
    <mergeCell ref="D4:N4"/>
    <mergeCell ref="P4:AG4"/>
    <mergeCell ref="B6:D6"/>
    <mergeCell ref="E6:N6"/>
    <mergeCell ref="B7:D7"/>
    <mergeCell ref="E7:N7"/>
    <mergeCell ref="B8:D8"/>
    <mergeCell ref="E8:N8"/>
    <mergeCell ref="H13:H16"/>
    <mergeCell ref="I13:K13"/>
    <mergeCell ref="B9:D9"/>
    <mergeCell ref="E9:N9"/>
    <mergeCell ref="B11:D11"/>
    <mergeCell ref="E11:H11"/>
    <mergeCell ref="I11:N11"/>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I14:J16"/>
    <mergeCell ref="K14:L16"/>
    <mergeCell ref="M14:N14"/>
    <mergeCell ref="Y14:Z16"/>
    <mergeCell ref="AA14:AB16"/>
    <mergeCell ref="M15:M16"/>
    <mergeCell ref="O22:P22"/>
    <mergeCell ref="O23:P23"/>
    <mergeCell ref="O13:W14"/>
    <mergeCell ref="X13:X16"/>
    <mergeCell ref="Y13:AE13"/>
    <mergeCell ref="AC14:AE14"/>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s>
  <conditionalFormatting sqref="I17:I26 Y17:Y26">
    <cfRule type="containsText" dxfId="737" priority="19" operator="containsText" text="IMPROBABLE">
      <formula>NOT(ISERROR(SEARCH("IMPROBABLE",I17)))</formula>
    </cfRule>
    <cfRule type="containsText" dxfId="736" priority="24" operator="containsText" text="PROBABLE">
      <formula>NOT(ISERROR(SEARCH("PROBABLE",I17)))</formula>
    </cfRule>
    <cfRule type="containsText" dxfId="735" priority="30" operator="containsText" text="CASI CIERTA">
      <formula>NOT(ISERROR(SEARCH("CASI CIERTA",I17)))</formula>
    </cfRule>
    <cfRule type="containsText" dxfId="734" priority="31" operator="containsText" text="POSIBLE">
      <formula>NOT(ISERROR(SEARCH("POSIBLE",I17)))</formula>
    </cfRule>
    <cfRule type="containsText" dxfId="733" priority="32" operator="containsText" text="RARO">
      <formula>NOT(ISERROR(SEARCH("RARO",I17)))</formula>
    </cfRule>
  </conditionalFormatting>
  <conditionalFormatting sqref="K17:K26 AA17:AA26">
    <cfRule type="containsText" dxfId="732" priority="25" operator="containsText" text="CATASTRÓFICO">
      <formula>NOT(ISERROR(SEARCH("CATASTRÓFICO",K17)))</formula>
    </cfRule>
    <cfRule type="containsText" dxfId="731" priority="26" operator="containsText" text="MAYOR">
      <formula>NOT(ISERROR(SEARCH("MAYOR",K17)))</formula>
    </cfRule>
    <cfRule type="containsText" dxfId="730" priority="27" operator="containsText" text="MODERADO">
      <formula>NOT(ISERROR(SEARCH("MODERADO",K17)))</formula>
    </cfRule>
    <cfRule type="containsText" dxfId="729" priority="28" operator="containsText" text="MENOR">
      <formula>NOT(ISERROR(SEARCH("MENOR",K17)))</formula>
    </cfRule>
    <cfRule type="containsText" dxfId="728" priority="29" operator="containsText" text="INSIGNIFICANTE">
      <formula>NOT(ISERROR(SEARCH("INSIGNIFICANTE",K17)))</formula>
    </cfRule>
  </conditionalFormatting>
  <conditionalFormatting sqref="N17:N26 X17 AD23:AF26 AD17:AE22">
    <cfRule type="containsText" dxfId="727" priority="20" operator="containsText" text="RIESGO EXTREMO">
      <formula>NOT(ISERROR(SEARCH("RIESGO EXTREMO",N17)))</formula>
    </cfRule>
    <cfRule type="containsText" dxfId="726" priority="21" operator="containsText" text="RIESGO ALTO">
      <formula>NOT(ISERROR(SEARCH("RIESGO ALTO",N17)))</formula>
    </cfRule>
    <cfRule type="containsText" dxfId="725" priority="22" operator="containsText" text="RIESGO MODERADO">
      <formula>NOT(ISERROR(SEARCH("RIESGO MODERADO",N17)))</formula>
    </cfRule>
    <cfRule type="containsText" dxfId="724" priority="23" operator="containsText" text="RIESGO BAJO">
      <formula>NOT(ISERROR(SEARCH("RIESGO BAJO",N17)))</formula>
    </cfRule>
  </conditionalFormatting>
  <conditionalFormatting sqref="K20:K22">
    <cfRule type="containsText" dxfId="723" priority="14" operator="containsText" text="CATASTRÓFICO">
      <formula>NOT(ISERROR(SEARCH("CATASTRÓFICO",K20)))</formula>
    </cfRule>
    <cfRule type="containsText" dxfId="722" priority="15" operator="containsText" text="MAYOR">
      <formula>NOT(ISERROR(SEARCH("MAYOR",K20)))</formula>
    </cfRule>
    <cfRule type="containsText" dxfId="721" priority="16" operator="containsText" text="MODERADO">
      <formula>NOT(ISERROR(SEARCH("MODERADO",K20)))</formula>
    </cfRule>
    <cfRule type="containsText" dxfId="720" priority="17" operator="containsText" text="MENOR">
      <formula>NOT(ISERROR(SEARCH("MENOR",K20)))</formula>
    </cfRule>
    <cfRule type="containsText" dxfId="719" priority="18" operator="containsText" text="INSIGNIFICANTE">
      <formula>NOT(ISERROR(SEARCH("INSIGNIFICANTE",K20)))</formula>
    </cfRule>
  </conditionalFormatting>
  <conditionalFormatting sqref="K17:K19">
    <cfRule type="containsText" dxfId="718" priority="9" operator="containsText" text="CATASTRÓFICO">
      <formula>NOT(ISERROR(SEARCH("CATASTRÓFICO",K17)))</formula>
    </cfRule>
    <cfRule type="containsText" dxfId="717" priority="10" operator="containsText" text="MAYOR">
      <formula>NOT(ISERROR(SEARCH("MAYOR",K17)))</formula>
    </cfRule>
    <cfRule type="containsText" dxfId="716" priority="11" operator="containsText" text="MODERADO">
      <formula>NOT(ISERROR(SEARCH("MODERADO",K17)))</formula>
    </cfRule>
    <cfRule type="containsText" dxfId="715" priority="12" operator="containsText" text="MENOR">
      <formula>NOT(ISERROR(SEARCH("MENOR",K17)))</formula>
    </cfRule>
    <cfRule type="containsText" dxfId="714" priority="13" operator="containsText" text="INSIGNIFICANTE">
      <formula>NOT(ISERROR(SEARCH("INSIGNIFICANTE",K17)))</formula>
    </cfRule>
  </conditionalFormatting>
  <conditionalFormatting sqref="AF17:AF22">
    <cfRule type="containsText" dxfId="713" priority="1" operator="containsText" text="RIESGO EXTREMO">
      <formula>NOT(ISERROR(SEARCH("RIESGO EXTREMO",AF17)))</formula>
    </cfRule>
    <cfRule type="containsText" dxfId="712" priority="2" operator="containsText" text="RIESGO ALTO">
      <formula>NOT(ISERROR(SEARCH("RIESGO ALTO",AF17)))</formula>
    </cfRule>
    <cfRule type="containsText" dxfId="711" priority="3" operator="containsText" text="RIESGO MODERADO">
      <formula>NOT(ISERROR(SEARCH("RIESGO MODERADO",AF17)))</formula>
    </cfRule>
    <cfRule type="containsText" dxfId="710" priority="4" operator="containsText" text="RIESGO BAJO">
      <formula>NOT(ISERROR(SEARCH("RIESGO BAJO",AF17)))</formula>
    </cfRule>
  </conditionalFormatting>
  <dataValidations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S17:S26 Q17:Q26 U17:U26">
      <formula1>"SI,NO"</formula1>
    </dataValidation>
    <dataValidation type="list" allowBlank="1" showInputMessage="1" showErrorMessage="1" sqref="C17:C26">
      <formula1>FAC</formula1>
    </dataValidation>
    <dataValidation type="list" allowBlank="1" showInputMessage="1" showErrorMessage="1" sqref="AA17:AA26 K17:K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9"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4.xml><?xml version="1.0" encoding="utf-8"?>
<worksheet xmlns="http://schemas.openxmlformats.org/spreadsheetml/2006/main" xmlns:r="http://schemas.openxmlformats.org/officeDocument/2006/relationships">
  <dimension ref="B2:AG2968"/>
  <sheetViews>
    <sheetView showGridLines="0" view="pageBreakPreview" zoomScale="30" zoomScaleNormal="60" zoomScaleSheetLayoutView="30" zoomScalePageLayoutView="40" workbookViewId="0">
      <selection activeCell="D73" sqref="D73:D74"/>
    </sheetView>
  </sheetViews>
  <sheetFormatPr baseColWidth="10" defaultColWidth="11.42578125" defaultRowHeight="12.75"/>
  <cols>
    <col min="1" max="1" width="4.28515625" style="1" customWidth="1"/>
    <col min="2" max="2" width="12.85546875" style="1" customWidth="1"/>
    <col min="3" max="3" width="17.140625" style="1" customWidth="1" collapsed="1"/>
    <col min="4" max="4" width="58.140625" style="1" customWidth="1"/>
    <col min="5" max="5" width="58.140625" style="1" customWidth="1" collapsed="1"/>
    <col min="6" max="7" width="58.140625" style="1" customWidth="1"/>
    <col min="8" max="8" width="23.140625" style="1" customWidth="1"/>
    <col min="9" max="9" width="27" style="1" customWidth="1" collapsed="1"/>
    <col min="10" max="10" width="11.42578125" style="1" hidden="1" customWidth="1"/>
    <col min="11" max="11" width="27" style="1" customWidth="1"/>
    <col min="12" max="12" width="11.42578125" style="1" hidden="1" customWidth="1"/>
    <col min="13" max="14" width="17.28515625" style="1" customWidth="1"/>
    <col min="15" max="15" width="28.8554687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7" style="1" customWidth="1"/>
    <col min="28" max="28" width="11.42578125" style="1" hidden="1" customWidth="1"/>
    <col min="29" max="29" width="17.85546875" style="1" customWidth="1"/>
    <col min="30" max="30" width="17.28515625" style="1" customWidth="1"/>
    <col min="31" max="31" width="19.140625" style="1" customWidth="1"/>
    <col min="32" max="33" width="5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99</v>
      </c>
      <c r="F6" s="457"/>
      <c r="G6" s="457"/>
      <c r="H6" s="457"/>
      <c r="I6" s="457"/>
      <c r="J6" s="457"/>
      <c r="K6" s="457"/>
      <c r="L6" s="457"/>
      <c r="M6" s="457"/>
      <c r="N6" s="458"/>
    </row>
    <row r="7" spans="2:33" ht="27" customHeight="1">
      <c r="B7" s="419" t="s">
        <v>6</v>
      </c>
      <c r="C7" s="390"/>
      <c r="D7" s="390"/>
      <c r="E7" s="459" t="s">
        <v>111</v>
      </c>
      <c r="F7" s="459"/>
      <c r="G7" s="459"/>
      <c r="H7" s="459"/>
      <c r="I7" s="459"/>
      <c r="J7" s="459"/>
      <c r="K7" s="459"/>
      <c r="L7" s="459"/>
      <c r="M7" s="459"/>
      <c r="N7" s="460"/>
    </row>
    <row r="8" spans="2:33" ht="27" customHeight="1">
      <c r="B8" s="419" t="s">
        <v>8</v>
      </c>
      <c r="C8" s="390"/>
      <c r="D8" s="390"/>
      <c r="E8" s="461" t="s">
        <v>376</v>
      </c>
      <c r="F8" s="461"/>
      <c r="G8" s="461"/>
      <c r="H8" s="461"/>
      <c r="I8" s="461"/>
      <c r="J8" s="461"/>
      <c r="K8" s="461"/>
      <c r="L8" s="461"/>
      <c r="M8" s="461"/>
      <c r="N8" s="462"/>
    </row>
    <row r="9" spans="2:33" ht="60" customHeight="1" thickBot="1">
      <c r="B9" s="395" t="s">
        <v>10</v>
      </c>
      <c r="C9" s="396"/>
      <c r="D9" s="396"/>
      <c r="E9" s="454" t="s">
        <v>377</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07" t="s">
        <v>19</v>
      </c>
      <c r="F12" s="409"/>
      <c r="G12" s="409"/>
      <c r="H12" s="408"/>
      <c r="I12" s="407" t="s">
        <v>20</v>
      </c>
      <c r="J12" s="409"/>
      <c r="K12" s="409"/>
      <c r="L12" s="409"/>
      <c r="M12" s="409"/>
      <c r="N12" s="408"/>
      <c r="O12" s="477" t="s">
        <v>21</v>
      </c>
      <c r="P12" s="477"/>
      <c r="Q12" s="412"/>
      <c r="R12" s="412"/>
      <c r="S12" s="412"/>
      <c r="T12" s="412"/>
      <c r="U12" s="412"/>
      <c r="V12" s="412"/>
      <c r="W12" s="412"/>
      <c r="X12" s="412"/>
      <c r="Y12" s="412"/>
      <c r="Z12" s="412"/>
      <c r="AA12" s="412"/>
      <c r="AB12" s="412"/>
      <c r="AC12" s="412"/>
      <c r="AD12" s="413"/>
      <c r="AE12" s="414"/>
      <c r="AF12" s="407" t="s">
        <v>22</v>
      </c>
      <c r="AG12" s="408" t="s">
        <v>23</v>
      </c>
    </row>
    <row r="13" spans="2:33" s="9" customFormat="1" ht="38.25" customHeight="1">
      <c r="B13" s="398"/>
      <c r="C13" s="419" t="s">
        <v>24</v>
      </c>
      <c r="D13" s="391" t="s">
        <v>25</v>
      </c>
      <c r="E13" s="415" t="s">
        <v>26</v>
      </c>
      <c r="F13" s="422" t="s">
        <v>27</v>
      </c>
      <c r="G13" s="422" t="s">
        <v>28</v>
      </c>
      <c r="H13" s="452" t="s">
        <v>29</v>
      </c>
      <c r="I13" s="419" t="s">
        <v>30</v>
      </c>
      <c r="J13" s="390"/>
      <c r="K13" s="390"/>
      <c r="L13" s="174"/>
      <c r="M13" s="390" t="s">
        <v>31</v>
      </c>
      <c r="N13" s="392"/>
      <c r="O13" s="469" t="s">
        <v>32</v>
      </c>
      <c r="P13" s="470"/>
      <c r="Q13" s="470"/>
      <c r="R13" s="470"/>
      <c r="S13" s="470"/>
      <c r="T13" s="470"/>
      <c r="U13" s="470"/>
      <c r="V13" s="470"/>
      <c r="W13" s="471"/>
      <c r="X13" s="472" t="s">
        <v>33</v>
      </c>
      <c r="Y13" s="381" t="s">
        <v>256</v>
      </c>
      <c r="Z13" s="382"/>
      <c r="AA13" s="382"/>
      <c r="AB13" s="382"/>
      <c r="AC13" s="382"/>
      <c r="AD13" s="383"/>
      <c r="AE13" s="384"/>
      <c r="AF13" s="415"/>
      <c r="AG13" s="417"/>
    </row>
    <row r="14" spans="2:33" s="9" customFormat="1" ht="36" customHeight="1">
      <c r="B14" s="398"/>
      <c r="C14" s="419"/>
      <c r="D14" s="391"/>
      <c r="E14" s="415"/>
      <c r="F14" s="422"/>
      <c r="G14" s="422"/>
      <c r="H14" s="452"/>
      <c r="I14" s="385" t="s">
        <v>35</v>
      </c>
      <c r="J14" s="375"/>
      <c r="K14" s="378" t="s">
        <v>36</v>
      </c>
      <c r="L14" s="375"/>
      <c r="M14" s="390" t="s">
        <v>37</v>
      </c>
      <c r="N14" s="392"/>
      <c r="O14" s="451"/>
      <c r="P14" s="376"/>
      <c r="Q14" s="376"/>
      <c r="R14" s="376"/>
      <c r="S14" s="376"/>
      <c r="T14" s="376"/>
      <c r="U14" s="376"/>
      <c r="V14" s="376"/>
      <c r="W14" s="377"/>
      <c r="X14" s="473"/>
      <c r="Y14" s="385" t="s">
        <v>35</v>
      </c>
      <c r="Z14" s="375"/>
      <c r="AA14" s="378" t="s">
        <v>36</v>
      </c>
      <c r="AB14" s="375"/>
      <c r="AC14" s="390" t="s">
        <v>37</v>
      </c>
      <c r="AD14" s="392"/>
      <c r="AE14" s="391"/>
      <c r="AF14" s="415"/>
      <c r="AG14" s="417"/>
    </row>
    <row r="15" spans="2:33" ht="12.75" customHeight="1">
      <c r="B15" s="398"/>
      <c r="C15" s="419"/>
      <c r="D15" s="391"/>
      <c r="E15" s="415"/>
      <c r="F15" s="422"/>
      <c r="G15" s="422"/>
      <c r="H15" s="452"/>
      <c r="I15" s="386"/>
      <c r="J15" s="387"/>
      <c r="K15" s="379"/>
      <c r="L15" s="387"/>
      <c r="M15" s="372" t="s">
        <v>38</v>
      </c>
      <c r="N15" s="475" t="s">
        <v>39</v>
      </c>
      <c r="O15" s="449" t="s">
        <v>40</v>
      </c>
      <c r="P15" s="369"/>
      <c r="Q15" s="372" t="s">
        <v>41</v>
      </c>
      <c r="R15" s="172"/>
      <c r="S15" s="372" t="s">
        <v>42</v>
      </c>
      <c r="T15" s="172"/>
      <c r="U15" s="372" t="s">
        <v>43</v>
      </c>
      <c r="V15" s="172"/>
      <c r="W15" s="372" t="s">
        <v>44</v>
      </c>
      <c r="X15" s="473"/>
      <c r="Y15" s="386"/>
      <c r="Z15" s="387"/>
      <c r="AA15" s="379"/>
      <c r="AB15" s="387"/>
      <c r="AC15" s="372" t="s">
        <v>38</v>
      </c>
      <c r="AD15" s="393" t="s">
        <v>39</v>
      </c>
      <c r="AE15" s="393" t="s">
        <v>45</v>
      </c>
      <c r="AF15" s="415"/>
      <c r="AG15" s="417"/>
    </row>
    <row r="16" spans="2:33" s="9" customFormat="1" ht="73.5" customHeight="1" thickBot="1">
      <c r="B16" s="399"/>
      <c r="C16" s="395"/>
      <c r="D16" s="420"/>
      <c r="E16" s="175" t="s">
        <v>46</v>
      </c>
      <c r="F16" s="11" t="s">
        <v>47</v>
      </c>
      <c r="G16" s="11" t="s">
        <v>257</v>
      </c>
      <c r="H16" s="453"/>
      <c r="I16" s="388"/>
      <c r="J16" s="389"/>
      <c r="K16" s="380"/>
      <c r="L16" s="389"/>
      <c r="M16" s="373"/>
      <c r="N16" s="476"/>
      <c r="O16" s="467"/>
      <c r="P16" s="468"/>
      <c r="Q16" s="373"/>
      <c r="R16" s="173"/>
      <c r="S16" s="373"/>
      <c r="T16" s="173"/>
      <c r="U16" s="373"/>
      <c r="V16" s="173"/>
      <c r="W16" s="373"/>
      <c r="X16" s="474"/>
      <c r="Y16" s="388"/>
      <c r="Z16" s="389"/>
      <c r="AA16" s="380"/>
      <c r="AB16" s="389"/>
      <c r="AC16" s="373"/>
      <c r="AD16" s="394"/>
      <c r="AE16" s="394"/>
      <c r="AF16" s="416"/>
      <c r="AG16" s="418"/>
    </row>
    <row r="17" spans="2:33" s="115" customFormat="1" ht="75" customHeight="1">
      <c r="B17" s="97">
        <v>1</v>
      </c>
      <c r="C17" s="98" t="s">
        <v>49</v>
      </c>
      <c r="D17" s="177" t="s">
        <v>378</v>
      </c>
      <c r="E17" s="178" t="s">
        <v>379</v>
      </c>
      <c r="F17" s="179" t="s">
        <v>380</v>
      </c>
      <c r="G17" s="179" t="s">
        <v>381</v>
      </c>
      <c r="H17" s="102" t="s">
        <v>134</v>
      </c>
      <c r="I17" s="103" t="s">
        <v>121</v>
      </c>
      <c r="J17" s="104" t="str">
        <f t="shared" ref="J17:J26" si="0">IF(I17="RARO","1",IF(I17="IMPROBABLE","2",IF(I17="POSIBLE","3",IF(I17="PROBABLE","4",IF(I17="CASI CIERTA","5","")))))</f>
        <v>3</v>
      </c>
      <c r="K17" s="105" t="s">
        <v>66</v>
      </c>
      <c r="L17" s="104" t="str">
        <f>IF(K17="INSIGNIFICANTE","1",IF(K17="MENOR","2",IF(K17="MODERADO","3",IF(K17="MAYOR","4",IF(K17="CATASTRÓFICO","5","")))))</f>
        <v>3</v>
      </c>
      <c r="M17" s="106">
        <f>IF(J17="","",J17*L17)</f>
        <v>9</v>
      </c>
      <c r="N17" s="107" t="str">
        <f>IF(M17="","",IF(M17&gt;=15,"RIESGO EXTREMO",IF(M17&gt;=7,"RIESGO ALTO",IF(M17&gt;=4,"RIESGO MODERADO",IF(M17&gt;=1,"RIESGO BAJO","")))))</f>
        <v>RIESGO ALTO</v>
      </c>
      <c r="O17" s="446" t="s">
        <v>382</v>
      </c>
      <c r="P17" s="436"/>
      <c r="Q17" s="105" t="s">
        <v>58</v>
      </c>
      <c r="R17" s="108">
        <f>IF(Q17="SI",0.25,0)</f>
        <v>0.25</v>
      </c>
      <c r="S17" s="105" t="s">
        <v>58</v>
      </c>
      <c r="T17" s="108">
        <f>IF(S17="SI",0.25,0)</f>
        <v>0.25</v>
      </c>
      <c r="U17" s="105" t="s">
        <v>58</v>
      </c>
      <c r="V17" s="109">
        <f>IF(U17="SI",0.5,0)</f>
        <v>0.5</v>
      </c>
      <c r="W17" s="110">
        <f>IF(Q17="","",SUM(R17,T17,V17))</f>
        <v>1</v>
      </c>
      <c r="X17" s="111" t="str">
        <f>IF(W17="","",IF(W17="","",IF(W17&gt;=0.76,"2",IF(W17&gt;=0.51,"1",IF(W17&gt;=0,"0","")))))</f>
        <v>2</v>
      </c>
      <c r="Y17" s="103" t="s">
        <v>121</v>
      </c>
      <c r="Z17" s="112" t="str">
        <f t="shared" ref="Z17:Z26" si="1">IF(Y17="RARO","1",IF(Y17="IMPROBABLE","2",IF(Y17="POSIBLE","3",IF(Y17="PROBABLE","4",IF(Y17="CASI CIERTA","5","")))))</f>
        <v>3</v>
      </c>
      <c r="AA17" s="105" t="s">
        <v>56</v>
      </c>
      <c r="AB17" s="104" t="str">
        <f>IF(AA17="INSIGNIFICANTE","1",IF(AA17="MENOR","2",IF(AA17="MODERADO","3",IF(AA17="MAYOR","4",IF(AA17="CATASTRÓFICO","5","")))))</f>
        <v>2</v>
      </c>
      <c r="AC17" s="106">
        <f>IF(Z17="","",Z17*AB17)</f>
        <v>6</v>
      </c>
      <c r="AD17" s="111" t="str">
        <f>IF(AC17="","",IF(AC17&gt;=15,"RIESGO EXTREMO",IF(AC17&gt;=7,"RIESGO ALTO",IF(AC17&gt;=4,"RIESGO MODERADO",IF(AC17&gt;=1,"RIESGO BAJO","")))))</f>
        <v>RIESGO MODERADO</v>
      </c>
      <c r="AE17" s="111" t="str">
        <f>IF(AD17="","",IF(AD17="RIESGO EXTREMO","COMPARTIR O TRANSFERIR EL RIESGO",IF(AD17="RIESGO ALTO","EVITAR EL RIESGO",IF(AD17="RIESGO MODERADO","REDUCIR EL RIESGO",IF(AD17="RIESGO BAJO","ASUMIR","")))))</f>
        <v>REDUCIR EL RIESGO</v>
      </c>
      <c r="AF17" s="354" t="s">
        <v>383</v>
      </c>
      <c r="AG17" s="198" t="s">
        <v>384</v>
      </c>
    </row>
    <row r="18" spans="2:33" s="115" customFormat="1" ht="75" customHeight="1">
      <c r="B18" s="116">
        <v>2</v>
      </c>
      <c r="C18" s="117" t="s">
        <v>49</v>
      </c>
      <c r="D18" s="118" t="s">
        <v>385</v>
      </c>
      <c r="E18" s="150" t="s">
        <v>386</v>
      </c>
      <c r="F18" s="137" t="s">
        <v>387</v>
      </c>
      <c r="G18" s="137" t="s">
        <v>388</v>
      </c>
      <c r="H18" s="122" t="s">
        <v>54</v>
      </c>
      <c r="I18" s="123" t="s">
        <v>121</v>
      </c>
      <c r="J18" s="124" t="str">
        <f t="shared" si="0"/>
        <v>3</v>
      </c>
      <c r="K18" s="125" t="s">
        <v>56</v>
      </c>
      <c r="L18" s="124" t="str">
        <f t="shared" ref="L18:L26" si="2">IF(K18="INSIGNIFICANTE","1",IF(K18="MENOR","2",IF(K18="MODERADO","3",IF(K18="MAYOR","4",IF(K18="CATASTRÓFICO","5","")))))</f>
        <v>2</v>
      </c>
      <c r="M18" s="126">
        <f t="shared" ref="M18:M25" si="3">IF(J18="","",J18*L18)</f>
        <v>6</v>
      </c>
      <c r="N18" s="127" t="str">
        <f t="shared" ref="N18:N25" si="4">IF(M18="","",IF(M18&gt;=15,"RIESGO EXTREMO",IF(M18&gt;=7,"RIESGO ALTO",IF(M18&gt;=4,"RIESGO MODERADO",IF(M18&gt;=1,"RIESGO BAJO","")))))</f>
        <v>RIESGO MODERADO</v>
      </c>
      <c r="O18" s="446" t="s">
        <v>389</v>
      </c>
      <c r="P18" s="436" t="s">
        <v>389</v>
      </c>
      <c r="Q18" s="128" t="s">
        <v>59</v>
      </c>
      <c r="R18" s="129">
        <f>IF(Q18="SI",0.25,0)</f>
        <v>0</v>
      </c>
      <c r="S18" s="128" t="s">
        <v>59</v>
      </c>
      <c r="T18" s="129">
        <f>IF(S18="SI",0.25,0)</f>
        <v>0</v>
      </c>
      <c r="U18" s="128" t="s">
        <v>59</v>
      </c>
      <c r="V18" s="130">
        <f>IF(U18="SI",0.5,0)</f>
        <v>0</v>
      </c>
      <c r="W18" s="131">
        <f>IF(Q18="","",SUM(R18,T18,V18))</f>
        <v>0</v>
      </c>
      <c r="X18" s="132" t="str">
        <f>IF(W18="","",IF(W18="","",IF(W18&gt;=0.76,"2",IF(W18&gt;=0.51,"1",IF(W18&gt;=0,"0","")))))</f>
        <v>0</v>
      </c>
      <c r="Y18" s="123" t="s">
        <v>121</v>
      </c>
      <c r="Z18" s="112" t="str">
        <f t="shared" si="1"/>
        <v>3</v>
      </c>
      <c r="AA18" s="125" t="s">
        <v>56</v>
      </c>
      <c r="AB18" s="124" t="str">
        <f t="shared" ref="AB18:AB26" si="5">IF(AA18="INSIGNIFICANTE","1",IF(AA18="MENOR","2",IF(AA18="MODERADO","3",IF(AA18="MAYOR","4",IF(AA18="CATASTRÓFICO","5","")))))</f>
        <v>2</v>
      </c>
      <c r="AC18" s="126">
        <f t="shared" ref="AC18:AC25" si="6">IF(Z18="","",Z18*AB18)</f>
        <v>6</v>
      </c>
      <c r="AD18" s="133" t="str">
        <f t="shared" ref="AD18:AD26" si="7">IF(AC18="","",IF(AC18&gt;=15,"RIESGO EXTREMO",IF(AC18&gt;=7,"RIESGO ALTO",IF(AC18&gt;=4,"RIESGO MODERADO",IF(AC18&gt;=1,"RIESGO BAJO","")))))</f>
        <v>RIESGO MODERADO</v>
      </c>
      <c r="AE18" s="133" t="str">
        <f t="shared" ref="AE18:AE26" si="8">IF(AD18="","",IF(AD18="RIESGO EXTREMO","COMPARTIR O TRANSFERIR EL RIESGO",IF(AD18="RIESGO ALTO","EVITAR EL RIESGO",IF(AD18="RIESGO MODERADO","REDUCIR EL RIESGO",IF(AD18="RIESGO BAJO","ASUMIR","")))))</f>
        <v>REDUCIR EL RIESGO</v>
      </c>
      <c r="AF18" s="134" t="s">
        <v>390</v>
      </c>
      <c r="AG18" s="149" t="s">
        <v>391</v>
      </c>
    </row>
    <row r="19" spans="2:33" s="115" customFormat="1" ht="75" customHeight="1">
      <c r="B19" s="116">
        <v>3</v>
      </c>
      <c r="C19" s="117" t="s">
        <v>49</v>
      </c>
      <c r="D19" s="118" t="s">
        <v>385</v>
      </c>
      <c r="E19" s="199" t="s">
        <v>392</v>
      </c>
      <c r="F19" s="199" t="s">
        <v>393</v>
      </c>
      <c r="G19" s="137" t="s">
        <v>394</v>
      </c>
      <c r="H19" s="122" t="s">
        <v>84</v>
      </c>
      <c r="I19" s="123" t="s">
        <v>118</v>
      </c>
      <c r="J19" s="124" t="str">
        <f t="shared" si="0"/>
        <v>1</v>
      </c>
      <c r="K19" s="125" t="s">
        <v>56</v>
      </c>
      <c r="L19" s="124" t="str">
        <f t="shared" si="2"/>
        <v>2</v>
      </c>
      <c r="M19" s="126">
        <f t="shared" si="3"/>
        <v>2</v>
      </c>
      <c r="N19" s="127" t="str">
        <f t="shared" si="4"/>
        <v>RIESGO BAJO</v>
      </c>
      <c r="O19" s="446" t="s">
        <v>395</v>
      </c>
      <c r="P19" s="436" t="s">
        <v>395</v>
      </c>
      <c r="Q19" s="128" t="s">
        <v>59</v>
      </c>
      <c r="R19" s="129">
        <f>IF(Q19="SI",0.25,0)</f>
        <v>0</v>
      </c>
      <c r="S19" s="128" t="s">
        <v>58</v>
      </c>
      <c r="T19" s="129">
        <f>IF(S19="SI",0.25,0)</f>
        <v>0.25</v>
      </c>
      <c r="U19" s="128" t="s">
        <v>58</v>
      </c>
      <c r="V19" s="130">
        <f>IF(U19="SI",0.5,0)</f>
        <v>0.5</v>
      </c>
      <c r="W19" s="131">
        <f>IF(Q19="","",SUM(R19,T19,V19))</f>
        <v>0.75</v>
      </c>
      <c r="X19" s="132" t="str">
        <f>IF(W19="","",IF(W19="","",IF(W19&gt;=0.76,"2",IF(W19&gt;=0.51,"1",IF(W19&gt;=0,"0","")))))</f>
        <v>1</v>
      </c>
      <c r="Y19" s="123" t="s">
        <v>118</v>
      </c>
      <c r="Z19" s="112" t="str">
        <f t="shared" si="1"/>
        <v>1</v>
      </c>
      <c r="AA19" s="125" t="s">
        <v>56</v>
      </c>
      <c r="AB19" s="124" t="str">
        <f t="shared" si="5"/>
        <v>2</v>
      </c>
      <c r="AC19" s="126">
        <f t="shared" si="6"/>
        <v>2</v>
      </c>
      <c r="AD19" s="133" t="str">
        <f t="shared" si="7"/>
        <v>RIESGO BAJO</v>
      </c>
      <c r="AE19" s="133" t="str">
        <f t="shared" si="8"/>
        <v>ASUMIR</v>
      </c>
      <c r="AF19" s="134" t="s">
        <v>396</v>
      </c>
      <c r="AG19" s="149" t="s">
        <v>384</v>
      </c>
    </row>
    <row r="20" spans="2:33" s="115" customFormat="1" ht="75" customHeight="1">
      <c r="B20" s="116">
        <v>4</v>
      </c>
      <c r="C20" s="117" t="s">
        <v>49</v>
      </c>
      <c r="D20" s="118" t="s">
        <v>385</v>
      </c>
      <c r="E20" s="137" t="s">
        <v>397</v>
      </c>
      <c r="F20" s="137" t="s">
        <v>398</v>
      </c>
      <c r="G20" s="137" t="s">
        <v>394</v>
      </c>
      <c r="H20" s="122" t="s">
        <v>134</v>
      </c>
      <c r="I20" s="123" t="s">
        <v>55</v>
      </c>
      <c r="J20" s="124" t="str">
        <f t="shared" si="0"/>
        <v>5</v>
      </c>
      <c r="K20" s="125" t="s">
        <v>66</v>
      </c>
      <c r="L20" s="124" t="str">
        <f t="shared" si="2"/>
        <v>3</v>
      </c>
      <c r="M20" s="126">
        <f t="shared" si="3"/>
        <v>15</v>
      </c>
      <c r="N20" s="127" t="str">
        <f t="shared" si="4"/>
        <v>RIESGO EXTREMO</v>
      </c>
      <c r="O20" s="446" t="s">
        <v>389</v>
      </c>
      <c r="P20" s="436" t="s">
        <v>389</v>
      </c>
      <c r="Q20" s="128" t="s">
        <v>59</v>
      </c>
      <c r="R20" s="129">
        <f t="shared" ref="R20:R26" si="9">IF(Q20="SI",0.25,0)</f>
        <v>0</v>
      </c>
      <c r="S20" s="128" t="s">
        <v>59</v>
      </c>
      <c r="T20" s="129">
        <f>IF(S20="SI",0.25,0)</f>
        <v>0</v>
      </c>
      <c r="U20" s="128" t="s">
        <v>59</v>
      </c>
      <c r="V20" s="130">
        <f>IF(U20="SI",0.5,0)</f>
        <v>0</v>
      </c>
      <c r="W20" s="131">
        <f>IF(Q20="","",SUM(R20,T20,V20))</f>
        <v>0</v>
      </c>
      <c r="X20" s="132" t="str">
        <f>IF(W20="","",IF(W20="","",IF(W20&gt;=0.76,"2",IF(W20&gt;=0.51,"1",IF(W20&gt;=0,"0","")))))</f>
        <v>0</v>
      </c>
      <c r="Y20" s="123" t="s">
        <v>55</v>
      </c>
      <c r="Z20" s="112" t="str">
        <f t="shared" si="1"/>
        <v>5</v>
      </c>
      <c r="AA20" s="125" t="s">
        <v>66</v>
      </c>
      <c r="AB20" s="124" t="str">
        <f t="shared" si="5"/>
        <v>3</v>
      </c>
      <c r="AC20" s="126">
        <f t="shared" si="6"/>
        <v>15</v>
      </c>
      <c r="AD20" s="133" t="str">
        <f t="shared" si="7"/>
        <v>RIESGO EXTREMO</v>
      </c>
      <c r="AE20" s="133" t="str">
        <f t="shared" si="8"/>
        <v>COMPARTIR O TRANSFERIR EL RIESGO</v>
      </c>
      <c r="AF20" s="134" t="s">
        <v>399</v>
      </c>
      <c r="AG20" s="149" t="s">
        <v>400</v>
      </c>
    </row>
    <row r="21" spans="2:33" s="15" customFormat="1" ht="75" customHeight="1">
      <c r="B21" s="16">
        <v>5</v>
      </c>
      <c r="C21" s="17"/>
      <c r="D21" s="18"/>
      <c r="E21" s="32"/>
      <c r="F21" s="19"/>
      <c r="G21" s="19"/>
      <c r="H21" s="20"/>
      <c r="I21" s="21"/>
      <c r="J21" s="22" t="str">
        <f t="shared" si="0"/>
        <v/>
      </c>
      <c r="K21" s="23"/>
      <c r="L21" s="22" t="str">
        <f t="shared" si="2"/>
        <v/>
      </c>
      <c r="M21" s="24" t="str">
        <f t="shared" si="3"/>
        <v/>
      </c>
      <c r="N21" s="183" t="str">
        <f t="shared" si="4"/>
        <v/>
      </c>
      <c r="O21" s="463"/>
      <c r="P21" s="464"/>
      <c r="Q21" s="26"/>
      <c r="R21" s="27">
        <f t="shared" si="9"/>
        <v>0</v>
      </c>
      <c r="S21" s="26"/>
      <c r="T21" s="27">
        <f t="shared" ref="T21:T26" si="10">IF(S21="SI",0.25,0)</f>
        <v>0</v>
      </c>
      <c r="U21" s="26"/>
      <c r="V21" s="28">
        <f t="shared" ref="V21:V26" si="11">IF(U21="SI",0.5,0)</f>
        <v>0</v>
      </c>
      <c r="W21" s="29" t="str">
        <f t="shared" ref="W21:W26" si="12">IF(Q21="","",SUM(R21,T21,V21))</f>
        <v/>
      </c>
      <c r="X21" s="184" t="str">
        <f>IF(W21="","",IF(W21="","",IF(W21&gt;=0.76,"2",IF(W21&gt;=0.51,"1",IF(W21&gt;=0,"0","")))))</f>
        <v/>
      </c>
      <c r="Y21" s="21"/>
      <c r="Z21" s="14" t="str">
        <f t="shared" si="1"/>
        <v/>
      </c>
      <c r="AA21" s="23"/>
      <c r="AB21" s="22" t="str">
        <f t="shared" si="5"/>
        <v/>
      </c>
      <c r="AC21" s="24" t="str">
        <f t="shared" si="6"/>
        <v/>
      </c>
      <c r="AD21" s="25" t="str">
        <f t="shared" si="7"/>
        <v/>
      </c>
      <c r="AE21" s="25" t="str">
        <f t="shared" si="8"/>
        <v/>
      </c>
      <c r="AF21" s="56"/>
      <c r="AG21" s="353"/>
    </row>
    <row r="22" spans="2:33" s="15" customFormat="1" ht="75" customHeight="1">
      <c r="B22" s="16">
        <v>6</v>
      </c>
      <c r="C22" s="17"/>
      <c r="D22" s="18"/>
      <c r="E22" s="32"/>
      <c r="F22" s="19"/>
      <c r="G22" s="19"/>
      <c r="H22" s="20"/>
      <c r="I22" s="21"/>
      <c r="J22" s="22" t="str">
        <f t="shared" si="0"/>
        <v/>
      </c>
      <c r="K22" s="23"/>
      <c r="L22" s="22" t="str">
        <f t="shared" si="2"/>
        <v/>
      </c>
      <c r="M22" s="24" t="str">
        <f t="shared" si="3"/>
        <v/>
      </c>
      <c r="N22" s="183" t="str">
        <f t="shared" si="4"/>
        <v/>
      </c>
      <c r="O22" s="463"/>
      <c r="P22" s="464"/>
      <c r="Q22" s="26"/>
      <c r="R22" s="27">
        <f t="shared" si="9"/>
        <v>0</v>
      </c>
      <c r="S22" s="26"/>
      <c r="T22" s="27">
        <f t="shared" si="10"/>
        <v>0</v>
      </c>
      <c r="U22" s="26"/>
      <c r="V22" s="28">
        <f t="shared" si="11"/>
        <v>0</v>
      </c>
      <c r="W22" s="29" t="str">
        <f t="shared" si="12"/>
        <v/>
      </c>
      <c r="X22" s="184" t="str">
        <f t="shared" ref="X22:X26" si="13">IF(W22="","",IF(W22="","",IF(W22&gt;=0.76,"2",IF(W22&gt;=0.51,"1",IF(W22&gt;=0,"0","")))))</f>
        <v/>
      </c>
      <c r="Y22" s="21"/>
      <c r="Z22" s="14" t="str">
        <f t="shared" si="1"/>
        <v/>
      </c>
      <c r="AA22" s="23"/>
      <c r="AB22" s="22" t="str">
        <f t="shared" si="5"/>
        <v/>
      </c>
      <c r="AC22" s="24" t="str">
        <f t="shared" si="6"/>
        <v/>
      </c>
      <c r="AD22" s="25" t="str">
        <f t="shared" si="7"/>
        <v/>
      </c>
      <c r="AE22" s="25" t="str">
        <f t="shared" si="8"/>
        <v/>
      </c>
      <c r="AF22" s="57"/>
      <c r="AG22" s="34"/>
    </row>
    <row r="23" spans="2:33" s="15" customFormat="1" ht="75" customHeight="1">
      <c r="B23" s="16">
        <v>7</v>
      </c>
      <c r="C23" s="17"/>
      <c r="D23" s="18"/>
      <c r="E23" s="32"/>
      <c r="F23" s="19"/>
      <c r="G23" s="19"/>
      <c r="H23" s="20"/>
      <c r="I23" s="21"/>
      <c r="J23" s="22" t="str">
        <f t="shared" si="0"/>
        <v/>
      </c>
      <c r="K23" s="23"/>
      <c r="L23" s="22" t="str">
        <f t="shared" si="2"/>
        <v/>
      </c>
      <c r="M23" s="24" t="str">
        <f t="shared" si="3"/>
        <v/>
      </c>
      <c r="N23" s="183" t="str">
        <f t="shared" si="4"/>
        <v/>
      </c>
      <c r="O23" s="463"/>
      <c r="P23" s="464"/>
      <c r="Q23" s="26"/>
      <c r="R23" s="27">
        <f t="shared" si="9"/>
        <v>0</v>
      </c>
      <c r="S23" s="26"/>
      <c r="T23" s="27">
        <f t="shared" si="10"/>
        <v>0</v>
      </c>
      <c r="U23" s="26"/>
      <c r="V23" s="28">
        <f t="shared" si="11"/>
        <v>0</v>
      </c>
      <c r="W23" s="29" t="str">
        <f t="shared" si="12"/>
        <v/>
      </c>
      <c r="X23" s="184" t="str">
        <f t="shared" si="13"/>
        <v/>
      </c>
      <c r="Y23" s="21"/>
      <c r="Z23" s="14" t="str">
        <f t="shared" si="1"/>
        <v/>
      </c>
      <c r="AA23" s="23"/>
      <c r="AB23" s="22" t="str">
        <f t="shared" si="5"/>
        <v/>
      </c>
      <c r="AC23" s="24" t="str">
        <f t="shared" si="6"/>
        <v/>
      </c>
      <c r="AD23" s="25" t="str">
        <f t="shared" si="7"/>
        <v/>
      </c>
      <c r="AE23" s="25" t="str">
        <f t="shared" si="8"/>
        <v/>
      </c>
      <c r="AF23" s="57"/>
      <c r="AG23" s="34"/>
    </row>
    <row r="24" spans="2:33" s="15" customFormat="1" ht="75" customHeight="1">
      <c r="B24" s="16">
        <v>8</v>
      </c>
      <c r="C24" s="17"/>
      <c r="D24" s="18"/>
      <c r="E24" s="32"/>
      <c r="F24" s="19"/>
      <c r="G24" s="19"/>
      <c r="H24" s="20"/>
      <c r="I24" s="21"/>
      <c r="J24" s="22" t="str">
        <f t="shared" si="0"/>
        <v/>
      </c>
      <c r="K24" s="23"/>
      <c r="L24" s="22" t="str">
        <f t="shared" si="2"/>
        <v/>
      </c>
      <c r="M24" s="24" t="str">
        <f t="shared" si="3"/>
        <v/>
      </c>
      <c r="N24" s="183" t="str">
        <f t="shared" si="4"/>
        <v/>
      </c>
      <c r="O24" s="463"/>
      <c r="P24" s="464"/>
      <c r="Q24" s="26"/>
      <c r="R24" s="27">
        <f t="shared" si="9"/>
        <v>0</v>
      </c>
      <c r="S24" s="26"/>
      <c r="T24" s="27">
        <f t="shared" si="10"/>
        <v>0</v>
      </c>
      <c r="U24" s="26"/>
      <c r="V24" s="28">
        <f t="shared" si="11"/>
        <v>0</v>
      </c>
      <c r="W24" s="29" t="str">
        <f t="shared" si="12"/>
        <v/>
      </c>
      <c r="X24" s="184" t="str">
        <f t="shared" si="13"/>
        <v/>
      </c>
      <c r="Y24" s="21"/>
      <c r="Z24" s="14" t="str">
        <f t="shared" si="1"/>
        <v/>
      </c>
      <c r="AA24" s="23"/>
      <c r="AB24" s="22" t="str">
        <f t="shared" si="5"/>
        <v/>
      </c>
      <c r="AC24" s="24" t="str">
        <f t="shared" si="6"/>
        <v/>
      </c>
      <c r="AD24" s="25" t="str">
        <f t="shared" si="7"/>
        <v/>
      </c>
      <c r="AE24" s="25" t="str">
        <f t="shared" si="8"/>
        <v/>
      </c>
      <c r="AF24" s="57"/>
      <c r="AG24" s="35"/>
    </row>
    <row r="25" spans="2:33" s="15" customFormat="1" ht="75" customHeight="1">
      <c r="B25" s="16">
        <v>9</v>
      </c>
      <c r="C25" s="17"/>
      <c r="D25" s="18"/>
      <c r="E25" s="32"/>
      <c r="F25" s="19"/>
      <c r="G25" s="19"/>
      <c r="H25" s="20"/>
      <c r="I25" s="21"/>
      <c r="J25" s="22" t="str">
        <f t="shared" si="0"/>
        <v/>
      </c>
      <c r="K25" s="23"/>
      <c r="L25" s="22" t="str">
        <f t="shared" si="2"/>
        <v/>
      </c>
      <c r="M25" s="24" t="str">
        <f t="shared" si="3"/>
        <v/>
      </c>
      <c r="N25" s="183" t="str">
        <f t="shared" si="4"/>
        <v/>
      </c>
      <c r="O25" s="463"/>
      <c r="P25" s="464"/>
      <c r="Q25" s="26"/>
      <c r="R25" s="27">
        <f t="shared" si="9"/>
        <v>0</v>
      </c>
      <c r="S25" s="26"/>
      <c r="T25" s="27">
        <f t="shared" si="10"/>
        <v>0</v>
      </c>
      <c r="U25" s="26"/>
      <c r="V25" s="28">
        <f t="shared" si="11"/>
        <v>0</v>
      </c>
      <c r="W25" s="29" t="str">
        <f t="shared" si="12"/>
        <v/>
      </c>
      <c r="X25" s="184" t="str">
        <f t="shared" si="13"/>
        <v/>
      </c>
      <c r="Y25" s="21"/>
      <c r="Z25" s="14" t="str">
        <f t="shared" si="1"/>
        <v/>
      </c>
      <c r="AA25" s="23"/>
      <c r="AB25" s="22" t="str">
        <f t="shared" si="5"/>
        <v/>
      </c>
      <c r="AC25" s="24" t="str">
        <f t="shared" si="6"/>
        <v/>
      </c>
      <c r="AD25" s="25" t="str">
        <f t="shared" si="7"/>
        <v/>
      </c>
      <c r="AE25" s="25" t="str">
        <f t="shared" si="8"/>
        <v/>
      </c>
      <c r="AF25" s="57"/>
      <c r="AG25" s="35"/>
    </row>
    <row r="26" spans="2:33" s="15" customFormat="1" ht="75" customHeight="1" thickBot="1">
      <c r="B26" s="36">
        <v>10</v>
      </c>
      <c r="C26" s="37"/>
      <c r="D26" s="38"/>
      <c r="E26" s="39"/>
      <c r="F26" s="40"/>
      <c r="G26" s="40"/>
      <c r="H26" s="41"/>
      <c r="I26" s="42"/>
      <c r="J26" s="43" t="str">
        <f t="shared" si="0"/>
        <v/>
      </c>
      <c r="K26" s="44"/>
      <c r="L26" s="43" t="str">
        <f t="shared" si="2"/>
        <v/>
      </c>
      <c r="M26" s="45"/>
      <c r="N26" s="185"/>
      <c r="O26" s="465"/>
      <c r="P26" s="466"/>
      <c r="Q26" s="44"/>
      <c r="R26" s="47">
        <f t="shared" si="9"/>
        <v>0</v>
      </c>
      <c r="S26" s="44"/>
      <c r="T26" s="47">
        <f t="shared" si="10"/>
        <v>0</v>
      </c>
      <c r="U26" s="44"/>
      <c r="V26" s="48">
        <f t="shared" si="11"/>
        <v>0</v>
      </c>
      <c r="W26" s="49" t="str">
        <f t="shared" si="12"/>
        <v/>
      </c>
      <c r="X26" s="186" t="str">
        <f t="shared" si="13"/>
        <v/>
      </c>
      <c r="Y26" s="42"/>
      <c r="Z26" s="51" t="str">
        <f t="shared" si="1"/>
        <v/>
      </c>
      <c r="AA26" s="44"/>
      <c r="AB26" s="43" t="str">
        <f t="shared" si="5"/>
        <v/>
      </c>
      <c r="AC26" s="45"/>
      <c r="AD26" s="46" t="str">
        <f t="shared" si="7"/>
        <v/>
      </c>
      <c r="AE26" s="46" t="str">
        <f t="shared" si="8"/>
        <v/>
      </c>
      <c r="AF26" s="59"/>
      <c r="AG26" s="53"/>
    </row>
    <row r="27" spans="2:33" s="54" customFormat="1"/>
    <row r="28" spans="2:33" s="54" customFormat="1" ht="12.75" customHeight="1"/>
    <row r="29" spans="2:33" s="54" customFormat="1" ht="12.75" hidden="1" customHeight="1">
      <c r="B29" s="54" t="s">
        <v>49</v>
      </c>
      <c r="C29" s="54" t="s">
        <v>90</v>
      </c>
      <c r="D29" s="54" t="s">
        <v>91</v>
      </c>
    </row>
    <row r="30" spans="2:33" s="54" customFormat="1" ht="13.5" hidden="1" customHeight="1">
      <c r="B30" s="54" t="s">
        <v>92</v>
      </c>
      <c r="C30" s="54" t="s">
        <v>93</v>
      </c>
      <c r="D30" s="54" t="s">
        <v>94</v>
      </c>
    </row>
    <row r="31" spans="2:33" s="54" customFormat="1" ht="51" hidden="1">
      <c r="C31" s="54" t="s">
        <v>95</v>
      </c>
      <c r="D31" s="54" t="s">
        <v>96</v>
      </c>
    </row>
    <row r="32" spans="2:33" s="54" customFormat="1" ht="38.25" hidden="1">
      <c r="B32" s="54" t="s">
        <v>97</v>
      </c>
      <c r="C32" s="54" t="s">
        <v>98</v>
      </c>
      <c r="D32" s="54" t="s">
        <v>99</v>
      </c>
    </row>
    <row r="33" spans="2:4" s="54" customFormat="1" ht="38.25" hidden="1">
      <c r="B33" s="55" t="s">
        <v>100</v>
      </c>
      <c r="C33" s="54" t="s">
        <v>101</v>
      </c>
      <c r="D33" s="54" t="s">
        <v>102</v>
      </c>
    </row>
    <row r="34" spans="2:4" s="54" customFormat="1" hidden="1">
      <c r="B34" s="54" t="s">
        <v>103</v>
      </c>
      <c r="C34" s="54" t="s">
        <v>104</v>
      </c>
      <c r="D34" s="54" t="s">
        <v>105</v>
      </c>
    </row>
    <row r="35" spans="2:4" s="54" customFormat="1" ht="38.25" hidden="1">
      <c r="B35" s="54" t="s">
        <v>106</v>
      </c>
      <c r="C35" s="54" t="s">
        <v>107</v>
      </c>
      <c r="D35" s="54" t="s">
        <v>5</v>
      </c>
    </row>
    <row r="36" spans="2:4" s="54" customFormat="1" ht="89.25" hidden="1">
      <c r="B36" s="54" t="s">
        <v>108</v>
      </c>
      <c r="C36" s="54" t="s">
        <v>109</v>
      </c>
      <c r="D36" s="54" t="s">
        <v>110</v>
      </c>
    </row>
    <row r="37" spans="2:4" s="54" customFormat="1" ht="25.5" hidden="1">
      <c r="B37" s="54" t="s">
        <v>84</v>
      </c>
      <c r="C37" s="54" t="s">
        <v>111</v>
      </c>
      <c r="D37" s="54" t="s">
        <v>112</v>
      </c>
    </row>
    <row r="38" spans="2:4" s="54" customFormat="1" ht="25.5" hidden="1">
      <c r="B38" s="54" t="s">
        <v>113</v>
      </c>
      <c r="C38" s="54" t="s">
        <v>114</v>
      </c>
    </row>
    <row r="39" spans="2:4" s="54" customFormat="1" ht="25.5" hidden="1">
      <c r="B39" s="54" t="s">
        <v>115</v>
      </c>
      <c r="C39" s="54" t="s">
        <v>116</v>
      </c>
    </row>
    <row r="40" spans="2:4" s="54" customFormat="1" ht="51"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63.75"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Rows="0" selectLockedCells="1"/>
  <dataConsolidate/>
  <mergeCells count="66">
    <mergeCell ref="B2:C4"/>
    <mergeCell ref="D2:N2"/>
    <mergeCell ref="O2:O4"/>
    <mergeCell ref="P2:AG2"/>
    <mergeCell ref="G3:N3"/>
    <mergeCell ref="P3:AA3"/>
    <mergeCell ref="AC3:AG3"/>
    <mergeCell ref="D4:N4"/>
    <mergeCell ref="P4:AG4"/>
    <mergeCell ref="B6:D6"/>
    <mergeCell ref="E6:N6"/>
    <mergeCell ref="B7:D7"/>
    <mergeCell ref="E7:N7"/>
    <mergeCell ref="B8:D8"/>
    <mergeCell ref="E8:N8"/>
    <mergeCell ref="H13:H16"/>
    <mergeCell ref="I13:K13"/>
    <mergeCell ref="B9:D9"/>
    <mergeCell ref="E9:N9"/>
    <mergeCell ref="B11:D11"/>
    <mergeCell ref="E11:H11"/>
    <mergeCell ref="I11:N11"/>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I14:J16"/>
    <mergeCell ref="K14:L16"/>
    <mergeCell ref="M14:N14"/>
    <mergeCell ref="Y14:Z16"/>
    <mergeCell ref="AA14:AB16"/>
    <mergeCell ref="M15:M16"/>
    <mergeCell ref="O22:P22"/>
    <mergeCell ref="O23:P23"/>
    <mergeCell ref="O13:W14"/>
    <mergeCell ref="X13:X16"/>
    <mergeCell ref="Y13:AE13"/>
    <mergeCell ref="AC14:AE14"/>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s>
  <conditionalFormatting sqref="I21:I26 Y21:Y26">
    <cfRule type="containsText" dxfId="709" priority="49" operator="containsText" text="IMPROBABLE">
      <formula>NOT(ISERROR(SEARCH("IMPROBABLE",I21)))</formula>
    </cfRule>
    <cfRule type="containsText" dxfId="708" priority="54" operator="containsText" text="PROBABLE">
      <formula>NOT(ISERROR(SEARCH("PROBABLE",I21)))</formula>
    </cfRule>
    <cfRule type="containsText" dxfId="707" priority="60" operator="containsText" text="CASI CIERTA">
      <formula>NOT(ISERROR(SEARCH("CASI CIERTA",I21)))</formula>
    </cfRule>
    <cfRule type="containsText" dxfId="706" priority="61" operator="containsText" text="POSIBLE">
      <formula>NOT(ISERROR(SEARCH("POSIBLE",I21)))</formula>
    </cfRule>
    <cfRule type="containsText" dxfId="705" priority="62" operator="containsText" text="RARO">
      <formula>NOT(ISERROR(SEARCH("RARO",I21)))</formula>
    </cfRule>
  </conditionalFormatting>
  <conditionalFormatting sqref="K21:K26 AA21:AA26">
    <cfRule type="containsText" dxfId="704" priority="55" operator="containsText" text="CATASTRÓFICO">
      <formula>NOT(ISERROR(SEARCH("CATASTRÓFICO",K21)))</formula>
    </cfRule>
    <cfRule type="containsText" dxfId="703" priority="56" operator="containsText" text="MAYOR">
      <formula>NOT(ISERROR(SEARCH("MAYOR",K21)))</formula>
    </cfRule>
    <cfRule type="containsText" dxfId="702" priority="57" operator="containsText" text="MODERADO">
      <formula>NOT(ISERROR(SEARCH("MODERADO",K21)))</formula>
    </cfRule>
    <cfRule type="containsText" dxfId="701" priority="58" operator="containsText" text="MENOR">
      <formula>NOT(ISERROR(SEARCH("MENOR",K21)))</formula>
    </cfRule>
    <cfRule type="containsText" dxfId="700" priority="59" operator="containsText" text="INSIGNIFICANTE">
      <formula>NOT(ISERROR(SEARCH("INSIGNIFICANTE",K21)))</formula>
    </cfRule>
  </conditionalFormatting>
  <conditionalFormatting sqref="N17:N26 X17 AD21:AF26 AD17:AE20">
    <cfRule type="containsText" dxfId="699" priority="50" operator="containsText" text="RIESGO EXTREMO">
      <formula>NOT(ISERROR(SEARCH("RIESGO EXTREMO",N17)))</formula>
    </cfRule>
    <cfRule type="containsText" dxfId="698" priority="51" operator="containsText" text="RIESGO ALTO">
      <formula>NOT(ISERROR(SEARCH("RIESGO ALTO",N17)))</formula>
    </cfRule>
    <cfRule type="containsText" dxfId="697" priority="52" operator="containsText" text="RIESGO MODERADO">
      <formula>NOT(ISERROR(SEARCH("RIESGO MODERADO",N17)))</formula>
    </cfRule>
    <cfRule type="containsText" dxfId="696" priority="53" operator="containsText" text="RIESGO BAJO">
      <formula>NOT(ISERROR(SEARCH("RIESGO BAJO",N17)))</formula>
    </cfRule>
  </conditionalFormatting>
  <conditionalFormatting sqref="I17:I20">
    <cfRule type="containsText" dxfId="695" priority="39" operator="containsText" text="IMPROBABLE">
      <formula>NOT(ISERROR(SEARCH("IMPROBABLE",I17)))</formula>
    </cfRule>
    <cfRule type="containsText" dxfId="694" priority="40" operator="containsText" text="PROBABLE">
      <formula>NOT(ISERROR(SEARCH("PROBABLE",I17)))</formula>
    </cfRule>
    <cfRule type="containsText" dxfId="693" priority="46" operator="containsText" text="CASI CIERTA">
      <formula>NOT(ISERROR(SEARCH("CASI CIERTA",I17)))</formula>
    </cfRule>
    <cfRule type="containsText" dxfId="692" priority="47" operator="containsText" text="POSIBLE">
      <formula>NOT(ISERROR(SEARCH("POSIBLE",I17)))</formula>
    </cfRule>
    <cfRule type="containsText" dxfId="691" priority="48" operator="containsText" text="RARO">
      <formula>NOT(ISERROR(SEARCH("RARO",I17)))</formula>
    </cfRule>
  </conditionalFormatting>
  <conditionalFormatting sqref="K17:K20">
    <cfRule type="containsText" dxfId="690" priority="41" operator="containsText" text="CATASTRÓFICO">
      <formula>NOT(ISERROR(SEARCH("CATASTRÓFICO",K17)))</formula>
    </cfRule>
    <cfRule type="containsText" dxfId="689" priority="42" operator="containsText" text="MAYOR">
      <formula>NOT(ISERROR(SEARCH("MAYOR",K17)))</formula>
    </cfRule>
    <cfRule type="containsText" dxfId="688" priority="43" operator="containsText" text="MODERADO">
      <formula>NOT(ISERROR(SEARCH("MODERADO",K17)))</formula>
    </cfRule>
    <cfRule type="containsText" dxfId="687" priority="44" operator="containsText" text="MENOR">
      <formula>NOT(ISERROR(SEARCH("MENOR",K17)))</formula>
    </cfRule>
    <cfRule type="containsText" dxfId="686" priority="45" operator="containsText" text="INSIGNIFICANTE">
      <formula>NOT(ISERROR(SEARCH("INSIGNIFICANTE",K17)))</formula>
    </cfRule>
  </conditionalFormatting>
  <conditionalFormatting sqref="I17:I20">
    <cfRule type="containsText" dxfId="685" priority="34" operator="containsText" text="IMPROBABLE">
      <formula>NOT(ISERROR(SEARCH("IMPROBABLE",I17)))</formula>
    </cfRule>
    <cfRule type="containsText" dxfId="684" priority="35" operator="containsText" text="PROBABLE">
      <formula>NOT(ISERROR(SEARCH("PROBABLE",I17)))</formula>
    </cfRule>
    <cfRule type="containsText" dxfId="683" priority="36" operator="containsText" text="CASI CIERTA">
      <formula>NOT(ISERROR(SEARCH("CASI CIERTA",I17)))</formula>
    </cfRule>
    <cfRule type="containsText" dxfId="682" priority="37" operator="containsText" text="POSIBLE">
      <formula>NOT(ISERROR(SEARCH("POSIBLE",I17)))</formula>
    </cfRule>
    <cfRule type="containsText" dxfId="681" priority="38" operator="containsText" text="RARO">
      <formula>NOT(ISERROR(SEARCH("RARO",I17)))</formula>
    </cfRule>
  </conditionalFormatting>
  <conditionalFormatting sqref="I17:I20">
    <cfRule type="containsText" dxfId="680" priority="29" operator="containsText" text="IMPROBABLE">
      <formula>NOT(ISERROR(SEARCH("IMPROBABLE",I17)))</formula>
    </cfRule>
    <cfRule type="containsText" dxfId="679" priority="30" operator="containsText" text="PROBABLE">
      <formula>NOT(ISERROR(SEARCH("PROBABLE",I17)))</formula>
    </cfRule>
    <cfRule type="containsText" dxfId="678" priority="31" operator="containsText" text="CASI CIERTA">
      <formula>NOT(ISERROR(SEARCH("CASI CIERTA",I17)))</formula>
    </cfRule>
    <cfRule type="containsText" dxfId="677" priority="32" operator="containsText" text="POSIBLE">
      <formula>NOT(ISERROR(SEARCH("POSIBLE",I17)))</formula>
    </cfRule>
    <cfRule type="containsText" dxfId="676" priority="33" operator="containsText" text="RARO">
      <formula>NOT(ISERROR(SEARCH("RARO",I17)))</formula>
    </cfRule>
  </conditionalFormatting>
  <conditionalFormatting sqref="K17:K19">
    <cfRule type="containsText" dxfId="675" priority="24" operator="containsText" text="CATASTRÓFICO">
      <formula>NOT(ISERROR(SEARCH("CATASTRÓFICO",K17)))</formula>
    </cfRule>
    <cfRule type="containsText" dxfId="674" priority="25" operator="containsText" text="MAYOR">
      <formula>NOT(ISERROR(SEARCH("MAYOR",K17)))</formula>
    </cfRule>
    <cfRule type="containsText" dxfId="673" priority="26" operator="containsText" text="MODERADO">
      <formula>NOT(ISERROR(SEARCH("MODERADO",K17)))</formula>
    </cfRule>
    <cfRule type="containsText" dxfId="672" priority="27" operator="containsText" text="MENOR">
      <formula>NOT(ISERROR(SEARCH("MENOR",K17)))</formula>
    </cfRule>
    <cfRule type="containsText" dxfId="671" priority="28" operator="containsText" text="INSIGNIFICANTE">
      <formula>NOT(ISERROR(SEARCH("INSIGNIFICANTE",K17)))</formula>
    </cfRule>
  </conditionalFormatting>
  <conditionalFormatting sqref="K17:K19">
    <cfRule type="containsText" dxfId="670" priority="19" operator="containsText" text="CATASTRÓFICO">
      <formula>NOT(ISERROR(SEARCH("CATASTRÓFICO",K17)))</formula>
    </cfRule>
    <cfRule type="containsText" dxfId="669" priority="20" operator="containsText" text="MAYOR">
      <formula>NOT(ISERROR(SEARCH("MAYOR",K17)))</formula>
    </cfRule>
    <cfRule type="containsText" dxfId="668" priority="21" operator="containsText" text="MODERADO">
      <formula>NOT(ISERROR(SEARCH("MODERADO",K17)))</formula>
    </cfRule>
    <cfRule type="containsText" dxfId="667" priority="22" operator="containsText" text="MENOR">
      <formula>NOT(ISERROR(SEARCH("MENOR",K17)))</formula>
    </cfRule>
    <cfRule type="containsText" dxfId="666" priority="23" operator="containsText" text="INSIGNIFICANTE">
      <formula>NOT(ISERROR(SEARCH("INSIGNIFICANTE",K17)))</formula>
    </cfRule>
  </conditionalFormatting>
  <conditionalFormatting sqref="Y17:Y20">
    <cfRule type="containsText" dxfId="665" priority="9" operator="containsText" text="IMPROBABLE">
      <formula>NOT(ISERROR(SEARCH("IMPROBABLE",Y17)))</formula>
    </cfRule>
    <cfRule type="containsText" dxfId="664" priority="10" operator="containsText" text="PROBABLE">
      <formula>NOT(ISERROR(SEARCH("PROBABLE",Y17)))</formula>
    </cfRule>
    <cfRule type="containsText" dxfId="663" priority="16" operator="containsText" text="CASI CIERTA">
      <formula>NOT(ISERROR(SEARCH("CASI CIERTA",Y17)))</formula>
    </cfRule>
    <cfRule type="containsText" dxfId="662" priority="17" operator="containsText" text="POSIBLE">
      <formula>NOT(ISERROR(SEARCH("POSIBLE",Y17)))</formula>
    </cfRule>
    <cfRule type="containsText" dxfId="661" priority="18" operator="containsText" text="RARO">
      <formula>NOT(ISERROR(SEARCH("RARO",Y17)))</formula>
    </cfRule>
  </conditionalFormatting>
  <conditionalFormatting sqref="AA17:AA20">
    <cfRule type="containsText" dxfId="660" priority="11" operator="containsText" text="CATASTRÓFICO">
      <formula>NOT(ISERROR(SEARCH("CATASTRÓFICO",AA17)))</formula>
    </cfRule>
    <cfRule type="containsText" dxfId="659" priority="12" operator="containsText" text="MAYOR">
      <formula>NOT(ISERROR(SEARCH("MAYOR",AA17)))</formula>
    </cfRule>
    <cfRule type="containsText" dxfId="658" priority="13" operator="containsText" text="MODERADO">
      <formula>NOT(ISERROR(SEARCH("MODERADO",AA17)))</formula>
    </cfRule>
    <cfRule type="containsText" dxfId="657" priority="14" operator="containsText" text="MENOR">
      <formula>NOT(ISERROR(SEARCH("MENOR",AA17)))</formula>
    </cfRule>
    <cfRule type="containsText" dxfId="656" priority="15" operator="containsText" text="INSIGNIFICANTE">
      <formula>NOT(ISERROR(SEARCH("INSIGNIFICANTE",AA17)))</formula>
    </cfRule>
  </conditionalFormatting>
  <conditionalFormatting sqref="AF17:AF20">
    <cfRule type="containsText" dxfId="655" priority="1" operator="containsText" text="RIESGO EXTREMO">
      <formula>NOT(ISERROR(SEARCH("RIESGO EXTREMO",AF17)))</formula>
    </cfRule>
    <cfRule type="containsText" dxfId="654" priority="2" operator="containsText" text="RIESGO ALTO">
      <formula>NOT(ISERROR(SEARCH("RIESGO ALTO",AF17)))</formula>
    </cfRule>
    <cfRule type="containsText" dxfId="653" priority="3" operator="containsText" text="RIESGO MODERADO">
      <formula>NOT(ISERROR(SEARCH("RIESGO MODERADO",AF17)))</formula>
    </cfRule>
    <cfRule type="containsText" dxfId="652" priority="4" operator="containsText" text="RIESGO BAJO">
      <formula>NOT(ISERROR(SEARCH("RIESGO BAJO",AF17)))</formula>
    </cfRule>
  </conditionalFormatting>
  <dataValidations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Q17:Q26 U17:U26 S17:S26">
      <formula1>"SI,NO"</formula1>
    </dataValidation>
    <dataValidation type="list" allowBlank="1" showInputMessage="1" showErrorMessage="1" sqref="C17:C26">
      <formula1>FAC</formula1>
    </dataValidation>
    <dataValidation type="list" allowBlank="1" showInputMessage="1" showErrorMessage="1" sqref="K17:K26 AA17:AA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9"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5.xml><?xml version="1.0" encoding="utf-8"?>
<worksheet xmlns="http://schemas.openxmlformats.org/spreadsheetml/2006/main" xmlns:r="http://schemas.openxmlformats.org/officeDocument/2006/relationships">
  <dimension ref="B2:AG2968"/>
  <sheetViews>
    <sheetView showGridLines="0" view="pageBreakPreview" zoomScale="30" zoomScaleNormal="80" zoomScaleSheetLayoutView="30" zoomScalePageLayoutView="40" workbookViewId="0">
      <selection activeCell="AF17" sqref="AF17:AG20"/>
    </sheetView>
  </sheetViews>
  <sheetFormatPr baseColWidth="10" defaultColWidth="11.42578125" defaultRowHeight="12.75"/>
  <cols>
    <col min="1" max="1" width="4.28515625" style="1" customWidth="1"/>
    <col min="2" max="2" width="12.85546875" style="1" customWidth="1"/>
    <col min="3" max="3" width="15.85546875" style="1" customWidth="1" collapsed="1"/>
    <col min="4" max="4" width="58.140625" style="1" customWidth="1"/>
    <col min="5" max="5" width="58.140625" style="1" customWidth="1" collapsed="1"/>
    <col min="6" max="7" width="58.140625" style="1" customWidth="1"/>
    <col min="8" max="8" width="24.7109375" style="1" customWidth="1"/>
    <col min="9" max="9" width="27" style="1" customWidth="1" collapsed="1"/>
    <col min="10" max="10" width="11.42578125" style="1" hidden="1" customWidth="1"/>
    <col min="11" max="11" width="27" style="1" customWidth="1"/>
    <col min="12" max="12" width="11.42578125" style="1" hidden="1" customWidth="1"/>
    <col min="13" max="14" width="17.28515625" style="1" customWidth="1"/>
    <col min="15" max="15" width="28.8554687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7" style="1" customWidth="1"/>
    <col min="28" max="28" width="11.42578125" style="1" hidden="1" customWidth="1"/>
    <col min="29" max="29" width="17.85546875" style="1" customWidth="1"/>
    <col min="30" max="30" width="17.28515625" style="1" customWidth="1"/>
    <col min="31" max="31" width="20.42578125" style="1" customWidth="1"/>
    <col min="32" max="33" width="5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102</v>
      </c>
      <c r="F6" s="457"/>
      <c r="G6" s="457"/>
      <c r="H6" s="457"/>
      <c r="I6" s="457"/>
      <c r="J6" s="457"/>
      <c r="K6" s="457"/>
      <c r="L6" s="457"/>
      <c r="M6" s="457"/>
      <c r="N6" s="458"/>
    </row>
    <row r="7" spans="2:33" ht="27" customHeight="1">
      <c r="B7" s="419" t="s">
        <v>6</v>
      </c>
      <c r="C7" s="390"/>
      <c r="D7" s="390"/>
      <c r="E7" s="459" t="s">
        <v>566</v>
      </c>
      <c r="F7" s="459"/>
      <c r="G7" s="459"/>
      <c r="H7" s="459"/>
      <c r="I7" s="459"/>
      <c r="J7" s="459"/>
      <c r="K7" s="459"/>
      <c r="L7" s="459"/>
      <c r="M7" s="459"/>
      <c r="N7" s="460"/>
    </row>
    <row r="8" spans="2:33" ht="27" customHeight="1">
      <c r="B8" s="419" t="s">
        <v>8</v>
      </c>
      <c r="C8" s="390"/>
      <c r="D8" s="390"/>
      <c r="E8" s="461" t="s">
        <v>185</v>
      </c>
      <c r="F8" s="461"/>
      <c r="G8" s="461"/>
      <c r="H8" s="461"/>
      <c r="I8" s="461"/>
      <c r="J8" s="461"/>
      <c r="K8" s="461"/>
      <c r="L8" s="461"/>
      <c r="M8" s="461"/>
      <c r="N8" s="462"/>
    </row>
    <row r="9" spans="2:33" ht="60" customHeight="1" thickBot="1">
      <c r="B9" s="395" t="s">
        <v>10</v>
      </c>
      <c r="C9" s="396"/>
      <c r="D9" s="396"/>
      <c r="E9" s="454" t="s">
        <v>567</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07" t="s">
        <v>19</v>
      </c>
      <c r="F12" s="409"/>
      <c r="G12" s="409"/>
      <c r="H12" s="408"/>
      <c r="I12" s="407" t="s">
        <v>20</v>
      </c>
      <c r="J12" s="409"/>
      <c r="K12" s="409"/>
      <c r="L12" s="409"/>
      <c r="M12" s="409"/>
      <c r="N12" s="408"/>
      <c r="O12" s="411" t="s">
        <v>21</v>
      </c>
      <c r="P12" s="411"/>
      <c r="Q12" s="409"/>
      <c r="R12" s="409"/>
      <c r="S12" s="409"/>
      <c r="T12" s="409"/>
      <c r="U12" s="409"/>
      <c r="V12" s="409"/>
      <c r="W12" s="409"/>
      <c r="X12" s="409"/>
      <c r="Y12" s="412"/>
      <c r="Z12" s="412"/>
      <c r="AA12" s="412"/>
      <c r="AB12" s="412"/>
      <c r="AC12" s="412"/>
      <c r="AD12" s="413"/>
      <c r="AE12" s="414"/>
      <c r="AF12" s="407" t="s">
        <v>22</v>
      </c>
      <c r="AG12" s="408" t="s">
        <v>23</v>
      </c>
    </row>
    <row r="13" spans="2:33" s="9" customFormat="1" ht="38.25" customHeight="1">
      <c r="B13" s="398"/>
      <c r="C13" s="419" t="s">
        <v>24</v>
      </c>
      <c r="D13" s="391" t="s">
        <v>25</v>
      </c>
      <c r="E13" s="415" t="s">
        <v>26</v>
      </c>
      <c r="F13" s="478" t="s">
        <v>27</v>
      </c>
      <c r="G13" s="422" t="s">
        <v>28</v>
      </c>
      <c r="H13" s="452" t="s">
        <v>29</v>
      </c>
      <c r="I13" s="419" t="s">
        <v>30</v>
      </c>
      <c r="J13" s="390"/>
      <c r="K13" s="390"/>
      <c r="L13" s="174"/>
      <c r="M13" s="390" t="s">
        <v>31</v>
      </c>
      <c r="N13" s="391"/>
      <c r="O13" s="385" t="s">
        <v>32</v>
      </c>
      <c r="P13" s="374"/>
      <c r="Q13" s="374"/>
      <c r="R13" s="374"/>
      <c r="S13" s="374"/>
      <c r="T13" s="374"/>
      <c r="U13" s="374"/>
      <c r="V13" s="374"/>
      <c r="W13" s="375"/>
      <c r="X13" s="378" t="s">
        <v>33</v>
      </c>
      <c r="Y13" s="381" t="s">
        <v>256</v>
      </c>
      <c r="Z13" s="382"/>
      <c r="AA13" s="382"/>
      <c r="AB13" s="382"/>
      <c r="AC13" s="382"/>
      <c r="AD13" s="383"/>
      <c r="AE13" s="384"/>
      <c r="AF13" s="415"/>
      <c r="AG13" s="417"/>
    </row>
    <row r="14" spans="2:33" s="9" customFormat="1" ht="36" customHeight="1">
      <c r="B14" s="398"/>
      <c r="C14" s="419"/>
      <c r="D14" s="391"/>
      <c r="E14" s="415"/>
      <c r="F14" s="478"/>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17"/>
    </row>
    <row r="15" spans="2:33" ht="12.75" customHeight="1">
      <c r="B15" s="398"/>
      <c r="C15" s="419"/>
      <c r="D15" s="391"/>
      <c r="E15" s="415"/>
      <c r="F15" s="478"/>
      <c r="G15" s="422"/>
      <c r="H15" s="452"/>
      <c r="I15" s="386"/>
      <c r="J15" s="387"/>
      <c r="K15" s="379"/>
      <c r="L15" s="387"/>
      <c r="M15" s="372" t="s">
        <v>38</v>
      </c>
      <c r="N15" s="393" t="s">
        <v>39</v>
      </c>
      <c r="O15" s="449" t="s">
        <v>40</v>
      </c>
      <c r="P15" s="369"/>
      <c r="Q15" s="372" t="s">
        <v>41</v>
      </c>
      <c r="R15" s="172"/>
      <c r="S15" s="372" t="s">
        <v>42</v>
      </c>
      <c r="T15" s="172"/>
      <c r="U15" s="372" t="s">
        <v>43</v>
      </c>
      <c r="V15" s="172"/>
      <c r="W15" s="372" t="s">
        <v>44</v>
      </c>
      <c r="X15" s="379"/>
      <c r="Y15" s="386"/>
      <c r="Z15" s="387"/>
      <c r="AA15" s="379"/>
      <c r="AB15" s="387"/>
      <c r="AC15" s="372" t="s">
        <v>38</v>
      </c>
      <c r="AD15" s="393" t="s">
        <v>39</v>
      </c>
      <c r="AE15" s="393" t="s">
        <v>45</v>
      </c>
      <c r="AF15" s="415"/>
      <c r="AG15" s="417"/>
    </row>
    <row r="16" spans="2:33" s="9" customFormat="1" ht="73.5" customHeight="1" thickBot="1">
      <c r="B16" s="399"/>
      <c r="C16" s="395"/>
      <c r="D16" s="420"/>
      <c r="E16" s="175" t="s">
        <v>46</v>
      </c>
      <c r="F16" s="11" t="s">
        <v>47</v>
      </c>
      <c r="G16" s="11" t="s">
        <v>257</v>
      </c>
      <c r="H16" s="453"/>
      <c r="I16" s="388"/>
      <c r="J16" s="389"/>
      <c r="K16" s="380"/>
      <c r="L16" s="389"/>
      <c r="M16" s="373"/>
      <c r="N16" s="394"/>
      <c r="O16" s="450"/>
      <c r="P16" s="371"/>
      <c r="Q16" s="373"/>
      <c r="R16" s="173"/>
      <c r="S16" s="373"/>
      <c r="T16" s="173"/>
      <c r="U16" s="373"/>
      <c r="V16" s="173"/>
      <c r="W16" s="373"/>
      <c r="X16" s="380"/>
      <c r="Y16" s="388"/>
      <c r="Z16" s="389"/>
      <c r="AA16" s="380"/>
      <c r="AB16" s="389"/>
      <c r="AC16" s="373"/>
      <c r="AD16" s="394"/>
      <c r="AE16" s="394"/>
      <c r="AF16" s="416"/>
      <c r="AG16" s="418"/>
    </row>
    <row r="17" spans="2:33" s="115" customFormat="1" ht="75" customHeight="1">
      <c r="B17" s="97">
        <v>1</v>
      </c>
      <c r="C17" s="98" t="s">
        <v>49</v>
      </c>
      <c r="D17" s="118" t="s">
        <v>568</v>
      </c>
      <c r="E17" s="178" t="s">
        <v>569</v>
      </c>
      <c r="F17" s="179" t="s">
        <v>570</v>
      </c>
      <c r="G17" s="137" t="s">
        <v>571</v>
      </c>
      <c r="H17" s="102" t="s">
        <v>100</v>
      </c>
      <c r="I17" s="103" t="s">
        <v>121</v>
      </c>
      <c r="J17" s="104" t="str">
        <f t="shared" ref="J17:J26" si="0">IF(I17="RARO","1",IF(I17="IMPROBABLE","2",IF(I17="POSIBLE","3",IF(I17="PROBABLE","4",IF(I17="CASI CIERTA","5","")))))</f>
        <v>3</v>
      </c>
      <c r="K17" s="105" t="s">
        <v>76</v>
      </c>
      <c r="L17" s="104" t="str">
        <f>IF(K17="INSIGNIFICANTE","1",IF(K17="MENOR","2",IF(K17="MODERADO","3",IF(K17="MAYOR","4",IF(K17="CATASTRÓFICO","5","")))))</f>
        <v>4</v>
      </c>
      <c r="M17" s="106">
        <f>IF(J17="","",J17*L17)</f>
        <v>12</v>
      </c>
      <c r="N17" s="111" t="str">
        <f>IF(M17="","",IF(M17&gt;=15,"RIESGO EXTREMO",IF(M17&gt;=7,"RIESGO ALTO",IF(M17&gt;=4,"RIESGO MODERADO",IF(M17&gt;=1,"RIESGO BAJO","")))))</f>
        <v>RIESGO ALTO</v>
      </c>
      <c r="O17" s="442" t="s">
        <v>572</v>
      </c>
      <c r="P17" s="357"/>
      <c r="Q17" s="105" t="s">
        <v>59</v>
      </c>
      <c r="R17" s="108">
        <f>IF(Q17="SI",0.25,0)</f>
        <v>0</v>
      </c>
      <c r="S17" s="105" t="s">
        <v>59</v>
      </c>
      <c r="T17" s="108">
        <f>IF(S17="SI",0.25,0)</f>
        <v>0</v>
      </c>
      <c r="U17" s="105" t="s">
        <v>59</v>
      </c>
      <c r="V17" s="109">
        <f>IF(U17="SI",0.5,0)</f>
        <v>0</v>
      </c>
      <c r="W17" s="110">
        <f>IF(Q17="","",SUM(R17,T17,V17))</f>
        <v>0</v>
      </c>
      <c r="X17" s="107" t="str">
        <f>IF(W17="","",IF(W17="","",IF(W17&gt;=0.76,"2",IF(W17&gt;=0.51,"1",IF(W17&gt;=0,"0","")))))</f>
        <v>0</v>
      </c>
      <c r="Y17" s="103" t="s">
        <v>121</v>
      </c>
      <c r="Z17" s="112" t="str">
        <f t="shared" ref="Z17:Z26" si="1">IF(Y17="RARO","1",IF(Y17="IMPROBABLE","2",IF(Y17="POSIBLE","3",IF(Y17="PROBABLE","4",IF(Y17="CASI CIERTA","5","")))))</f>
        <v>3</v>
      </c>
      <c r="AA17" s="105" t="s">
        <v>76</v>
      </c>
      <c r="AB17" s="104" t="str">
        <f>IF(AA17="INSIGNIFICANTE","1",IF(AA17="MENOR","2",IF(AA17="MODERADO","3",IF(AA17="MAYOR","4",IF(AA17="CATASTRÓFICO","5","")))))</f>
        <v>4</v>
      </c>
      <c r="AC17" s="106">
        <f>IF(Z17="","",Z17*AB17)</f>
        <v>12</v>
      </c>
      <c r="AD17" s="111" t="str">
        <f>IF(AC17="","",IF(AC17&gt;=15,"RIESGO EXTREMO",IF(AC17&gt;=7,"RIESGO ALTO",IF(AC17&gt;=4,"RIESGO MODERADO",IF(AC17&gt;=1,"RIESGO BAJO","")))))</f>
        <v>RIESGO ALTO</v>
      </c>
      <c r="AE17" s="111" t="str">
        <f>IF(AD17="","",IF(AD17="RIESGO EXTREMO","COMPARTIR O TRANSFERIR EL RIESGO",IF(AD17="RIESGO ALTO","EVITAR EL RIESGO",IF(AD17="RIESGO MODERADO","REDUCIR EL RIESGO",IF(AD17="RIESGO BAJO","ASUMIR","")))))</f>
        <v>EVITAR EL RIESGO</v>
      </c>
      <c r="AF17" s="346" t="s">
        <v>937</v>
      </c>
      <c r="AG17" s="198" t="s">
        <v>938</v>
      </c>
    </row>
    <row r="18" spans="2:33" s="115" customFormat="1" ht="75" customHeight="1">
      <c r="B18" s="116">
        <v>2</v>
      </c>
      <c r="C18" s="117" t="s">
        <v>49</v>
      </c>
      <c r="D18" s="118" t="s">
        <v>573</v>
      </c>
      <c r="E18" s="150" t="s">
        <v>574</v>
      </c>
      <c r="F18" s="137" t="s">
        <v>575</v>
      </c>
      <c r="G18" s="137" t="s">
        <v>576</v>
      </c>
      <c r="H18" s="122" t="s">
        <v>100</v>
      </c>
      <c r="I18" s="123" t="s">
        <v>118</v>
      </c>
      <c r="J18" s="124" t="str">
        <f t="shared" si="0"/>
        <v>1</v>
      </c>
      <c r="K18" s="125" t="s">
        <v>76</v>
      </c>
      <c r="L18" s="124" t="str">
        <f t="shared" ref="L18:L26" si="2">IF(K18="INSIGNIFICANTE","1",IF(K18="MENOR","2",IF(K18="MODERADO","3",IF(K18="MAYOR","4",IF(K18="CATASTRÓFICO","5","")))))</f>
        <v>4</v>
      </c>
      <c r="M18" s="126">
        <f t="shared" ref="M18:M25" si="3">IF(J18="","",J18*L18)</f>
        <v>4</v>
      </c>
      <c r="N18" s="133" t="str">
        <f t="shared" ref="N18:N25" si="4">IF(M18="","",IF(M18&gt;=15,"RIESGO EXTREMO",IF(M18&gt;=7,"RIESGO ALTO",IF(M18&gt;=4,"RIESGO MODERADO",IF(M18&gt;=1,"RIESGO BAJO","")))))</f>
        <v>RIESGO MODERADO</v>
      </c>
      <c r="O18" s="442" t="s">
        <v>572</v>
      </c>
      <c r="P18" s="357"/>
      <c r="Q18" s="128" t="s">
        <v>59</v>
      </c>
      <c r="R18" s="129">
        <f>IF(Q18="SI",0.25,0)</f>
        <v>0</v>
      </c>
      <c r="S18" s="128" t="s">
        <v>59</v>
      </c>
      <c r="T18" s="129">
        <f>IF(S18="SI",0.25,0)</f>
        <v>0</v>
      </c>
      <c r="U18" s="128" t="s">
        <v>59</v>
      </c>
      <c r="V18" s="130">
        <f>IF(U18="SI",0.5,0)</f>
        <v>0</v>
      </c>
      <c r="W18" s="131">
        <f>IF(Q18="","",SUM(R18,T18,V18))</f>
        <v>0</v>
      </c>
      <c r="X18" s="181" t="str">
        <f>IF(W18="","",IF(W18="","",IF(W18&gt;=0.76,"2",IF(W18&gt;=0.51,"1",IF(W18&gt;=0,"0","")))))</f>
        <v>0</v>
      </c>
      <c r="Y18" s="123" t="s">
        <v>118</v>
      </c>
      <c r="Z18" s="112" t="str">
        <f t="shared" si="1"/>
        <v>1</v>
      </c>
      <c r="AA18" s="125" t="s">
        <v>76</v>
      </c>
      <c r="AB18" s="124" t="str">
        <f t="shared" ref="AB18:AB26" si="5">IF(AA18="INSIGNIFICANTE","1",IF(AA18="MENOR","2",IF(AA18="MODERADO","3",IF(AA18="MAYOR","4",IF(AA18="CATASTRÓFICO","5","")))))</f>
        <v>4</v>
      </c>
      <c r="AC18" s="126">
        <f t="shared" ref="AC18:AC25" si="6">IF(Z18="","",Z18*AB18)</f>
        <v>4</v>
      </c>
      <c r="AD18" s="133" t="str">
        <f t="shared" ref="AD18:AD26" si="7">IF(AC18="","",IF(AC18&gt;=15,"RIESGO EXTREMO",IF(AC18&gt;=7,"RIESGO ALTO",IF(AC18&gt;=4,"RIESGO MODERADO",IF(AC18&gt;=1,"RIESGO BAJO","")))))</f>
        <v>RIESGO MODERADO</v>
      </c>
      <c r="AE18" s="133" t="str">
        <f t="shared" ref="AE18:AE26" si="8">IF(AD18="","",IF(AD18="RIESGO EXTREMO","COMPARTIR O TRANSFERIR EL RIESGO",IF(AD18="RIESGO ALTO","EVITAR EL RIESGO",IF(AD18="RIESGO MODERADO","REDUCIR EL RIESGO",IF(AD18="RIESGO BAJO","ASUMIR","")))))</f>
        <v>REDUCIR EL RIESGO</v>
      </c>
      <c r="AF18" s="195" t="s">
        <v>577</v>
      </c>
      <c r="AG18" s="200" t="s">
        <v>578</v>
      </c>
    </row>
    <row r="19" spans="2:33" s="115" customFormat="1" ht="75" customHeight="1">
      <c r="B19" s="116">
        <v>3</v>
      </c>
      <c r="C19" s="117" t="s">
        <v>49</v>
      </c>
      <c r="D19" s="118" t="s">
        <v>579</v>
      </c>
      <c r="E19" s="182" t="s">
        <v>580</v>
      </c>
      <c r="F19" s="137" t="s">
        <v>581</v>
      </c>
      <c r="G19" s="137" t="s">
        <v>582</v>
      </c>
      <c r="H19" s="122" t="s">
        <v>106</v>
      </c>
      <c r="I19" s="123" t="s">
        <v>55</v>
      </c>
      <c r="J19" s="124" t="str">
        <f t="shared" si="0"/>
        <v>5</v>
      </c>
      <c r="K19" s="125" t="s">
        <v>76</v>
      </c>
      <c r="L19" s="124" t="str">
        <f t="shared" si="2"/>
        <v>4</v>
      </c>
      <c r="M19" s="126">
        <f t="shared" si="3"/>
        <v>20</v>
      </c>
      <c r="N19" s="133" t="str">
        <f t="shared" si="4"/>
        <v>RIESGO EXTREMO</v>
      </c>
      <c r="O19" s="442" t="s">
        <v>572</v>
      </c>
      <c r="P19" s="357"/>
      <c r="Q19" s="128" t="s">
        <v>59</v>
      </c>
      <c r="R19" s="129">
        <f>IF(Q19="SI",0.25,0)</f>
        <v>0</v>
      </c>
      <c r="S19" s="128" t="s">
        <v>59</v>
      </c>
      <c r="T19" s="129">
        <f>IF(S19="SI",0.25,0)</f>
        <v>0</v>
      </c>
      <c r="U19" s="128" t="s">
        <v>59</v>
      </c>
      <c r="V19" s="130">
        <f>IF(U19="SI",0.5,0)</f>
        <v>0</v>
      </c>
      <c r="W19" s="131">
        <f>IF(Q19="","",SUM(R19,T19,V19))</f>
        <v>0</v>
      </c>
      <c r="X19" s="181" t="str">
        <f>IF(W19="","",IF(W19="","",IF(W19&gt;=0.76,"2",IF(W19&gt;=0.51,"1",IF(W19&gt;=0,"0","")))))</f>
        <v>0</v>
      </c>
      <c r="Y19" s="123" t="s">
        <v>55</v>
      </c>
      <c r="Z19" s="112" t="str">
        <f t="shared" si="1"/>
        <v>5</v>
      </c>
      <c r="AA19" s="125" t="s">
        <v>76</v>
      </c>
      <c r="AB19" s="124" t="str">
        <f t="shared" si="5"/>
        <v>4</v>
      </c>
      <c r="AC19" s="126">
        <f t="shared" si="6"/>
        <v>20</v>
      </c>
      <c r="AD19" s="133" t="str">
        <f t="shared" si="7"/>
        <v>RIESGO EXTREMO</v>
      </c>
      <c r="AE19" s="133" t="str">
        <f t="shared" si="8"/>
        <v>COMPARTIR O TRANSFERIR EL RIESGO</v>
      </c>
      <c r="AF19" s="195" t="s">
        <v>583</v>
      </c>
      <c r="AG19" s="149" t="s">
        <v>584</v>
      </c>
    </row>
    <row r="20" spans="2:33" s="115" customFormat="1" ht="75" customHeight="1">
      <c r="B20" s="116">
        <v>4</v>
      </c>
      <c r="C20" s="117" t="s">
        <v>49</v>
      </c>
      <c r="D20" s="118" t="s">
        <v>585</v>
      </c>
      <c r="E20" s="150" t="s">
        <v>586</v>
      </c>
      <c r="F20" s="137" t="s">
        <v>587</v>
      </c>
      <c r="G20" s="137" t="s">
        <v>588</v>
      </c>
      <c r="H20" s="122" t="s">
        <v>108</v>
      </c>
      <c r="I20" s="123" t="s">
        <v>55</v>
      </c>
      <c r="J20" s="124" t="str">
        <f t="shared" si="0"/>
        <v>5</v>
      </c>
      <c r="K20" s="125" t="s">
        <v>76</v>
      </c>
      <c r="L20" s="124" t="str">
        <f t="shared" si="2"/>
        <v>4</v>
      </c>
      <c r="M20" s="126">
        <f t="shared" si="3"/>
        <v>20</v>
      </c>
      <c r="N20" s="133" t="str">
        <f t="shared" si="4"/>
        <v>RIESGO EXTREMO</v>
      </c>
      <c r="O20" s="442" t="s">
        <v>572</v>
      </c>
      <c r="P20" s="357"/>
      <c r="Q20" s="128" t="s">
        <v>59</v>
      </c>
      <c r="R20" s="129">
        <f t="shared" ref="R20:R26" si="9">IF(Q20="SI",0.25,0)</f>
        <v>0</v>
      </c>
      <c r="S20" s="128" t="s">
        <v>59</v>
      </c>
      <c r="T20" s="129">
        <f>IF(S20="SI",0.25,0)</f>
        <v>0</v>
      </c>
      <c r="U20" s="128" t="s">
        <v>59</v>
      </c>
      <c r="V20" s="130">
        <f>IF(U20="SI",0.5,0)</f>
        <v>0</v>
      </c>
      <c r="W20" s="131">
        <f>IF(Q20="","",SUM(R20,T20,V20))</f>
        <v>0</v>
      </c>
      <c r="X20" s="181" t="str">
        <f>IF(W20="","",IF(W20="","",IF(W20&gt;=0.76,"2",IF(W20&gt;=0.51,"1",IF(W20&gt;=0,"0","")))))</f>
        <v>0</v>
      </c>
      <c r="Y20" s="123" t="s">
        <v>55</v>
      </c>
      <c r="Z20" s="112" t="str">
        <f t="shared" si="1"/>
        <v>5</v>
      </c>
      <c r="AA20" s="125" t="s">
        <v>76</v>
      </c>
      <c r="AB20" s="124" t="str">
        <f t="shared" si="5"/>
        <v>4</v>
      </c>
      <c r="AC20" s="126">
        <f t="shared" si="6"/>
        <v>20</v>
      </c>
      <c r="AD20" s="133" t="str">
        <f t="shared" si="7"/>
        <v>RIESGO EXTREMO</v>
      </c>
      <c r="AE20" s="133" t="str">
        <f t="shared" si="8"/>
        <v>COMPARTIR O TRANSFERIR EL RIESGO</v>
      </c>
      <c r="AF20" s="195" t="s">
        <v>939</v>
      </c>
      <c r="AG20" s="149" t="s">
        <v>940</v>
      </c>
    </row>
    <row r="21" spans="2:33" s="15" customFormat="1" ht="75" customHeight="1">
      <c r="B21" s="16">
        <v>5</v>
      </c>
      <c r="C21" s="17"/>
      <c r="D21" s="207"/>
      <c r="E21" s="208"/>
      <c r="F21" s="209"/>
      <c r="G21" s="209"/>
      <c r="H21" s="20"/>
      <c r="I21" s="21"/>
      <c r="J21" s="22" t="str">
        <f t="shared" si="0"/>
        <v/>
      </c>
      <c r="K21" s="23"/>
      <c r="L21" s="22" t="str">
        <f t="shared" si="2"/>
        <v/>
      </c>
      <c r="M21" s="24" t="str">
        <f t="shared" si="3"/>
        <v/>
      </c>
      <c r="N21" s="25" t="str">
        <f t="shared" si="4"/>
        <v/>
      </c>
      <c r="O21" s="463"/>
      <c r="P21" s="464"/>
      <c r="Q21" s="26"/>
      <c r="R21" s="27">
        <f t="shared" si="9"/>
        <v>0</v>
      </c>
      <c r="S21" s="26"/>
      <c r="T21" s="27">
        <f t="shared" ref="T21:T26" si="10">IF(S21="SI",0.25,0)</f>
        <v>0</v>
      </c>
      <c r="U21" s="26"/>
      <c r="V21" s="28">
        <f t="shared" ref="V21:V26" si="11">IF(U21="SI",0.5,0)</f>
        <v>0</v>
      </c>
      <c r="W21" s="29" t="str">
        <f t="shared" ref="W21:W26" si="12">IF(Q21="","",SUM(R21,T21,V21))</f>
        <v/>
      </c>
      <c r="X21" s="30" t="str">
        <f>IF(W21="","",IF(W21="","",IF(W21&gt;=0.76,"2",IF(W21&gt;=0.51,"1",IF(W21&gt;=0,"0","")))))</f>
        <v/>
      </c>
      <c r="Y21" s="21"/>
      <c r="Z21" s="14" t="str">
        <f t="shared" si="1"/>
        <v/>
      </c>
      <c r="AA21" s="23"/>
      <c r="AB21" s="22" t="str">
        <f t="shared" si="5"/>
        <v/>
      </c>
      <c r="AC21" s="24" t="str">
        <f t="shared" si="6"/>
        <v/>
      </c>
      <c r="AD21" s="25" t="str">
        <f t="shared" si="7"/>
        <v/>
      </c>
      <c r="AE21" s="25" t="str">
        <f t="shared" si="8"/>
        <v/>
      </c>
      <c r="AF21" s="56"/>
      <c r="AG21" s="353"/>
    </row>
    <row r="22" spans="2:33" s="15" customFormat="1" ht="75" customHeight="1">
      <c r="B22" s="16">
        <v>6</v>
      </c>
      <c r="C22" s="17"/>
      <c r="D22" s="18"/>
      <c r="E22" s="32"/>
      <c r="F22" s="19"/>
      <c r="G22" s="19"/>
      <c r="H22" s="20"/>
      <c r="I22" s="21"/>
      <c r="J22" s="22" t="str">
        <f t="shared" si="0"/>
        <v/>
      </c>
      <c r="K22" s="23"/>
      <c r="L22" s="22" t="str">
        <f t="shared" si="2"/>
        <v/>
      </c>
      <c r="M22" s="24" t="str">
        <f t="shared" si="3"/>
        <v/>
      </c>
      <c r="N22" s="25" t="str">
        <f t="shared" si="4"/>
        <v/>
      </c>
      <c r="O22" s="463"/>
      <c r="P22" s="464"/>
      <c r="Q22" s="26"/>
      <c r="R22" s="27">
        <f t="shared" si="9"/>
        <v>0</v>
      </c>
      <c r="S22" s="26"/>
      <c r="T22" s="27">
        <f t="shared" si="10"/>
        <v>0</v>
      </c>
      <c r="U22" s="26"/>
      <c r="V22" s="28">
        <f t="shared" si="11"/>
        <v>0</v>
      </c>
      <c r="W22" s="29" t="str">
        <f t="shared" si="12"/>
        <v/>
      </c>
      <c r="X22" s="30" t="str">
        <f t="shared" ref="X22:X26" si="13">IF(W22="","",IF(W22="","",IF(W22&gt;=0.76,"2",IF(W22&gt;=0.51,"1",IF(W22&gt;=0,"0","")))))</f>
        <v/>
      </c>
      <c r="Y22" s="21"/>
      <c r="Z22" s="14" t="str">
        <f t="shared" si="1"/>
        <v/>
      </c>
      <c r="AA22" s="23"/>
      <c r="AB22" s="22" t="str">
        <f t="shared" si="5"/>
        <v/>
      </c>
      <c r="AC22" s="24" t="str">
        <f t="shared" si="6"/>
        <v/>
      </c>
      <c r="AD22" s="25" t="str">
        <f t="shared" si="7"/>
        <v/>
      </c>
      <c r="AE22" s="25" t="str">
        <f t="shared" si="8"/>
        <v/>
      </c>
      <c r="AF22" s="57"/>
      <c r="AG22" s="34"/>
    </row>
    <row r="23" spans="2:33" s="15" customFormat="1" ht="75" customHeight="1">
      <c r="B23" s="16">
        <v>7</v>
      </c>
      <c r="C23" s="17"/>
      <c r="D23" s="18"/>
      <c r="E23" s="32"/>
      <c r="F23" s="19"/>
      <c r="G23" s="19"/>
      <c r="H23" s="20"/>
      <c r="I23" s="21"/>
      <c r="J23" s="22" t="str">
        <f t="shared" si="0"/>
        <v/>
      </c>
      <c r="K23" s="23"/>
      <c r="L23" s="22" t="str">
        <f t="shared" si="2"/>
        <v/>
      </c>
      <c r="M23" s="24" t="str">
        <f t="shared" si="3"/>
        <v/>
      </c>
      <c r="N23" s="25" t="str">
        <f t="shared" si="4"/>
        <v/>
      </c>
      <c r="O23" s="463"/>
      <c r="P23" s="464"/>
      <c r="Q23" s="26"/>
      <c r="R23" s="27">
        <f t="shared" si="9"/>
        <v>0</v>
      </c>
      <c r="S23" s="26"/>
      <c r="T23" s="27">
        <f t="shared" si="10"/>
        <v>0</v>
      </c>
      <c r="U23" s="26"/>
      <c r="V23" s="28">
        <f t="shared" si="11"/>
        <v>0</v>
      </c>
      <c r="W23" s="29" t="str">
        <f t="shared" si="12"/>
        <v/>
      </c>
      <c r="X23" s="30" t="str">
        <f t="shared" si="13"/>
        <v/>
      </c>
      <c r="Y23" s="21"/>
      <c r="Z23" s="14" t="str">
        <f t="shared" si="1"/>
        <v/>
      </c>
      <c r="AA23" s="23"/>
      <c r="AB23" s="22" t="str">
        <f t="shared" si="5"/>
        <v/>
      </c>
      <c r="AC23" s="24" t="str">
        <f t="shared" si="6"/>
        <v/>
      </c>
      <c r="AD23" s="25" t="str">
        <f t="shared" si="7"/>
        <v/>
      </c>
      <c r="AE23" s="25" t="str">
        <f t="shared" si="8"/>
        <v/>
      </c>
      <c r="AF23" s="57"/>
      <c r="AG23" s="34"/>
    </row>
    <row r="24" spans="2:33" s="15" customFormat="1" ht="75" customHeight="1">
      <c r="B24" s="16">
        <v>8</v>
      </c>
      <c r="C24" s="17"/>
      <c r="D24" s="18"/>
      <c r="E24" s="32"/>
      <c r="F24" s="19"/>
      <c r="G24" s="19"/>
      <c r="H24" s="20"/>
      <c r="I24" s="21"/>
      <c r="J24" s="22" t="str">
        <f t="shared" si="0"/>
        <v/>
      </c>
      <c r="K24" s="23"/>
      <c r="L24" s="22" t="str">
        <f t="shared" si="2"/>
        <v/>
      </c>
      <c r="M24" s="24" t="str">
        <f t="shared" si="3"/>
        <v/>
      </c>
      <c r="N24" s="25" t="str">
        <f t="shared" si="4"/>
        <v/>
      </c>
      <c r="O24" s="463"/>
      <c r="P24" s="464"/>
      <c r="Q24" s="26"/>
      <c r="R24" s="27">
        <f t="shared" si="9"/>
        <v>0</v>
      </c>
      <c r="S24" s="26"/>
      <c r="T24" s="27">
        <f t="shared" si="10"/>
        <v>0</v>
      </c>
      <c r="U24" s="26"/>
      <c r="V24" s="28">
        <f t="shared" si="11"/>
        <v>0</v>
      </c>
      <c r="W24" s="29" t="str">
        <f t="shared" si="12"/>
        <v/>
      </c>
      <c r="X24" s="30" t="str">
        <f t="shared" si="13"/>
        <v/>
      </c>
      <c r="Y24" s="21"/>
      <c r="Z24" s="14" t="str">
        <f t="shared" si="1"/>
        <v/>
      </c>
      <c r="AA24" s="23"/>
      <c r="AB24" s="22" t="str">
        <f t="shared" si="5"/>
        <v/>
      </c>
      <c r="AC24" s="24" t="str">
        <f t="shared" si="6"/>
        <v/>
      </c>
      <c r="AD24" s="25" t="str">
        <f t="shared" si="7"/>
        <v/>
      </c>
      <c r="AE24" s="25" t="str">
        <f t="shared" si="8"/>
        <v/>
      </c>
      <c r="AF24" s="57"/>
      <c r="AG24" s="35"/>
    </row>
    <row r="25" spans="2:33" s="15" customFormat="1" ht="75" customHeight="1">
      <c r="B25" s="16">
        <v>9</v>
      </c>
      <c r="C25" s="17"/>
      <c r="D25" s="18"/>
      <c r="E25" s="32"/>
      <c r="F25" s="19"/>
      <c r="G25" s="19"/>
      <c r="H25" s="20"/>
      <c r="I25" s="21"/>
      <c r="J25" s="22" t="str">
        <f t="shared" si="0"/>
        <v/>
      </c>
      <c r="K25" s="23"/>
      <c r="L25" s="22" t="str">
        <f t="shared" si="2"/>
        <v/>
      </c>
      <c r="M25" s="24" t="str">
        <f t="shared" si="3"/>
        <v/>
      </c>
      <c r="N25" s="25" t="str">
        <f t="shared" si="4"/>
        <v/>
      </c>
      <c r="O25" s="463"/>
      <c r="P25" s="464"/>
      <c r="Q25" s="26"/>
      <c r="R25" s="27">
        <f t="shared" si="9"/>
        <v>0</v>
      </c>
      <c r="S25" s="26"/>
      <c r="T25" s="27">
        <f t="shared" si="10"/>
        <v>0</v>
      </c>
      <c r="U25" s="26"/>
      <c r="V25" s="28">
        <f t="shared" si="11"/>
        <v>0</v>
      </c>
      <c r="W25" s="29" t="str">
        <f t="shared" si="12"/>
        <v/>
      </c>
      <c r="X25" s="30" t="str">
        <f t="shared" si="13"/>
        <v/>
      </c>
      <c r="Y25" s="21"/>
      <c r="Z25" s="14" t="str">
        <f t="shared" si="1"/>
        <v/>
      </c>
      <c r="AA25" s="23"/>
      <c r="AB25" s="22" t="str">
        <f t="shared" si="5"/>
        <v/>
      </c>
      <c r="AC25" s="24" t="str">
        <f t="shared" si="6"/>
        <v/>
      </c>
      <c r="AD25" s="25" t="str">
        <f t="shared" si="7"/>
        <v/>
      </c>
      <c r="AE25" s="25" t="str">
        <f t="shared" si="8"/>
        <v/>
      </c>
      <c r="AF25" s="57"/>
      <c r="AG25" s="35"/>
    </row>
    <row r="26" spans="2:33" s="15" customFormat="1" ht="75" customHeight="1" thickBot="1">
      <c r="B26" s="36">
        <v>10</v>
      </c>
      <c r="C26" s="37"/>
      <c r="D26" s="38"/>
      <c r="E26" s="39"/>
      <c r="F26" s="40"/>
      <c r="G26" s="40"/>
      <c r="H26" s="41"/>
      <c r="I26" s="42"/>
      <c r="J26" s="43" t="str">
        <f t="shared" si="0"/>
        <v/>
      </c>
      <c r="K26" s="44"/>
      <c r="L26" s="43" t="str">
        <f t="shared" si="2"/>
        <v/>
      </c>
      <c r="M26" s="45"/>
      <c r="N26" s="46"/>
      <c r="O26" s="465"/>
      <c r="P26" s="466"/>
      <c r="Q26" s="44"/>
      <c r="R26" s="47">
        <f t="shared" si="9"/>
        <v>0</v>
      </c>
      <c r="S26" s="44"/>
      <c r="T26" s="47">
        <f t="shared" si="10"/>
        <v>0</v>
      </c>
      <c r="U26" s="44"/>
      <c r="V26" s="48">
        <f t="shared" si="11"/>
        <v>0</v>
      </c>
      <c r="W26" s="49" t="str">
        <f t="shared" si="12"/>
        <v/>
      </c>
      <c r="X26" s="50" t="str">
        <f t="shared" si="13"/>
        <v/>
      </c>
      <c r="Y26" s="42"/>
      <c r="Z26" s="51" t="str">
        <f t="shared" si="1"/>
        <v/>
      </c>
      <c r="AA26" s="44"/>
      <c r="AB26" s="43" t="str">
        <f t="shared" si="5"/>
        <v/>
      </c>
      <c r="AC26" s="45"/>
      <c r="AD26" s="46" t="str">
        <f t="shared" si="7"/>
        <v/>
      </c>
      <c r="AE26" s="46" t="str">
        <f t="shared" si="8"/>
        <v/>
      </c>
      <c r="AF26" s="59"/>
      <c r="AG26" s="53"/>
    </row>
    <row r="27" spans="2:33" s="54" customFormat="1"/>
    <row r="28" spans="2:33" s="54" customFormat="1" ht="12.75" customHeight="1"/>
    <row r="29" spans="2:33" s="54" customFormat="1" ht="12.75" hidden="1" customHeight="1">
      <c r="B29" s="54" t="s">
        <v>49</v>
      </c>
      <c r="C29" s="54" t="s">
        <v>90</v>
      </c>
      <c r="D29" s="54" t="s">
        <v>91</v>
      </c>
    </row>
    <row r="30" spans="2:33" s="54" customFormat="1" ht="34.5" hidden="1" customHeight="1">
      <c r="B30" s="54" t="s">
        <v>92</v>
      </c>
      <c r="C30" s="54" t="s">
        <v>93</v>
      </c>
      <c r="D30" s="54" t="s">
        <v>94</v>
      </c>
    </row>
    <row r="31" spans="2:33" s="54" customFormat="1" ht="51" hidden="1">
      <c r="C31" s="54" t="s">
        <v>95</v>
      </c>
      <c r="D31" s="54" t="s">
        <v>96</v>
      </c>
    </row>
    <row r="32" spans="2:33" s="54" customFormat="1" ht="38.25" hidden="1">
      <c r="B32" s="54" t="s">
        <v>97</v>
      </c>
      <c r="C32" s="54" t="s">
        <v>98</v>
      </c>
      <c r="D32" s="54" t="s">
        <v>99</v>
      </c>
    </row>
    <row r="33" spans="2:4" s="54" customFormat="1" ht="38.25" hidden="1">
      <c r="B33" s="55" t="s">
        <v>100</v>
      </c>
      <c r="C33" s="54" t="s">
        <v>101</v>
      </c>
      <c r="D33" s="54" t="s">
        <v>102</v>
      </c>
    </row>
    <row r="34" spans="2:4" s="54" customFormat="1" hidden="1">
      <c r="B34" s="54" t="s">
        <v>103</v>
      </c>
      <c r="C34" s="54" t="s">
        <v>104</v>
      </c>
      <c r="D34" s="54" t="s">
        <v>105</v>
      </c>
    </row>
    <row r="35" spans="2:4" s="54" customFormat="1" ht="38.25" hidden="1">
      <c r="B35" s="54" t="s">
        <v>106</v>
      </c>
      <c r="C35" s="54" t="s">
        <v>107</v>
      </c>
      <c r="D35" s="54" t="s">
        <v>5</v>
      </c>
    </row>
    <row r="36" spans="2:4" s="54" customFormat="1" ht="63.75" hidden="1">
      <c r="B36" s="54" t="s">
        <v>108</v>
      </c>
      <c r="C36" s="54" t="s">
        <v>589</v>
      </c>
      <c r="D36" s="54" t="s">
        <v>110</v>
      </c>
    </row>
    <row r="37" spans="2:4" s="54" customFormat="1" ht="25.5" hidden="1">
      <c r="B37" s="54" t="s">
        <v>84</v>
      </c>
      <c r="C37" s="54" t="s">
        <v>111</v>
      </c>
      <c r="D37" s="54" t="s">
        <v>112</v>
      </c>
    </row>
    <row r="38" spans="2:4" s="54" customFormat="1" ht="25.5" hidden="1">
      <c r="B38" s="54" t="s">
        <v>113</v>
      </c>
      <c r="C38" s="54" t="s">
        <v>114</v>
      </c>
    </row>
    <row r="39" spans="2:4" s="54" customFormat="1" ht="25.5" hidden="1">
      <c r="B39" s="54" t="s">
        <v>115</v>
      </c>
      <c r="C39" s="54" t="s">
        <v>116</v>
      </c>
    </row>
    <row r="40" spans="2:4" s="54" customFormat="1" ht="51"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63.75"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Rows="0" selectLockedCells="1"/>
  <dataConsolidate/>
  <mergeCells count="66">
    <mergeCell ref="B2:C4"/>
    <mergeCell ref="D2:N2"/>
    <mergeCell ref="O2:O4"/>
    <mergeCell ref="P2:AG2"/>
    <mergeCell ref="G3:N3"/>
    <mergeCell ref="P3:AA3"/>
    <mergeCell ref="AC3:AG3"/>
    <mergeCell ref="D4:N4"/>
    <mergeCell ref="P4:AG4"/>
    <mergeCell ref="B6:D6"/>
    <mergeCell ref="E6:N6"/>
    <mergeCell ref="B7:D7"/>
    <mergeCell ref="E7:N7"/>
    <mergeCell ref="B8:D8"/>
    <mergeCell ref="E8:N8"/>
    <mergeCell ref="H13:H16"/>
    <mergeCell ref="I13:K13"/>
    <mergeCell ref="B9:D9"/>
    <mergeCell ref="E9:N9"/>
    <mergeCell ref="B11:D11"/>
    <mergeCell ref="E11:H11"/>
    <mergeCell ref="I11:N11"/>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I14:J16"/>
    <mergeCell ref="K14:L16"/>
    <mergeCell ref="M14:N14"/>
    <mergeCell ref="Y14:Z16"/>
    <mergeCell ref="AA14:AB16"/>
    <mergeCell ref="M15:M16"/>
    <mergeCell ref="O22:P22"/>
    <mergeCell ref="O23:P23"/>
    <mergeCell ref="O13:W14"/>
    <mergeCell ref="X13:X16"/>
    <mergeCell ref="Y13:AE13"/>
    <mergeCell ref="AC14:AE14"/>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s>
  <conditionalFormatting sqref="I17:I26 Y17:Y26">
    <cfRule type="containsText" dxfId="651" priority="5" operator="containsText" text="IMPROBABLE">
      <formula>NOT(ISERROR(SEARCH("IMPROBABLE",I17)))</formula>
    </cfRule>
    <cfRule type="containsText" dxfId="650" priority="10" operator="containsText" text="PROBABLE">
      <formula>NOT(ISERROR(SEARCH("PROBABLE",I17)))</formula>
    </cfRule>
    <cfRule type="containsText" dxfId="649" priority="16" operator="containsText" text="CASI CIERTA">
      <formula>NOT(ISERROR(SEARCH("CASI CIERTA",I17)))</formula>
    </cfRule>
    <cfRule type="containsText" dxfId="648" priority="17" operator="containsText" text="POSIBLE">
      <formula>NOT(ISERROR(SEARCH("POSIBLE",I17)))</formula>
    </cfRule>
    <cfRule type="containsText" dxfId="647" priority="18" operator="containsText" text="RARO">
      <formula>NOT(ISERROR(SEARCH("RARO",I17)))</formula>
    </cfRule>
  </conditionalFormatting>
  <conditionalFormatting sqref="K17:K26 AA17:AA26">
    <cfRule type="containsText" dxfId="646" priority="11" operator="containsText" text="CATASTRÓFICO">
      <formula>NOT(ISERROR(SEARCH("CATASTRÓFICO",K17)))</formula>
    </cfRule>
    <cfRule type="containsText" dxfId="645" priority="12" operator="containsText" text="MAYOR">
      <formula>NOT(ISERROR(SEARCH("MAYOR",K17)))</formula>
    </cfRule>
    <cfRule type="containsText" dxfId="644" priority="13" operator="containsText" text="MODERADO">
      <formula>NOT(ISERROR(SEARCH("MODERADO",K17)))</formula>
    </cfRule>
    <cfRule type="containsText" dxfId="643" priority="14" operator="containsText" text="MENOR">
      <formula>NOT(ISERROR(SEARCH("MENOR",K17)))</formula>
    </cfRule>
    <cfRule type="containsText" dxfId="642" priority="15" operator="containsText" text="INSIGNIFICANTE">
      <formula>NOT(ISERROR(SEARCH("INSIGNIFICANTE",K17)))</formula>
    </cfRule>
  </conditionalFormatting>
  <conditionalFormatting sqref="N17:N26 X17 AD21:AF26 AD17:AE20">
    <cfRule type="containsText" dxfId="641" priority="6" operator="containsText" text="RIESGO EXTREMO">
      <formula>NOT(ISERROR(SEARCH("RIESGO EXTREMO",N17)))</formula>
    </cfRule>
    <cfRule type="containsText" dxfId="640" priority="7" operator="containsText" text="RIESGO ALTO">
      <formula>NOT(ISERROR(SEARCH("RIESGO ALTO",N17)))</formula>
    </cfRule>
    <cfRule type="containsText" dxfId="639" priority="8" operator="containsText" text="RIESGO MODERADO">
      <formula>NOT(ISERROR(SEARCH("RIESGO MODERADO",N17)))</formula>
    </cfRule>
    <cfRule type="containsText" dxfId="638" priority="9" operator="containsText" text="RIESGO BAJO">
      <formula>NOT(ISERROR(SEARCH("RIESGO BAJO",N17)))</formula>
    </cfRule>
  </conditionalFormatting>
  <conditionalFormatting sqref="AF17:AF20">
    <cfRule type="containsText" dxfId="637" priority="1" operator="containsText" text="RIESGO EXTREMO">
      <formula>NOT(ISERROR(SEARCH("RIESGO EXTREMO",AF17)))</formula>
    </cfRule>
    <cfRule type="containsText" dxfId="636" priority="2" operator="containsText" text="RIESGO ALTO">
      <formula>NOT(ISERROR(SEARCH("RIESGO ALTO",AF17)))</formula>
    </cfRule>
    <cfRule type="containsText" dxfId="635" priority="3" operator="containsText" text="RIESGO MODERADO">
      <formula>NOT(ISERROR(SEARCH("RIESGO MODERADO",AF17)))</formula>
    </cfRule>
    <cfRule type="containsText" dxfId="634" priority="4" operator="containsText" text="RIESGO BAJO">
      <formula>NOT(ISERROR(SEARCH("RIESGO BAJO",AF17)))</formula>
    </cfRule>
  </conditionalFormatting>
  <dataValidations count="6">
    <dataValidation type="list" allowBlank="1" showInputMessage="1" showErrorMessage="1" sqref="E6">
      <formula1>MACRO</formula1>
    </dataValidation>
    <dataValidation type="list" allowBlank="1" showInputMessage="1" showErrorMessage="1" sqref="S17:S26 Q17:Q26 U17:U26">
      <formula1>"SI,NO"</formula1>
    </dataValidation>
    <dataValidation type="list" allowBlank="1" showInputMessage="1" showErrorMessage="1" sqref="C17:C26">
      <formula1>FAC</formula1>
    </dataValidation>
    <dataValidation type="list" allowBlank="1" showInputMessage="1" showErrorMessage="1" sqref="K17:K26 AA17:AA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9"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6.xml><?xml version="1.0" encoding="utf-8"?>
<worksheet xmlns="http://schemas.openxmlformats.org/spreadsheetml/2006/main" xmlns:r="http://schemas.openxmlformats.org/officeDocument/2006/relationships">
  <dimension ref="B2:AG2968"/>
  <sheetViews>
    <sheetView showGridLines="0" view="pageBreakPreview" topLeftCell="C1" zoomScale="30" zoomScaleNormal="30" zoomScaleSheetLayoutView="30" zoomScalePageLayoutView="40" workbookViewId="0">
      <selection activeCell="G22" sqref="G22"/>
    </sheetView>
  </sheetViews>
  <sheetFormatPr baseColWidth="10" defaultColWidth="11.42578125" defaultRowHeight="12.75"/>
  <cols>
    <col min="1" max="1" width="4.28515625" style="1" customWidth="1"/>
    <col min="2" max="2" width="12.85546875" style="1" customWidth="1"/>
    <col min="3" max="3" width="20.140625" style="1" customWidth="1" collapsed="1"/>
    <col min="4" max="4" width="58.140625" style="1" customWidth="1"/>
    <col min="5" max="5" width="58.140625" style="1" customWidth="1" collapsed="1"/>
    <col min="6" max="7" width="58.140625" style="1" customWidth="1"/>
    <col min="8" max="8" width="22.5703125" style="1" customWidth="1"/>
    <col min="9" max="9" width="27" style="1" customWidth="1" collapsed="1"/>
    <col min="10" max="10" width="11.42578125" style="1" hidden="1" customWidth="1"/>
    <col min="11" max="11" width="27" style="1" customWidth="1"/>
    <col min="12" max="12" width="11.42578125" style="1" hidden="1" customWidth="1"/>
    <col min="13" max="14" width="17.28515625" style="1" customWidth="1"/>
    <col min="15" max="15" width="28.8554687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7" style="1" customWidth="1"/>
    <col min="28" max="28" width="11.42578125" style="1" hidden="1" customWidth="1"/>
    <col min="29" max="29" width="17.85546875" style="1" customWidth="1"/>
    <col min="30" max="30" width="18.5703125" style="1" customWidth="1"/>
    <col min="31" max="31" width="19.140625" style="1" customWidth="1"/>
    <col min="32" max="33" width="5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590</v>
      </c>
      <c r="F6" s="457"/>
      <c r="G6" s="457"/>
      <c r="H6" s="457"/>
      <c r="I6" s="457"/>
      <c r="J6" s="457"/>
      <c r="K6" s="457"/>
      <c r="L6" s="457"/>
      <c r="M6" s="457"/>
      <c r="N6" s="458"/>
    </row>
    <row r="7" spans="2:33" ht="27" customHeight="1">
      <c r="B7" s="419" t="s">
        <v>6</v>
      </c>
      <c r="C7" s="390"/>
      <c r="D7" s="390"/>
      <c r="E7" s="459" t="s">
        <v>112</v>
      </c>
      <c r="F7" s="459"/>
      <c r="G7" s="459"/>
      <c r="H7" s="459"/>
      <c r="I7" s="459"/>
      <c r="J7" s="459"/>
      <c r="K7" s="459"/>
      <c r="L7" s="459"/>
      <c r="M7" s="459"/>
      <c r="N7" s="460"/>
    </row>
    <row r="8" spans="2:33" ht="27" customHeight="1">
      <c r="B8" s="419" t="s">
        <v>8</v>
      </c>
      <c r="C8" s="390"/>
      <c r="D8" s="390"/>
      <c r="E8" s="461" t="s">
        <v>591</v>
      </c>
      <c r="F8" s="461"/>
      <c r="G8" s="461"/>
      <c r="H8" s="461"/>
      <c r="I8" s="461"/>
      <c r="J8" s="461"/>
      <c r="K8" s="461"/>
      <c r="L8" s="461"/>
      <c r="M8" s="461"/>
      <c r="N8" s="462"/>
    </row>
    <row r="9" spans="2:33" ht="60" customHeight="1" thickBot="1">
      <c r="B9" s="395" t="s">
        <v>10</v>
      </c>
      <c r="C9" s="396"/>
      <c r="D9" s="396"/>
      <c r="E9" s="454" t="s">
        <v>592</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11" t="s">
        <v>19</v>
      </c>
      <c r="F12" s="409"/>
      <c r="G12" s="409"/>
      <c r="H12" s="408"/>
      <c r="I12" s="407" t="s">
        <v>20</v>
      </c>
      <c r="J12" s="409"/>
      <c r="K12" s="409"/>
      <c r="L12" s="409"/>
      <c r="M12" s="409"/>
      <c r="N12" s="408"/>
      <c r="O12" s="411" t="s">
        <v>21</v>
      </c>
      <c r="P12" s="411"/>
      <c r="Q12" s="409"/>
      <c r="R12" s="409"/>
      <c r="S12" s="409"/>
      <c r="T12" s="409"/>
      <c r="U12" s="409"/>
      <c r="V12" s="409"/>
      <c r="W12" s="409"/>
      <c r="X12" s="409"/>
      <c r="Y12" s="412"/>
      <c r="Z12" s="412"/>
      <c r="AA12" s="412"/>
      <c r="AB12" s="412"/>
      <c r="AC12" s="412"/>
      <c r="AD12" s="413"/>
      <c r="AE12" s="414"/>
      <c r="AF12" s="407" t="s">
        <v>22</v>
      </c>
      <c r="AG12" s="481" t="s">
        <v>23</v>
      </c>
    </row>
    <row r="13" spans="2:33" s="9" customFormat="1" ht="38.25" customHeight="1">
      <c r="B13" s="398"/>
      <c r="C13" s="419" t="s">
        <v>24</v>
      </c>
      <c r="D13" s="391" t="s">
        <v>25</v>
      </c>
      <c r="E13" s="484" t="s">
        <v>26</v>
      </c>
      <c r="F13" s="422" t="s">
        <v>27</v>
      </c>
      <c r="G13" s="422" t="s">
        <v>28</v>
      </c>
      <c r="H13" s="452" t="s">
        <v>29</v>
      </c>
      <c r="I13" s="419" t="s">
        <v>30</v>
      </c>
      <c r="J13" s="390"/>
      <c r="K13" s="390"/>
      <c r="L13" s="174"/>
      <c r="M13" s="390" t="s">
        <v>31</v>
      </c>
      <c r="N13" s="391"/>
      <c r="O13" s="385" t="s">
        <v>32</v>
      </c>
      <c r="P13" s="374"/>
      <c r="Q13" s="374"/>
      <c r="R13" s="374"/>
      <c r="S13" s="374"/>
      <c r="T13" s="374"/>
      <c r="U13" s="374"/>
      <c r="V13" s="374"/>
      <c r="W13" s="375"/>
      <c r="X13" s="378" t="s">
        <v>33</v>
      </c>
      <c r="Y13" s="381" t="s">
        <v>256</v>
      </c>
      <c r="Z13" s="382"/>
      <c r="AA13" s="382"/>
      <c r="AB13" s="382"/>
      <c r="AC13" s="382"/>
      <c r="AD13" s="383"/>
      <c r="AE13" s="384"/>
      <c r="AF13" s="415"/>
      <c r="AG13" s="482"/>
    </row>
    <row r="14" spans="2:33" s="9" customFormat="1" ht="36" customHeight="1">
      <c r="B14" s="398"/>
      <c r="C14" s="419"/>
      <c r="D14" s="391"/>
      <c r="E14" s="484"/>
      <c r="F14" s="422"/>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82"/>
    </row>
    <row r="15" spans="2:33" ht="12.75" customHeight="1">
      <c r="B15" s="398"/>
      <c r="C15" s="419"/>
      <c r="D15" s="391"/>
      <c r="E15" s="484"/>
      <c r="F15" s="422"/>
      <c r="G15" s="422"/>
      <c r="H15" s="452"/>
      <c r="I15" s="386"/>
      <c r="J15" s="387"/>
      <c r="K15" s="379"/>
      <c r="L15" s="387"/>
      <c r="M15" s="372" t="s">
        <v>38</v>
      </c>
      <c r="N15" s="393" t="s">
        <v>39</v>
      </c>
      <c r="O15" s="449" t="s">
        <v>40</v>
      </c>
      <c r="P15" s="369"/>
      <c r="Q15" s="372" t="s">
        <v>41</v>
      </c>
      <c r="R15" s="172"/>
      <c r="S15" s="372" t="s">
        <v>42</v>
      </c>
      <c r="T15" s="172"/>
      <c r="U15" s="372" t="s">
        <v>43</v>
      </c>
      <c r="V15" s="172"/>
      <c r="W15" s="372" t="s">
        <v>44</v>
      </c>
      <c r="X15" s="379"/>
      <c r="Y15" s="386"/>
      <c r="Z15" s="387"/>
      <c r="AA15" s="379"/>
      <c r="AB15" s="387"/>
      <c r="AC15" s="372" t="s">
        <v>38</v>
      </c>
      <c r="AD15" s="393" t="s">
        <v>39</v>
      </c>
      <c r="AE15" s="393" t="s">
        <v>45</v>
      </c>
      <c r="AF15" s="415"/>
      <c r="AG15" s="482"/>
    </row>
    <row r="16" spans="2:33" s="9" customFormat="1" ht="73.5" customHeight="1" thickBot="1">
      <c r="B16" s="399"/>
      <c r="C16" s="395"/>
      <c r="D16" s="420"/>
      <c r="E16" s="210" t="s">
        <v>46</v>
      </c>
      <c r="F16" s="11" t="s">
        <v>47</v>
      </c>
      <c r="G16" s="11" t="s">
        <v>257</v>
      </c>
      <c r="H16" s="453"/>
      <c r="I16" s="388"/>
      <c r="J16" s="389"/>
      <c r="K16" s="380"/>
      <c r="L16" s="389"/>
      <c r="M16" s="373"/>
      <c r="N16" s="394"/>
      <c r="O16" s="450"/>
      <c r="P16" s="371"/>
      <c r="Q16" s="373"/>
      <c r="R16" s="173"/>
      <c r="S16" s="373"/>
      <c r="T16" s="173"/>
      <c r="U16" s="373"/>
      <c r="V16" s="173"/>
      <c r="W16" s="373"/>
      <c r="X16" s="380"/>
      <c r="Y16" s="388"/>
      <c r="Z16" s="389"/>
      <c r="AA16" s="380"/>
      <c r="AB16" s="389"/>
      <c r="AC16" s="373"/>
      <c r="AD16" s="394"/>
      <c r="AE16" s="394"/>
      <c r="AF16" s="416"/>
      <c r="AG16" s="483"/>
    </row>
    <row r="17" spans="2:33" s="115" customFormat="1" ht="75" customHeight="1">
      <c r="B17" s="97">
        <v>1</v>
      </c>
      <c r="C17" s="117" t="s">
        <v>92</v>
      </c>
      <c r="D17" s="118" t="s">
        <v>593</v>
      </c>
      <c r="E17" s="211" t="s">
        <v>594</v>
      </c>
      <c r="F17" s="137" t="s">
        <v>595</v>
      </c>
      <c r="G17" s="137" t="s">
        <v>596</v>
      </c>
      <c r="H17" s="122" t="s">
        <v>320</v>
      </c>
      <c r="I17" s="123" t="s">
        <v>121</v>
      </c>
      <c r="J17" s="124" t="str">
        <f t="shared" ref="J17:J26" si="0">IF(I17="RARO","1",IF(I17="IMPROBABLE","2",IF(I17="POSIBLE","3",IF(I17="PROBABLE","4",IF(I17="CASI CIERTA","5","")))))</f>
        <v>3</v>
      </c>
      <c r="K17" s="125" t="s">
        <v>66</v>
      </c>
      <c r="L17" s="104" t="str">
        <f>IF(K17="INSIGNIFICANTE","1",IF(K17="MENOR","2",IF(K17="MODERADO","3",IF(K17="MAYOR","4",IF(K17="CATASTRÓFICO","5","")))))</f>
        <v>3</v>
      </c>
      <c r="M17" s="106">
        <f>IF(J17="","",J17*L17)</f>
        <v>9</v>
      </c>
      <c r="N17" s="111" t="str">
        <f>IF(M17="","",IF(M17&gt;=15,"RIESGO EXTREMO",IF(M17&gt;=7,"RIESGO ALTO",IF(M17&gt;=4,"RIESGO MODERADO",IF(M17&gt;=1,"RIESGO BAJO","")))))</f>
        <v>RIESGO ALTO</v>
      </c>
      <c r="O17" s="479" t="s">
        <v>597</v>
      </c>
      <c r="P17" s="480"/>
      <c r="Q17" s="128" t="s">
        <v>58</v>
      </c>
      <c r="R17" s="129">
        <f t="shared" ref="R17:R26" si="1">IF(Q17="SI",0.25,0)</f>
        <v>0.25</v>
      </c>
      <c r="S17" s="128" t="s">
        <v>58</v>
      </c>
      <c r="T17" s="129">
        <f t="shared" ref="T17:T26" si="2">IF(S17="SI",0.25,0)</f>
        <v>0.25</v>
      </c>
      <c r="U17" s="128" t="s">
        <v>58</v>
      </c>
      <c r="V17" s="109">
        <f>IF(U17="SI",0.5,0)</f>
        <v>0.5</v>
      </c>
      <c r="W17" s="110">
        <f>IF(Q17="","",SUM(R17,T17,V17))</f>
        <v>1</v>
      </c>
      <c r="X17" s="107" t="str">
        <f>IF(W17="","",IF(W17="","",IF(W17&gt;=0.76,"2",IF(W17&gt;=0.51,"1",IF(W17&gt;=0,"0","")))))</f>
        <v>2</v>
      </c>
      <c r="Y17" s="123" t="s">
        <v>118</v>
      </c>
      <c r="Z17" s="112" t="str">
        <f t="shared" ref="Z17:Z26" si="3">IF(Y17="RARO","1",IF(Y17="IMPROBABLE","2",IF(Y17="POSIBLE","3",IF(Y17="PROBABLE","4",IF(Y17="CASI CIERTA","5","")))))</f>
        <v>1</v>
      </c>
      <c r="AA17" s="125" t="s">
        <v>66</v>
      </c>
      <c r="AB17" s="104" t="str">
        <f>IF(AA17="INSIGNIFICANTE","1",IF(AA17="MENOR","2",IF(AA17="MODERADO","3",IF(AA17="MAYOR","4",IF(AA17="CATASTRÓFICO","5","")))))</f>
        <v>3</v>
      </c>
      <c r="AC17" s="106">
        <f>IF(Z17="","",Z17*AB17)</f>
        <v>3</v>
      </c>
      <c r="AD17" s="111" t="str">
        <f>IF(AC17="","",IF(AC17&gt;=15,"RIESGO EXTREMO",IF(AC17&gt;=7,"RIESGO ALTO",IF(AC17&gt;=4,"RIESGO MODERADO",IF(AC17&gt;=1,"RIESGO BAJO","")))))</f>
        <v>RIESGO BAJO</v>
      </c>
      <c r="AE17" s="111" t="str">
        <f>IF(AD17="","",IF(AD17="RIESGO EXTREMO","COMPARTIR O TRANSFERIR EL RIESGO",IF(AD17="RIESGO ALTO","EVITAR EL RIESGO",IF(AD17="RIESGO MODERADO","REDUCIR EL RIESGO",IF(AD17="RIESGO BAJO","ASUMIR","")))))</f>
        <v>ASUMIR</v>
      </c>
      <c r="AF17" s="205" t="s">
        <v>1087</v>
      </c>
      <c r="AG17" s="342" t="s">
        <v>1086</v>
      </c>
    </row>
    <row r="18" spans="2:33" s="115" customFormat="1" ht="75" customHeight="1">
      <c r="B18" s="116">
        <v>2</v>
      </c>
      <c r="C18" s="117" t="s">
        <v>92</v>
      </c>
      <c r="D18" s="118" t="s">
        <v>598</v>
      </c>
      <c r="E18" s="211" t="s">
        <v>599</v>
      </c>
      <c r="F18" s="137" t="s">
        <v>600</v>
      </c>
      <c r="G18" s="137" t="s">
        <v>601</v>
      </c>
      <c r="H18" s="122" t="s">
        <v>320</v>
      </c>
      <c r="I18" s="123" t="s">
        <v>87</v>
      </c>
      <c r="J18" s="124" t="str">
        <f t="shared" si="0"/>
        <v>4</v>
      </c>
      <c r="K18" s="125" t="s">
        <v>76</v>
      </c>
      <c r="L18" s="124" t="str">
        <f t="shared" ref="L18:L26" si="4">IF(K18="INSIGNIFICANTE","1",IF(K18="MENOR","2",IF(K18="MODERADO","3",IF(K18="MAYOR","4",IF(K18="CATASTRÓFICO","5","")))))</f>
        <v>4</v>
      </c>
      <c r="M18" s="126">
        <f t="shared" ref="M18:M25" si="5">IF(J18="","",J18*L18)</f>
        <v>16</v>
      </c>
      <c r="N18" s="127" t="str">
        <f t="shared" ref="N18:N25" si="6">IF(M18="","",IF(M18&gt;=15,"RIESGO EXTREMO",IF(M18&gt;=7,"RIESGO ALTO",IF(M18&gt;=4,"RIESGO MODERADO",IF(M18&gt;=1,"RIESGO BAJO","")))))</f>
        <v>RIESGO EXTREMO</v>
      </c>
      <c r="O18" s="435" t="s">
        <v>602</v>
      </c>
      <c r="P18" s="435" t="s">
        <v>602</v>
      </c>
      <c r="Q18" s="128" t="s">
        <v>58</v>
      </c>
      <c r="R18" s="129">
        <f t="shared" si="1"/>
        <v>0.25</v>
      </c>
      <c r="S18" s="128" t="s">
        <v>58</v>
      </c>
      <c r="T18" s="129">
        <f t="shared" si="2"/>
        <v>0.25</v>
      </c>
      <c r="U18" s="128" t="s">
        <v>58</v>
      </c>
      <c r="V18" s="130">
        <f>IF(U18="SI",0.5,0)</f>
        <v>0.5</v>
      </c>
      <c r="W18" s="131">
        <f>IF(Q18="","",SUM(R18,T18,V18))</f>
        <v>1</v>
      </c>
      <c r="X18" s="181" t="str">
        <f>IF(W18="","",IF(W18="","",IF(W18&gt;=0.76,"2",IF(W18&gt;=0.51,"1",IF(W18&gt;=0,"0","")))))</f>
        <v>2</v>
      </c>
      <c r="Y18" s="123" t="s">
        <v>118</v>
      </c>
      <c r="Z18" s="112" t="str">
        <f t="shared" si="3"/>
        <v>1</v>
      </c>
      <c r="AA18" s="125" t="s">
        <v>76</v>
      </c>
      <c r="AB18" s="124" t="str">
        <f t="shared" ref="AB18:AB26" si="7">IF(AA18="INSIGNIFICANTE","1",IF(AA18="MENOR","2",IF(AA18="MODERADO","3",IF(AA18="MAYOR","4",IF(AA18="CATASTRÓFICO","5","")))))</f>
        <v>4</v>
      </c>
      <c r="AC18" s="126">
        <f t="shared" ref="AC18:AC25" si="8">IF(Z18="","",Z18*AB18)</f>
        <v>4</v>
      </c>
      <c r="AD18" s="133" t="str">
        <f t="shared" ref="AD18:AD26" si="9">IF(AC18="","",IF(AC18&gt;=15,"RIESGO EXTREMO",IF(AC18&gt;=7,"RIESGO ALTO",IF(AC18&gt;=4,"RIESGO MODERADO",IF(AC18&gt;=1,"RIESGO BAJO","")))))</f>
        <v>RIESGO MODERADO</v>
      </c>
      <c r="AE18" s="133" t="str">
        <f t="shared" ref="AE18:AE26" si="10">IF(AD18="","",IF(AD18="RIESGO EXTREMO","COMPARTIR O TRANSFERIR EL RIESGO",IF(AD18="RIESGO ALTO","EVITAR EL RIESGO",IF(AD18="RIESGO MODERADO","REDUCIR EL RIESGO",IF(AD18="RIESGO BAJO","ASUMIR","")))))</f>
        <v>REDUCIR EL RIESGO</v>
      </c>
      <c r="AF18" s="195" t="s">
        <v>603</v>
      </c>
      <c r="AG18" s="215" t="s">
        <v>604</v>
      </c>
    </row>
    <row r="19" spans="2:33" s="115" customFormat="1" ht="75" customHeight="1">
      <c r="B19" s="116">
        <v>3</v>
      </c>
      <c r="C19" s="139" t="s">
        <v>49</v>
      </c>
      <c r="D19" s="118" t="s">
        <v>605</v>
      </c>
      <c r="E19" s="212" t="s">
        <v>606</v>
      </c>
      <c r="F19" s="137" t="s">
        <v>607</v>
      </c>
      <c r="G19" s="137" t="s">
        <v>608</v>
      </c>
      <c r="H19" s="144" t="s">
        <v>75</v>
      </c>
      <c r="I19" s="145" t="s">
        <v>118</v>
      </c>
      <c r="J19" s="146" t="str">
        <f t="shared" si="0"/>
        <v>1</v>
      </c>
      <c r="K19" s="147" t="s">
        <v>56</v>
      </c>
      <c r="L19" s="124" t="str">
        <f t="shared" si="4"/>
        <v>2</v>
      </c>
      <c r="M19" s="126">
        <f t="shared" si="5"/>
        <v>2</v>
      </c>
      <c r="N19" s="127" t="str">
        <f t="shared" si="6"/>
        <v>RIESGO BAJO</v>
      </c>
      <c r="O19" s="435" t="s">
        <v>308</v>
      </c>
      <c r="P19" s="435" t="s">
        <v>308</v>
      </c>
      <c r="Q19" s="128" t="s">
        <v>59</v>
      </c>
      <c r="R19" s="129">
        <f t="shared" si="1"/>
        <v>0</v>
      </c>
      <c r="S19" s="128" t="s">
        <v>59</v>
      </c>
      <c r="T19" s="129">
        <f t="shared" si="2"/>
        <v>0</v>
      </c>
      <c r="U19" s="128" t="s">
        <v>59</v>
      </c>
      <c r="V19" s="130">
        <f>IF(U19="SI",0.5,0)</f>
        <v>0</v>
      </c>
      <c r="W19" s="131">
        <f>IF(Q19="","",SUM(R19,T19,V19))</f>
        <v>0</v>
      </c>
      <c r="X19" s="181" t="str">
        <f>IF(W19="","",IF(W19="","",IF(W19&gt;=0.76,"2",IF(W19&gt;=0.51,"1",IF(W19&gt;=0,"0","")))))</f>
        <v>0</v>
      </c>
      <c r="Y19" s="145" t="s">
        <v>118</v>
      </c>
      <c r="Z19" s="148" t="str">
        <f t="shared" si="3"/>
        <v>1</v>
      </c>
      <c r="AA19" s="147" t="s">
        <v>56</v>
      </c>
      <c r="AB19" s="124" t="str">
        <f t="shared" si="7"/>
        <v>2</v>
      </c>
      <c r="AC19" s="126">
        <f t="shared" si="8"/>
        <v>2</v>
      </c>
      <c r="AD19" s="133" t="str">
        <f t="shared" si="9"/>
        <v>RIESGO BAJO</v>
      </c>
      <c r="AE19" s="133" t="str">
        <f t="shared" si="10"/>
        <v>ASUMIR</v>
      </c>
      <c r="AF19" s="343" t="s">
        <v>944</v>
      </c>
      <c r="AG19" s="213" t="s">
        <v>945</v>
      </c>
    </row>
    <row r="20" spans="2:33" s="115" customFormat="1" ht="75" customHeight="1">
      <c r="B20" s="116">
        <v>4</v>
      </c>
      <c r="C20" s="139" t="s">
        <v>49</v>
      </c>
      <c r="D20" s="118" t="s">
        <v>609</v>
      </c>
      <c r="E20" s="211" t="s">
        <v>610</v>
      </c>
      <c r="F20" s="137" t="s">
        <v>611</v>
      </c>
      <c r="G20" s="137" t="s">
        <v>612</v>
      </c>
      <c r="H20" s="144" t="s">
        <v>134</v>
      </c>
      <c r="I20" s="145" t="s">
        <v>55</v>
      </c>
      <c r="J20" s="146" t="str">
        <f t="shared" si="0"/>
        <v>5</v>
      </c>
      <c r="K20" s="147" t="s">
        <v>56</v>
      </c>
      <c r="L20" s="124" t="str">
        <f t="shared" si="4"/>
        <v>2</v>
      </c>
      <c r="M20" s="126">
        <f t="shared" si="5"/>
        <v>10</v>
      </c>
      <c r="N20" s="127" t="str">
        <f t="shared" si="6"/>
        <v>RIESGO ALTO</v>
      </c>
      <c r="O20" s="435" t="s">
        <v>613</v>
      </c>
      <c r="P20" s="435" t="s">
        <v>308</v>
      </c>
      <c r="Q20" s="128" t="s">
        <v>58</v>
      </c>
      <c r="R20" s="129">
        <f t="shared" si="1"/>
        <v>0.25</v>
      </c>
      <c r="S20" s="128" t="s">
        <v>58</v>
      </c>
      <c r="T20" s="129">
        <f t="shared" si="2"/>
        <v>0.25</v>
      </c>
      <c r="U20" s="128" t="s">
        <v>59</v>
      </c>
      <c r="V20" s="130">
        <f>IF(U20="SI",0.5,0)</f>
        <v>0</v>
      </c>
      <c r="W20" s="131">
        <f>IF(Q20="","",SUM(R20,T20,V20))</f>
        <v>0.5</v>
      </c>
      <c r="X20" s="181" t="str">
        <f>IF(W20="","",IF(W20="","",IF(W20&gt;=0.76,"2",IF(W20&gt;=0.51,"1",IF(W20&gt;=0,"0","")))))</f>
        <v>0</v>
      </c>
      <c r="Y20" s="145" t="s">
        <v>55</v>
      </c>
      <c r="Z20" s="148" t="str">
        <f t="shared" si="3"/>
        <v>5</v>
      </c>
      <c r="AA20" s="147" t="s">
        <v>56</v>
      </c>
      <c r="AB20" s="124" t="str">
        <f t="shared" si="7"/>
        <v>2</v>
      </c>
      <c r="AC20" s="126">
        <f t="shared" si="8"/>
        <v>10</v>
      </c>
      <c r="AD20" s="133" t="str">
        <f t="shared" si="9"/>
        <v>RIESGO ALTO</v>
      </c>
      <c r="AE20" s="133" t="str">
        <f t="shared" si="10"/>
        <v>EVITAR EL RIESGO</v>
      </c>
      <c r="AF20" s="343" t="s">
        <v>614</v>
      </c>
      <c r="AG20" s="213" t="s">
        <v>946</v>
      </c>
    </row>
    <row r="21" spans="2:33" s="115" customFormat="1" ht="75" customHeight="1">
      <c r="B21" s="116">
        <v>5</v>
      </c>
      <c r="C21" s="139" t="s">
        <v>49</v>
      </c>
      <c r="D21" s="118" t="s">
        <v>615</v>
      </c>
      <c r="E21" s="211" t="s">
        <v>616</v>
      </c>
      <c r="F21" s="124" t="s">
        <v>617</v>
      </c>
      <c r="G21" s="137" t="s">
        <v>618</v>
      </c>
      <c r="H21" s="144" t="s">
        <v>134</v>
      </c>
      <c r="I21" s="145" t="s">
        <v>121</v>
      </c>
      <c r="J21" s="146" t="str">
        <f t="shared" si="0"/>
        <v>3</v>
      </c>
      <c r="K21" s="147" t="s">
        <v>76</v>
      </c>
      <c r="L21" s="124" t="str">
        <f t="shared" si="4"/>
        <v>4</v>
      </c>
      <c r="M21" s="126">
        <f t="shared" si="5"/>
        <v>12</v>
      </c>
      <c r="N21" s="127" t="str">
        <f t="shared" si="6"/>
        <v>RIESGO ALTO</v>
      </c>
      <c r="O21" s="435" t="s">
        <v>619</v>
      </c>
      <c r="P21" s="435" t="s">
        <v>619</v>
      </c>
      <c r="Q21" s="128" t="s">
        <v>58</v>
      </c>
      <c r="R21" s="129">
        <f t="shared" si="1"/>
        <v>0.25</v>
      </c>
      <c r="S21" s="128" t="s">
        <v>58</v>
      </c>
      <c r="T21" s="129">
        <f t="shared" si="2"/>
        <v>0.25</v>
      </c>
      <c r="U21" s="128" t="s">
        <v>58</v>
      </c>
      <c r="V21" s="130">
        <f t="shared" ref="V21:V26" si="11">IF(U21="SI",0.5,0)</f>
        <v>0.5</v>
      </c>
      <c r="W21" s="131">
        <f t="shared" ref="W21:W26" si="12">IF(Q21="","",SUM(R21,T21,V21))</f>
        <v>1</v>
      </c>
      <c r="X21" s="181" t="str">
        <f>IF(W21="","",IF(W21="","",IF(W21&gt;=0.76,"2",IF(W21&gt;=0.51,"1",IF(W21&gt;=0,"0","")))))</f>
        <v>2</v>
      </c>
      <c r="Y21" s="145" t="s">
        <v>118</v>
      </c>
      <c r="Z21" s="148" t="str">
        <f t="shared" si="3"/>
        <v>1</v>
      </c>
      <c r="AA21" s="147" t="s">
        <v>56</v>
      </c>
      <c r="AB21" s="124" t="str">
        <f t="shared" si="7"/>
        <v>2</v>
      </c>
      <c r="AC21" s="126">
        <f t="shared" si="8"/>
        <v>2</v>
      </c>
      <c r="AD21" s="133" t="str">
        <f t="shared" si="9"/>
        <v>RIESGO BAJO</v>
      </c>
      <c r="AE21" s="133" t="str">
        <f t="shared" si="10"/>
        <v>ASUMIR</v>
      </c>
      <c r="AF21" s="195" t="s">
        <v>1088</v>
      </c>
      <c r="AG21" s="213" t="s">
        <v>947</v>
      </c>
    </row>
    <row r="22" spans="2:33" s="115" customFormat="1" ht="75" customHeight="1">
      <c r="B22" s="116">
        <v>6</v>
      </c>
      <c r="C22" s="139" t="s">
        <v>49</v>
      </c>
      <c r="D22" s="118" t="s">
        <v>620</v>
      </c>
      <c r="E22" s="211" t="s">
        <v>621</v>
      </c>
      <c r="F22" s="137" t="s">
        <v>622</v>
      </c>
      <c r="G22" s="137" t="s">
        <v>623</v>
      </c>
      <c r="H22" s="144" t="s">
        <v>75</v>
      </c>
      <c r="I22" s="145" t="s">
        <v>87</v>
      </c>
      <c r="J22" s="146" t="str">
        <f t="shared" si="0"/>
        <v>4</v>
      </c>
      <c r="K22" s="147" t="s">
        <v>56</v>
      </c>
      <c r="L22" s="124" t="str">
        <f t="shared" si="4"/>
        <v>2</v>
      </c>
      <c r="M22" s="126">
        <f t="shared" si="5"/>
        <v>8</v>
      </c>
      <c r="N22" s="127" t="str">
        <f t="shared" si="6"/>
        <v>RIESGO ALTO</v>
      </c>
      <c r="O22" s="435" t="s">
        <v>624</v>
      </c>
      <c r="P22" s="435" t="s">
        <v>624</v>
      </c>
      <c r="Q22" s="128" t="s">
        <v>58</v>
      </c>
      <c r="R22" s="129">
        <f t="shared" si="1"/>
        <v>0.25</v>
      </c>
      <c r="S22" s="128" t="s">
        <v>58</v>
      </c>
      <c r="T22" s="129">
        <f t="shared" si="2"/>
        <v>0.25</v>
      </c>
      <c r="U22" s="128" t="s">
        <v>58</v>
      </c>
      <c r="V22" s="130">
        <f t="shared" si="11"/>
        <v>0.5</v>
      </c>
      <c r="W22" s="131">
        <f t="shared" si="12"/>
        <v>1</v>
      </c>
      <c r="X22" s="181" t="str">
        <f t="shared" ref="X22:X26" si="13">IF(W22="","",IF(W22="","",IF(W22&gt;=0.76,"2",IF(W22&gt;=0.51,"1",IF(W22&gt;=0,"0","")))))</f>
        <v>2</v>
      </c>
      <c r="Y22" s="145" t="s">
        <v>120</v>
      </c>
      <c r="Z22" s="148" t="str">
        <f t="shared" si="3"/>
        <v>2</v>
      </c>
      <c r="AA22" s="147" t="s">
        <v>125</v>
      </c>
      <c r="AB22" s="124" t="str">
        <f t="shared" si="7"/>
        <v>1</v>
      </c>
      <c r="AC22" s="126">
        <f t="shared" si="8"/>
        <v>2</v>
      </c>
      <c r="AD22" s="133" t="str">
        <f t="shared" si="9"/>
        <v>RIESGO BAJO</v>
      </c>
      <c r="AE22" s="133" t="str">
        <f t="shared" si="10"/>
        <v>ASUMIR</v>
      </c>
      <c r="AF22" s="195" t="s">
        <v>625</v>
      </c>
      <c r="AG22" s="213" t="s">
        <v>1089</v>
      </c>
    </row>
    <row r="23" spans="2:33" s="115" customFormat="1" ht="75" customHeight="1">
      <c r="B23" s="116">
        <v>7</v>
      </c>
      <c r="C23" s="117" t="s">
        <v>92</v>
      </c>
      <c r="D23" s="118" t="s">
        <v>626</v>
      </c>
      <c r="E23" s="214" t="s">
        <v>627</v>
      </c>
      <c r="F23" s="137" t="s">
        <v>628</v>
      </c>
      <c r="G23" s="137" t="s">
        <v>629</v>
      </c>
      <c r="H23" s="144" t="s">
        <v>84</v>
      </c>
      <c r="I23" s="145" t="s">
        <v>121</v>
      </c>
      <c r="J23" s="146" t="str">
        <f t="shared" si="0"/>
        <v>3</v>
      </c>
      <c r="K23" s="147" t="s">
        <v>76</v>
      </c>
      <c r="L23" s="124" t="str">
        <f t="shared" si="4"/>
        <v>4</v>
      </c>
      <c r="M23" s="126">
        <f t="shared" si="5"/>
        <v>12</v>
      </c>
      <c r="N23" s="127" t="str">
        <f t="shared" si="6"/>
        <v>RIESGO ALTO</v>
      </c>
      <c r="O23" s="435" t="s">
        <v>630</v>
      </c>
      <c r="P23" s="435" t="s">
        <v>630</v>
      </c>
      <c r="Q23" s="128" t="s">
        <v>58</v>
      </c>
      <c r="R23" s="129">
        <f t="shared" si="1"/>
        <v>0.25</v>
      </c>
      <c r="S23" s="128" t="s">
        <v>58</v>
      </c>
      <c r="T23" s="129">
        <f t="shared" si="2"/>
        <v>0.25</v>
      </c>
      <c r="U23" s="128" t="s">
        <v>58</v>
      </c>
      <c r="V23" s="130">
        <f t="shared" si="11"/>
        <v>0.5</v>
      </c>
      <c r="W23" s="131">
        <f t="shared" si="12"/>
        <v>1</v>
      </c>
      <c r="X23" s="181" t="str">
        <f t="shared" si="13"/>
        <v>2</v>
      </c>
      <c r="Y23" s="145" t="s">
        <v>118</v>
      </c>
      <c r="Z23" s="148" t="str">
        <f t="shared" si="3"/>
        <v>1</v>
      </c>
      <c r="AA23" s="147" t="s">
        <v>76</v>
      </c>
      <c r="AB23" s="124" t="str">
        <f t="shared" si="7"/>
        <v>4</v>
      </c>
      <c r="AC23" s="126">
        <f t="shared" si="8"/>
        <v>4</v>
      </c>
      <c r="AD23" s="133" t="str">
        <f t="shared" si="9"/>
        <v>RIESGO MODERADO</v>
      </c>
      <c r="AE23" s="133" t="str">
        <f t="shared" si="10"/>
        <v>REDUCIR EL RIESGO</v>
      </c>
      <c r="AF23" s="195" t="s">
        <v>631</v>
      </c>
      <c r="AG23" s="213" t="s">
        <v>948</v>
      </c>
    </row>
    <row r="24" spans="2:33" s="115" customFormat="1" ht="75" customHeight="1">
      <c r="B24" s="116">
        <v>8</v>
      </c>
      <c r="C24" s="117"/>
      <c r="D24" s="118"/>
      <c r="E24" s="211"/>
      <c r="F24" s="137"/>
      <c r="G24" s="137"/>
      <c r="H24" s="122"/>
      <c r="I24" s="123"/>
      <c r="J24" s="124" t="str">
        <f t="shared" si="0"/>
        <v/>
      </c>
      <c r="K24" s="125"/>
      <c r="L24" s="124" t="str">
        <f t="shared" si="4"/>
        <v/>
      </c>
      <c r="M24" s="126" t="str">
        <f t="shared" si="5"/>
        <v/>
      </c>
      <c r="N24" s="133" t="str">
        <f t="shared" si="6"/>
        <v/>
      </c>
      <c r="O24" s="442"/>
      <c r="P24" s="357"/>
      <c r="Q24" s="128"/>
      <c r="R24" s="129">
        <f t="shared" si="1"/>
        <v>0</v>
      </c>
      <c r="S24" s="128"/>
      <c r="T24" s="129">
        <f t="shared" si="2"/>
        <v>0</v>
      </c>
      <c r="U24" s="128"/>
      <c r="V24" s="130">
        <f t="shared" si="11"/>
        <v>0</v>
      </c>
      <c r="W24" s="131" t="str">
        <f t="shared" si="12"/>
        <v/>
      </c>
      <c r="X24" s="181" t="str">
        <f t="shared" si="13"/>
        <v/>
      </c>
      <c r="Y24" s="123"/>
      <c r="Z24" s="112" t="str">
        <f t="shared" si="3"/>
        <v/>
      </c>
      <c r="AA24" s="125"/>
      <c r="AB24" s="124" t="str">
        <f t="shared" si="7"/>
        <v/>
      </c>
      <c r="AC24" s="126" t="str">
        <f t="shared" si="8"/>
        <v/>
      </c>
      <c r="AD24" s="133" t="str">
        <f t="shared" si="9"/>
        <v/>
      </c>
      <c r="AE24" s="133" t="str">
        <f t="shared" si="10"/>
        <v/>
      </c>
      <c r="AF24" s="180"/>
      <c r="AG24" s="215"/>
    </row>
    <row r="25" spans="2:33" s="115" customFormat="1" ht="75" customHeight="1">
      <c r="B25" s="116">
        <v>9</v>
      </c>
      <c r="C25" s="117"/>
      <c r="D25" s="118"/>
      <c r="E25" s="211"/>
      <c r="F25" s="137"/>
      <c r="G25" s="137"/>
      <c r="H25" s="122"/>
      <c r="I25" s="123"/>
      <c r="J25" s="124" t="str">
        <f t="shared" si="0"/>
        <v/>
      </c>
      <c r="K25" s="125"/>
      <c r="L25" s="124" t="str">
        <f t="shared" si="4"/>
        <v/>
      </c>
      <c r="M25" s="126" t="str">
        <f t="shared" si="5"/>
        <v/>
      </c>
      <c r="N25" s="133" t="str">
        <f t="shared" si="6"/>
        <v/>
      </c>
      <c r="O25" s="442"/>
      <c r="P25" s="357"/>
      <c r="Q25" s="128"/>
      <c r="R25" s="129">
        <f t="shared" si="1"/>
        <v>0</v>
      </c>
      <c r="S25" s="128"/>
      <c r="T25" s="129">
        <f t="shared" si="2"/>
        <v>0</v>
      </c>
      <c r="U25" s="128"/>
      <c r="V25" s="130">
        <f t="shared" si="11"/>
        <v>0</v>
      </c>
      <c r="W25" s="131" t="str">
        <f t="shared" si="12"/>
        <v/>
      </c>
      <c r="X25" s="181" t="str">
        <f t="shared" si="13"/>
        <v/>
      </c>
      <c r="Y25" s="123"/>
      <c r="Z25" s="112" t="str">
        <f t="shared" si="3"/>
        <v/>
      </c>
      <c r="AA25" s="125"/>
      <c r="AB25" s="124" t="str">
        <f t="shared" si="7"/>
        <v/>
      </c>
      <c r="AC25" s="126" t="str">
        <f t="shared" si="8"/>
        <v/>
      </c>
      <c r="AD25" s="133" t="str">
        <f t="shared" si="9"/>
        <v/>
      </c>
      <c r="AE25" s="133" t="str">
        <f t="shared" si="10"/>
        <v/>
      </c>
      <c r="AF25" s="151"/>
      <c r="AG25" s="215"/>
    </row>
    <row r="26" spans="2:33" s="115" customFormat="1" ht="75" customHeight="1" thickBot="1">
      <c r="B26" s="152">
        <v>10</v>
      </c>
      <c r="C26" s="153"/>
      <c r="D26" s="154"/>
      <c r="E26" s="216"/>
      <c r="F26" s="156"/>
      <c r="G26" s="156"/>
      <c r="H26" s="157"/>
      <c r="I26" s="158"/>
      <c r="J26" s="159" t="str">
        <f t="shared" si="0"/>
        <v/>
      </c>
      <c r="K26" s="160"/>
      <c r="L26" s="159" t="str">
        <f t="shared" si="4"/>
        <v/>
      </c>
      <c r="M26" s="161"/>
      <c r="N26" s="168"/>
      <c r="O26" s="447"/>
      <c r="P26" s="359"/>
      <c r="Q26" s="160"/>
      <c r="R26" s="163">
        <f t="shared" si="1"/>
        <v>0</v>
      </c>
      <c r="S26" s="160"/>
      <c r="T26" s="163">
        <f t="shared" si="2"/>
        <v>0</v>
      </c>
      <c r="U26" s="160"/>
      <c r="V26" s="164">
        <f t="shared" si="11"/>
        <v>0</v>
      </c>
      <c r="W26" s="165" t="str">
        <f t="shared" si="12"/>
        <v/>
      </c>
      <c r="X26" s="187" t="str">
        <f t="shared" si="13"/>
        <v/>
      </c>
      <c r="Y26" s="158"/>
      <c r="Z26" s="167" t="str">
        <f t="shared" si="3"/>
        <v/>
      </c>
      <c r="AA26" s="160"/>
      <c r="AB26" s="159" t="str">
        <f t="shared" si="7"/>
        <v/>
      </c>
      <c r="AC26" s="161"/>
      <c r="AD26" s="168" t="str">
        <f t="shared" si="9"/>
        <v/>
      </c>
      <c r="AE26" s="168" t="str">
        <f t="shared" si="10"/>
        <v/>
      </c>
      <c r="AF26" s="169"/>
      <c r="AG26" s="217"/>
    </row>
    <row r="27" spans="2:33" s="54" customFormat="1"/>
    <row r="28" spans="2:33" s="54" customFormat="1" ht="12.75" customHeight="1"/>
    <row r="29" spans="2:33" s="54" customFormat="1" ht="12.75" hidden="1" customHeight="1">
      <c r="B29" s="54" t="s">
        <v>49</v>
      </c>
      <c r="C29" s="54" t="s">
        <v>90</v>
      </c>
      <c r="D29" s="54" t="s">
        <v>91</v>
      </c>
    </row>
    <row r="30" spans="2:33" s="54" customFormat="1" ht="13.5" hidden="1" customHeight="1">
      <c r="B30" s="54" t="s">
        <v>92</v>
      </c>
      <c r="C30" s="54" t="s">
        <v>93</v>
      </c>
      <c r="D30" s="54" t="s">
        <v>94</v>
      </c>
    </row>
    <row r="31" spans="2:33" s="54" customFormat="1" ht="38.25" hidden="1">
      <c r="C31" s="54" t="s">
        <v>95</v>
      </c>
      <c r="D31" s="54" t="s">
        <v>96</v>
      </c>
    </row>
    <row r="32" spans="2:33" s="54" customFormat="1" ht="25.5" hidden="1">
      <c r="B32" s="54" t="s">
        <v>97</v>
      </c>
      <c r="C32" s="54" t="s">
        <v>98</v>
      </c>
      <c r="D32" s="54" t="s">
        <v>99</v>
      </c>
    </row>
    <row r="33" spans="2:4" s="54" customFormat="1" ht="25.5" hidden="1">
      <c r="B33" s="55" t="s">
        <v>100</v>
      </c>
      <c r="C33" s="54" t="s">
        <v>101</v>
      </c>
      <c r="D33" s="54" t="s">
        <v>102</v>
      </c>
    </row>
    <row r="34" spans="2:4" s="54" customFormat="1" hidden="1">
      <c r="B34" s="54" t="s">
        <v>103</v>
      </c>
      <c r="C34" s="54" t="s">
        <v>104</v>
      </c>
      <c r="D34" s="54" t="s">
        <v>105</v>
      </c>
    </row>
    <row r="35" spans="2:4" s="54" customFormat="1" ht="25.5" hidden="1">
      <c r="B35" s="54" t="s">
        <v>106</v>
      </c>
      <c r="C35" s="54" t="s">
        <v>107</v>
      </c>
      <c r="D35" s="54" t="s">
        <v>5</v>
      </c>
    </row>
    <row r="36" spans="2:4" s="54" customFormat="1" ht="63.75" hidden="1">
      <c r="B36" s="54" t="s">
        <v>108</v>
      </c>
      <c r="C36" s="54" t="s">
        <v>109</v>
      </c>
      <c r="D36" s="54" t="s">
        <v>110</v>
      </c>
    </row>
    <row r="37" spans="2:4" s="54" customFormat="1" ht="25.5" hidden="1">
      <c r="B37" s="54" t="s">
        <v>84</v>
      </c>
      <c r="C37" s="54" t="s">
        <v>111</v>
      </c>
      <c r="D37" s="54" t="s">
        <v>590</v>
      </c>
    </row>
    <row r="38" spans="2:4" s="54" customFormat="1" ht="25.5" hidden="1">
      <c r="B38" s="54" t="s">
        <v>113</v>
      </c>
      <c r="C38" s="54" t="s">
        <v>114</v>
      </c>
    </row>
    <row r="39" spans="2:4" s="54" customFormat="1" hidden="1">
      <c r="B39" s="54" t="s">
        <v>115</v>
      </c>
      <c r="C39" s="54" t="s">
        <v>116</v>
      </c>
    </row>
    <row r="40" spans="2:4" s="54" customFormat="1" ht="38.25"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51"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Rows="0" selectLockedCells="1"/>
  <dataConsolidate/>
  <mergeCells count="66">
    <mergeCell ref="B2:C4"/>
    <mergeCell ref="D2:N2"/>
    <mergeCell ref="O2:O4"/>
    <mergeCell ref="P2:AG2"/>
    <mergeCell ref="G3:N3"/>
    <mergeCell ref="P3:AA3"/>
    <mergeCell ref="AC3:AG3"/>
    <mergeCell ref="D4:N4"/>
    <mergeCell ref="P4:AG4"/>
    <mergeCell ref="B6:D6"/>
    <mergeCell ref="E6:N6"/>
    <mergeCell ref="B7:D7"/>
    <mergeCell ref="E7:N7"/>
    <mergeCell ref="B8:D8"/>
    <mergeCell ref="E8:N8"/>
    <mergeCell ref="H13:H16"/>
    <mergeCell ref="I13:K13"/>
    <mergeCell ref="B9:D9"/>
    <mergeCell ref="E9:N9"/>
    <mergeCell ref="B11:D11"/>
    <mergeCell ref="E11:H11"/>
    <mergeCell ref="I11:N11"/>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I14:J16"/>
    <mergeCell ref="K14:L16"/>
    <mergeCell ref="M14:N14"/>
    <mergeCell ref="Y14:Z16"/>
    <mergeCell ref="AA14:AB16"/>
    <mergeCell ref="M15:M16"/>
    <mergeCell ref="O22:P22"/>
    <mergeCell ref="O23:P23"/>
    <mergeCell ref="O13:W14"/>
    <mergeCell ref="X13:X16"/>
    <mergeCell ref="Y13:AE13"/>
    <mergeCell ref="AC14:AE14"/>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s>
  <conditionalFormatting sqref="I24:I26 Y24:Y26">
    <cfRule type="containsText" dxfId="633" priority="33" operator="containsText" text="IMPROBABLE">
      <formula>NOT(ISERROR(SEARCH("IMPROBABLE",I24)))</formula>
    </cfRule>
    <cfRule type="containsText" dxfId="632" priority="38" operator="containsText" text="PROBABLE">
      <formula>NOT(ISERROR(SEARCH("PROBABLE",I24)))</formula>
    </cfRule>
    <cfRule type="containsText" dxfId="631" priority="44" operator="containsText" text="CASI CIERTA">
      <formula>NOT(ISERROR(SEARCH("CASI CIERTA",I24)))</formula>
    </cfRule>
    <cfRule type="containsText" dxfId="630" priority="45" operator="containsText" text="POSIBLE">
      <formula>NOT(ISERROR(SEARCH("POSIBLE",I24)))</formula>
    </cfRule>
    <cfRule type="containsText" dxfId="629" priority="46" operator="containsText" text="RARO">
      <formula>NOT(ISERROR(SEARCH("RARO",I24)))</formula>
    </cfRule>
  </conditionalFormatting>
  <conditionalFormatting sqref="K24:K26 AA24:AA26">
    <cfRule type="containsText" dxfId="628" priority="39" operator="containsText" text="CATASTRÓFICO">
      <formula>NOT(ISERROR(SEARCH("CATASTRÓFICO",K24)))</formula>
    </cfRule>
    <cfRule type="containsText" dxfId="627" priority="40" operator="containsText" text="MAYOR">
      <formula>NOT(ISERROR(SEARCH("MAYOR",K24)))</formula>
    </cfRule>
    <cfRule type="containsText" dxfId="626" priority="41" operator="containsText" text="MODERADO">
      <formula>NOT(ISERROR(SEARCH("MODERADO",K24)))</formula>
    </cfRule>
    <cfRule type="containsText" dxfId="625" priority="42" operator="containsText" text="MENOR">
      <formula>NOT(ISERROR(SEARCH("MENOR",K24)))</formula>
    </cfRule>
    <cfRule type="containsText" dxfId="624" priority="43" operator="containsText" text="INSIGNIFICANTE">
      <formula>NOT(ISERROR(SEARCH("INSIGNIFICANTE",K24)))</formula>
    </cfRule>
  </conditionalFormatting>
  <conditionalFormatting sqref="N17:N26 X17 AD24:AF26 AD17:AE23">
    <cfRule type="containsText" dxfId="623" priority="34" operator="containsText" text="RIESGO EXTREMO">
      <formula>NOT(ISERROR(SEARCH("RIESGO EXTREMO",N17)))</formula>
    </cfRule>
    <cfRule type="containsText" dxfId="622" priority="35" operator="containsText" text="RIESGO ALTO">
      <formula>NOT(ISERROR(SEARCH("RIESGO ALTO",N17)))</formula>
    </cfRule>
    <cfRule type="containsText" dxfId="621" priority="36" operator="containsText" text="RIESGO MODERADO">
      <formula>NOT(ISERROR(SEARCH("RIESGO MODERADO",N17)))</formula>
    </cfRule>
    <cfRule type="containsText" dxfId="620" priority="37" operator="containsText" text="RIESGO BAJO">
      <formula>NOT(ISERROR(SEARCH("RIESGO BAJO",N17)))</formula>
    </cfRule>
  </conditionalFormatting>
  <conditionalFormatting sqref="I17:I23">
    <cfRule type="containsText" dxfId="619" priority="23" operator="containsText" text="IMPROBABLE">
      <formula>NOT(ISERROR(SEARCH("IMPROBABLE",I17)))</formula>
    </cfRule>
    <cfRule type="containsText" dxfId="618" priority="24" operator="containsText" text="PROBABLE">
      <formula>NOT(ISERROR(SEARCH("PROBABLE",I17)))</formula>
    </cfRule>
    <cfRule type="containsText" dxfId="617" priority="30" operator="containsText" text="CASI CIERTA">
      <formula>NOT(ISERROR(SEARCH("CASI CIERTA",I17)))</formula>
    </cfRule>
    <cfRule type="containsText" dxfId="616" priority="31" operator="containsText" text="POSIBLE">
      <formula>NOT(ISERROR(SEARCH("POSIBLE",I17)))</formula>
    </cfRule>
    <cfRule type="containsText" dxfId="615" priority="32" operator="containsText" text="RARO">
      <formula>NOT(ISERROR(SEARCH("RARO",I17)))</formula>
    </cfRule>
  </conditionalFormatting>
  <conditionalFormatting sqref="K17:K23">
    <cfRule type="containsText" dxfId="614" priority="25" operator="containsText" text="CATASTRÓFICO">
      <formula>NOT(ISERROR(SEARCH("CATASTRÓFICO",K17)))</formula>
    </cfRule>
    <cfRule type="containsText" dxfId="613" priority="26" operator="containsText" text="MAYOR">
      <formula>NOT(ISERROR(SEARCH("MAYOR",K17)))</formula>
    </cfRule>
    <cfRule type="containsText" dxfId="612" priority="27" operator="containsText" text="MODERADO">
      <formula>NOT(ISERROR(SEARCH("MODERADO",K17)))</formula>
    </cfRule>
    <cfRule type="containsText" dxfId="611" priority="28" operator="containsText" text="MENOR">
      <formula>NOT(ISERROR(SEARCH("MENOR",K17)))</formula>
    </cfRule>
    <cfRule type="containsText" dxfId="610" priority="29" operator="containsText" text="INSIGNIFICANTE">
      <formula>NOT(ISERROR(SEARCH("INSIGNIFICANTE",K17)))</formula>
    </cfRule>
  </conditionalFormatting>
  <conditionalFormatting sqref="Y17:Y23">
    <cfRule type="containsText" dxfId="609" priority="13" operator="containsText" text="IMPROBABLE">
      <formula>NOT(ISERROR(SEARCH("IMPROBABLE",Y17)))</formula>
    </cfRule>
    <cfRule type="containsText" dxfId="608" priority="14" operator="containsText" text="PROBABLE">
      <formula>NOT(ISERROR(SEARCH("PROBABLE",Y17)))</formula>
    </cfRule>
    <cfRule type="containsText" dxfId="607" priority="20" operator="containsText" text="CASI CIERTA">
      <formula>NOT(ISERROR(SEARCH("CASI CIERTA",Y17)))</formula>
    </cfRule>
    <cfRule type="containsText" dxfId="606" priority="21" operator="containsText" text="POSIBLE">
      <formula>NOT(ISERROR(SEARCH("POSIBLE",Y17)))</formula>
    </cfRule>
    <cfRule type="containsText" dxfId="605" priority="22" operator="containsText" text="RARO">
      <formula>NOT(ISERROR(SEARCH("RARO",Y17)))</formula>
    </cfRule>
  </conditionalFormatting>
  <conditionalFormatting sqref="AA17:AA23">
    <cfRule type="containsText" dxfId="604" priority="15" operator="containsText" text="CATASTRÓFICO">
      <formula>NOT(ISERROR(SEARCH("CATASTRÓFICO",AA17)))</formula>
    </cfRule>
    <cfRule type="containsText" dxfId="603" priority="16" operator="containsText" text="MAYOR">
      <formula>NOT(ISERROR(SEARCH("MAYOR",AA17)))</formula>
    </cfRule>
    <cfRule type="containsText" dxfId="602" priority="17" operator="containsText" text="MODERADO">
      <formula>NOT(ISERROR(SEARCH("MODERADO",AA17)))</formula>
    </cfRule>
    <cfRule type="containsText" dxfId="601" priority="18" operator="containsText" text="MENOR">
      <formula>NOT(ISERROR(SEARCH("MENOR",AA17)))</formula>
    </cfRule>
    <cfRule type="containsText" dxfId="600" priority="19" operator="containsText" text="INSIGNIFICANTE">
      <formula>NOT(ISERROR(SEARCH("INSIGNIFICANTE",AA17)))</formula>
    </cfRule>
  </conditionalFormatting>
  <conditionalFormatting sqref="AF17:AF21 AF23">
    <cfRule type="containsText" dxfId="599" priority="5" operator="containsText" text="RIESGO EXTREMO">
      <formula>NOT(ISERROR(SEARCH("RIESGO EXTREMO",AF17)))</formula>
    </cfRule>
    <cfRule type="containsText" dxfId="598" priority="6" operator="containsText" text="RIESGO ALTO">
      <formula>NOT(ISERROR(SEARCH("RIESGO ALTO",AF17)))</formula>
    </cfRule>
    <cfRule type="containsText" dxfId="597" priority="7" operator="containsText" text="RIESGO MODERADO">
      <formula>NOT(ISERROR(SEARCH("RIESGO MODERADO",AF17)))</formula>
    </cfRule>
    <cfRule type="containsText" dxfId="596" priority="8" operator="containsText" text="RIESGO BAJO">
      <formula>NOT(ISERROR(SEARCH("RIESGO BAJO",AF17)))</formula>
    </cfRule>
  </conditionalFormatting>
  <conditionalFormatting sqref="AF22">
    <cfRule type="containsText" dxfId="595" priority="1" operator="containsText" text="RIESGO EXTREMO">
      <formula>NOT(ISERROR(SEARCH("RIESGO EXTREMO",AF22)))</formula>
    </cfRule>
    <cfRule type="containsText" dxfId="594" priority="2" operator="containsText" text="RIESGO ALTO">
      <formula>NOT(ISERROR(SEARCH("RIESGO ALTO",AF22)))</formula>
    </cfRule>
    <cfRule type="containsText" dxfId="593" priority="3" operator="containsText" text="RIESGO MODERADO">
      <formula>NOT(ISERROR(SEARCH("RIESGO MODERADO",AF22)))</formula>
    </cfRule>
    <cfRule type="containsText" dxfId="592" priority="4" operator="containsText" text="RIESGO BAJO">
      <formula>NOT(ISERROR(SEARCH("RIESGO BAJO",AF22)))</formula>
    </cfRule>
  </conditionalFormatting>
  <dataValidations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Q17:Q26 U17:U26 S17:S26">
      <formula1>"SI,NO"</formula1>
    </dataValidation>
    <dataValidation type="list" allowBlank="1" showInputMessage="1" showErrorMessage="1" sqref="C17:C26">
      <formula1>FAC</formula1>
    </dataValidation>
    <dataValidation type="list" allowBlank="1" showInputMessage="1" showErrorMessage="1" sqref="K17:K26 AA17:AA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9"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7.xml><?xml version="1.0" encoding="utf-8"?>
<worksheet xmlns="http://schemas.openxmlformats.org/spreadsheetml/2006/main" xmlns:r="http://schemas.openxmlformats.org/officeDocument/2006/relationships">
  <dimension ref="B2:AG2969"/>
  <sheetViews>
    <sheetView showGridLines="0" view="pageBreakPreview" topLeftCell="C1" zoomScale="30" zoomScaleNormal="55" zoomScaleSheetLayoutView="30" zoomScalePageLayoutView="40" workbookViewId="0">
      <selection activeCell="AA21" sqref="AA21"/>
    </sheetView>
  </sheetViews>
  <sheetFormatPr baseColWidth="10" defaultColWidth="11.42578125" defaultRowHeight="12.75"/>
  <cols>
    <col min="1" max="1" width="4.28515625" style="1" customWidth="1"/>
    <col min="2" max="2" width="12.85546875" style="1" customWidth="1"/>
    <col min="3" max="3" width="17" style="1" customWidth="1" collapsed="1"/>
    <col min="4" max="4" width="58.140625" style="1" customWidth="1"/>
    <col min="5" max="5" width="58.140625" style="1" customWidth="1" collapsed="1"/>
    <col min="6" max="7" width="58.140625" style="1" customWidth="1"/>
    <col min="8" max="8" width="24.7109375" style="1" customWidth="1"/>
    <col min="9" max="9" width="27" style="1" customWidth="1" collapsed="1"/>
    <col min="10" max="10" width="11.42578125" style="1" hidden="1" customWidth="1"/>
    <col min="11" max="11" width="27" style="1" customWidth="1"/>
    <col min="12" max="12" width="11.42578125" style="1" hidden="1" customWidth="1"/>
    <col min="13" max="14" width="17.28515625" style="1" customWidth="1"/>
    <col min="15" max="15" width="28.8554687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7" style="1" customWidth="1"/>
    <col min="28" max="28" width="11.42578125" style="1" hidden="1" customWidth="1"/>
    <col min="29" max="29" width="17.85546875" style="1" customWidth="1"/>
    <col min="30" max="30" width="17.28515625" style="1" customWidth="1"/>
    <col min="31" max="31" width="20.42578125" style="1" customWidth="1"/>
    <col min="32" max="33" width="5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96</v>
      </c>
      <c r="F6" s="457"/>
      <c r="G6" s="457"/>
      <c r="H6" s="457"/>
      <c r="I6" s="457"/>
      <c r="J6" s="457"/>
      <c r="K6" s="457"/>
      <c r="L6" s="457"/>
      <c r="M6" s="457"/>
      <c r="N6" s="458"/>
    </row>
    <row r="7" spans="2:33" ht="27" customHeight="1">
      <c r="B7" s="419" t="s">
        <v>6</v>
      </c>
      <c r="C7" s="390"/>
      <c r="D7" s="390"/>
      <c r="E7" s="459" t="s">
        <v>456</v>
      </c>
      <c r="F7" s="459"/>
      <c r="G7" s="459"/>
      <c r="H7" s="459"/>
      <c r="I7" s="459"/>
      <c r="J7" s="459"/>
      <c r="K7" s="459"/>
      <c r="L7" s="459"/>
      <c r="M7" s="459"/>
      <c r="N7" s="460"/>
    </row>
    <row r="8" spans="2:33" ht="27" customHeight="1">
      <c r="B8" s="419" t="s">
        <v>8</v>
      </c>
      <c r="C8" s="390"/>
      <c r="D8" s="390"/>
      <c r="E8" s="461" t="s">
        <v>254</v>
      </c>
      <c r="F8" s="461"/>
      <c r="G8" s="461"/>
      <c r="H8" s="461"/>
      <c r="I8" s="461"/>
      <c r="J8" s="461"/>
      <c r="K8" s="461"/>
      <c r="L8" s="461"/>
      <c r="M8" s="461"/>
      <c r="N8" s="462"/>
    </row>
    <row r="9" spans="2:33" ht="60" customHeight="1" thickBot="1">
      <c r="B9" s="395" t="s">
        <v>10</v>
      </c>
      <c r="C9" s="396"/>
      <c r="D9" s="396"/>
      <c r="E9" s="454" t="s">
        <v>457</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07" t="s">
        <v>19</v>
      </c>
      <c r="F12" s="409"/>
      <c r="G12" s="409"/>
      <c r="H12" s="408"/>
      <c r="I12" s="407" t="s">
        <v>20</v>
      </c>
      <c r="J12" s="409"/>
      <c r="K12" s="409"/>
      <c r="L12" s="409"/>
      <c r="M12" s="409"/>
      <c r="N12" s="408"/>
      <c r="O12" s="411" t="s">
        <v>21</v>
      </c>
      <c r="P12" s="411"/>
      <c r="Q12" s="409"/>
      <c r="R12" s="409"/>
      <c r="S12" s="409"/>
      <c r="T12" s="409"/>
      <c r="U12" s="409"/>
      <c r="V12" s="409"/>
      <c r="W12" s="409"/>
      <c r="X12" s="409"/>
      <c r="Y12" s="412"/>
      <c r="Z12" s="412"/>
      <c r="AA12" s="412"/>
      <c r="AB12" s="412"/>
      <c r="AC12" s="412"/>
      <c r="AD12" s="413"/>
      <c r="AE12" s="414"/>
      <c r="AF12" s="407" t="s">
        <v>22</v>
      </c>
      <c r="AG12" s="408" t="s">
        <v>23</v>
      </c>
    </row>
    <row r="13" spans="2:33" s="9" customFormat="1" ht="38.25" customHeight="1">
      <c r="B13" s="398"/>
      <c r="C13" s="419" t="s">
        <v>24</v>
      </c>
      <c r="D13" s="391" t="s">
        <v>25</v>
      </c>
      <c r="E13" s="415" t="s">
        <v>26</v>
      </c>
      <c r="F13" s="422" t="s">
        <v>27</v>
      </c>
      <c r="G13" s="422" t="s">
        <v>28</v>
      </c>
      <c r="H13" s="452" t="s">
        <v>29</v>
      </c>
      <c r="I13" s="419" t="s">
        <v>30</v>
      </c>
      <c r="J13" s="390"/>
      <c r="K13" s="390"/>
      <c r="L13" s="174"/>
      <c r="M13" s="390" t="s">
        <v>31</v>
      </c>
      <c r="N13" s="391"/>
      <c r="O13" s="385" t="s">
        <v>32</v>
      </c>
      <c r="P13" s="374"/>
      <c r="Q13" s="374"/>
      <c r="R13" s="374"/>
      <c r="S13" s="374"/>
      <c r="T13" s="374"/>
      <c r="U13" s="374"/>
      <c r="V13" s="374"/>
      <c r="W13" s="375"/>
      <c r="X13" s="378" t="s">
        <v>33</v>
      </c>
      <c r="Y13" s="381" t="s">
        <v>256</v>
      </c>
      <c r="Z13" s="382"/>
      <c r="AA13" s="382"/>
      <c r="AB13" s="382"/>
      <c r="AC13" s="382"/>
      <c r="AD13" s="383"/>
      <c r="AE13" s="384"/>
      <c r="AF13" s="415"/>
      <c r="AG13" s="417"/>
    </row>
    <row r="14" spans="2:33" s="9" customFormat="1" ht="36" customHeight="1">
      <c r="B14" s="398"/>
      <c r="C14" s="419"/>
      <c r="D14" s="391"/>
      <c r="E14" s="415"/>
      <c r="F14" s="422"/>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17"/>
    </row>
    <row r="15" spans="2:33" ht="12.75" customHeight="1">
      <c r="B15" s="398"/>
      <c r="C15" s="419"/>
      <c r="D15" s="391"/>
      <c r="E15" s="415"/>
      <c r="F15" s="422"/>
      <c r="G15" s="422"/>
      <c r="H15" s="452"/>
      <c r="I15" s="386"/>
      <c r="J15" s="387"/>
      <c r="K15" s="379"/>
      <c r="L15" s="387"/>
      <c r="M15" s="372" t="s">
        <v>38</v>
      </c>
      <c r="N15" s="393" t="s">
        <v>39</v>
      </c>
      <c r="O15" s="449" t="s">
        <v>40</v>
      </c>
      <c r="P15" s="369"/>
      <c r="Q15" s="372" t="s">
        <v>41</v>
      </c>
      <c r="R15" s="172"/>
      <c r="S15" s="372" t="s">
        <v>42</v>
      </c>
      <c r="T15" s="172"/>
      <c r="U15" s="372" t="s">
        <v>43</v>
      </c>
      <c r="V15" s="172"/>
      <c r="W15" s="372" t="s">
        <v>44</v>
      </c>
      <c r="X15" s="379"/>
      <c r="Y15" s="386"/>
      <c r="Z15" s="387"/>
      <c r="AA15" s="379"/>
      <c r="AB15" s="387"/>
      <c r="AC15" s="372" t="s">
        <v>38</v>
      </c>
      <c r="AD15" s="393" t="s">
        <v>39</v>
      </c>
      <c r="AE15" s="393" t="s">
        <v>45</v>
      </c>
      <c r="AF15" s="415"/>
      <c r="AG15" s="417"/>
    </row>
    <row r="16" spans="2:33" s="9" customFormat="1" ht="73.5" customHeight="1" thickBot="1">
      <c r="B16" s="399"/>
      <c r="C16" s="395"/>
      <c r="D16" s="420"/>
      <c r="E16" s="175" t="s">
        <v>46</v>
      </c>
      <c r="F16" s="11" t="s">
        <v>47</v>
      </c>
      <c r="G16" s="11" t="s">
        <v>257</v>
      </c>
      <c r="H16" s="453"/>
      <c r="I16" s="388"/>
      <c r="J16" s="389"/>
      <c r="K16" s="380"/>
      <c r="L16" s="389"/>
      <c r="M16" s="373"/>
      <c r="N16" s="394"/>
      <c r="O16" s="450"/>
      <c r="P16" s="371"/>
      <c r="Q16" s="373"/>
      <c r="R16" s="173"/>
      <c r="S16" s="373"/>
      <c r="T16" s="173"/>
      <c r="U16" s="373"/>
      <c r="V16" s="173"/>
      <c r="W16" s="373"/>
      <c r="X16" s="380"/>
      <c r="Y16" s="388"/>
      <c r="Z16" s="389"/>
      <c r="AA16" s="380"/>
      <c r="AB16" s="389"/>
      <c r="AC16" s="373"/>
      <c r="AD16" s="394"/>
      <c r="AE16" s="394"/>
      <c r="AF16" s="416"/>
      <c r="AG16" s="485"/>
    </row>
    <row r="17" spans="2:33" s="115" customFormat="1" ht="75" customHeight="1">
      <c r="B17" s="97">
        <v>1</v>
      </c>
      <c r="C17" s="98" t="s">
        <v>49</v>
      </c>
      <c r="D17" s="201" t="s">
        <v>458</v>
      </c>
      <c r="E17" s="199" t="s">
        <v>459</v>
      </c>
      <c r="F17" s="199" t="s">
        <v>460</v>
      </c>
      <c r="G17" s="199" t="s">
        <v>461</v>
      </c>
      <c r="H17" s="102" t="s">
        <v>320</v>
      </c>
      <c r="I17" s="103" t="s">
        <v>55</v>
      </c>
      <c r="J17" s="104" t="str">
        <f t="shared" ref="J17:J26" si="0">IF(I17="RARO","1",IF(I17="IMPROBABLE","2",IF(I17="POSIBLE","3",IF(I17="PROBABLE","4",IF(I17="CASI CIERTA","5","")))))</f>
        <v>5</v>
      </c>
      <c r="K17" s="105" t="s">
        <v>76</v>
      </c>
      <c r="L17" s="104" t="str">
        <f>IF(K17="INSIGNIFICANTE","1",IF(K17="MENOR","2",IF(K17="MODERADO","3",IF(K17="MAYOR","4",IF(K17="CATASTRÓFICO","5","")))))</f>
        <v>4</v>
      </c>
      <c r="M17" s="106">
        <f>IF(J17="","",J17*L17)</f>
        <v>20</v>
      </c>
      <c r="N17" s="111" t="str">
        <f>IF(M17="","",IF(M17&gt;=15,"RIESGO EXTREMO",IF(M17&gt;=7,"RIESGO ALTO",IF(M17&gt;=4,"RIESGO MODERADO",IF(M17&gt;=1,"RIESGO BAJO","")))))</f>
        <v>RIESGO EXTREMO</v>
      </c>
      <c r="O17" s="441" t="s">
        <v>462</v>
      </c>
      <c r="P17" s="367"/>
      <c r="Q17" s="105" t="s">
        <v>58</v>
      </c>
      <c r="R17" s="108">
        <f>IF(Q17="SI",0.25,0)</f>
        <v>0.25</v>
      </c>
      <c r="S17" s="105" t="s">
        <v>58</v>
      </c>
      <c r="T17" s="108">
        <f>IF(S17="SI",0.25,0)</f>
        <v>0.25</v>
      </c>
      <c r="U17" s="105" t="s">
        <v>59</v>
      </c>
      <c r="V17" s="109">
        <f>IF(U17="SI",0.5,0)</f>
        <v>0</v>
      </c>
      <c r="W17" s="110">
        <f>IF(Q17="","",SUM(R17,T17,V17))</f>
        <v>0.5</v>
      </c>
      <c r="X17" s="107" t="str">
        <f>IF(W17="","",IF(W17="","",IF(W17&gt;=0.76,"2",IF(W17&gt;=0.51,"1",IF(W17&gt;=0,"0","")))))</f>
        <v>0</v>
      </c>
      <c r="Y17" s="103" t="s">
        <v>55</v>
      </c>
      <c r="Z17" s="104" t="str">
        <f t="shared" ref="Z17:Z26" si="1">IF(Y17="RARO","1",IF(Y17="IMPROBABLE","2",IF(Y17="POSIBLE","3",IF(Y17="PROBABLE","4",IF(Y17="CASI CIERTA","5","")))))</f>
        <v>5</v>
      </c>
      <c r="AA17" s="105" t="s">
        <v>76</v>
      </c>
      <c r="AB17" s="104" t="str">
        <f>IF(AA17="INSIGNIFICANTE","1",IF(AA17="MENOR","2",IF(AA17="MODERADO","3",IF(AA17="MAYOR","4",IF(AA17="CATASTRÓFICO","5","")))))</f>
        <v>4</v>
      </c>
      <c r="AC17" s="106">
        <f>IF(Z17="","",Z17*AB17)</f>
        <v>20</v>
      </c>
      <c r="AD17" s="111" t="str">
        <f>IF(AC17="","",IF(AC17&gt;=15,"RIESGO EXTREMO",IF(AC17&gt;=7,"RIESGO ALTO",IF(AC17&gt;=4,"RIESGO MODERADO",IF(AC17&gt;=1,"RIESGO BAJO","")))))</f>
        <v>RIESGO EXTREMO</v>
      </c>
      <c r="AE17" s="107" t="str">
        <f>IF(AD17="","",IF(AD17="RIESGO EXTREMO","COMPARTIR O TRANSFERIR EL RIESGO",IF(AD17="RIESGO ALTO","EVITAR EL RIESGO",IF(AD17="RIESGO MODERADO","REDUCIR EL RIESGO",IF(AD17="RIESGO BAJO","ASUMIR","")))))</f>
        <v>COMPARTIR O TRANSFERIR EL RIESGO</v>
      </c>
      <c r="AF17" s="113" t="s">
        <v>463</v>
      </c>
      <c r="AG17" s="198" t="s">
        <v>464</v>
      </c>
    </row>
    <row r="18" spans="2:33" s="115" customFormat="1" ht="75" customHeight="1">
      <c r="B18" s="116">
        <v>2</v>
      </c>
      <c r="C18" s="117" t="s">
        <v>49</v>
      </c>
      <c r="D18" s="201" t="s">
        <v>458</v>
      </c>
      <c r="E18" s="199" t="s">
        <v>465</v>
      </c>
      <c r="F18" s="199" t="s">
        <v>466</v>
      </c>
      <c r="G18" s="199" t="s">
        <v>467</v>
      </c>
      <c r="H18" s="122" t="s">
        <v>54</v>
      </c>
      <c r="I18" s="123" t="s">
        <v>87</v>
      </c>
      <c r="J18" s="124" t="str">
        <f t="shared" si="0"/>
        <v>4</v>
      </c>
      <c r="K18" s="125" t="s">
        <v>76</v>
      </c>
      <c r="L18" s="124" t="str">
        <f t="shared" ref="L18:L26" si="2">IF(K18="INSIGNIFICANTE","1",IF(K18="MENOR","2",IF(K18="MODERADO","3",IF(K18="MAYOR","4",IF(K18="CATASTRÓFICO","5","")))))</f>
        <v>4</v>
      </c>
      <c r="M18" s="126">
        <f t="shared" ref="M18:M25" si="3">IF(J18="","",J18*L18)</f>
        <v>16</v>
      </c>
      <c r="N18" s="133" t="str">
        <f t="shared" ref="N18:N25" si="4">IF(M18="","",IF(M18&gt;=15,"RIESGO EXTREMO",IF(M18&gt;=7,"RIESGO ALTO",IF(M18&gt;=4,"RIESGO MODERADO",IF(M18&gt;=1,"RIESGO BAJO","")))))</f>
        <v>RIESGO EXTREMO</v>
      </c>
      <c r="O18" s="442" t="s">
        <v>468</v>
      </c>
      <c r="P18" s="357"/>
      <c r="Q18" s="128" t="s">
        <v>59</v>
      </c>
      <c r="R18" s="129">
        <f t="shared" ref="R18:R26" si="5">IF(Q18="SI",0.25,0)</f>
        <v>0</v>
      </c>
      <c r="S18" s="128" t="s">
        <v>59</v>
      </c>
      <c r="T18" s="129">
        <f t="shared" ref="T18:T26" si="6">IF(S18="SI",0.25,0)</f>
        <v>0</v>
      </c>
      <c r="U18" s="128" t="s">
        <v>59</v>
      </c>
      <c r="V18" s="130">
        <f t="shared" ref="V18:V26" si="7">IF(U18="SI",0.5,0)</f>
        <v>0</v>
      </c>
      <c r="W18" s="131">
        <f>IF(Q18="","",SUM(R18,T18,V18))</f>
        <v>0</v>
      </c>
      <c r="X18" s="181" t="str">
        <f>IF(W18="","",IF(W18="","",IF(W18&gt;=0.76,"2",IF(W18&gt;=0.51,"1",IF(W18&gt;=0,"0","")))))</f>
        <v>0</v>
      </c>
      <c r="Y18" s="123" t="s">
        <v>87</v>
      </c>
      <c r="Z18" s="124" t="str">
        <f t="shared" si="1"/>
        <v>4</v>
      </c>
      <c r="AA18" s="125" t="s">
        <v>76</v>
      </c>
      <c r="AB18" s="124" t="str">
        <f t="shared" ref="AB18:AB26" si="8">IF(AA18="INSIGNIFICANTE","1",IF(AA18="MENOR","2",IF(AA18="MODERADO","3",IF(AA18="MAYOR","4",IF(AA18="CATASTRÓFICO","5","")))))</f>
        <v>4</v>
      </c>
      <c r="AC18" s="126">
        <f t="shared" ref="AC18:AC25" si="9">IF(Z18="","",Z18*AB18)</f>
        <v>16</v>
      </c>
      <c r="AD18" s="133" t="str">
        <f t="shared" ref="AD18:AD26" si="10">IF(AC18="","",IF(AC18&gt;=15,"RIESGO EXTREMO",IF(AC18&gt;=7,"RIESGO ALTO",IF(AC18&gt;=4,"RIESGO MODERADO",IF(AC18&gt;=1,"RIESGO BAJO","")))))</f>
        <v>RIESGO EXTREMO</v>
      </c>
      <c r="AE18" s="127" t="str">
        <f t="shared" ref="AE18:AE26" si="11">IF(AD18="","",IF(AD18="RIESGO EXTREMO","COMPARTIR O TRANSFERIR EL RIESGO",IF(AD18="RIESGO ALTO","EVITAR EL RIESGO",IF(AD18="RIESGO MODERADO","REDUCIR EL RIESGO",IF(AD18="RIESGO BAJO","ASUMIR","")))))</f>
        <v>COMPARTIR O TRANSFERIR EL RIESGO</v>
      </c>
      <c r="AF18" s="134" t="s">
        <v>949</v>
      </c>
      <c r="AG18" s="149" t="s">
        <v>469</v>
      </c>
    </row>
    <row r="19" spans="2:33" s="115" customFormat="1" ht="75" customHeight="1">
      <c r="B19" s="116">
        <v>3</v>
      </c>
      <c r="C19" s="117" t="s">
        <v>49</v>
      </c>
      <c r="D19" s="202" t="s">
        <v>470</v>
      </c>
      <c r="E19" s="137" t="s">
        <v>471</v>
      </c>
      <c r="F19" s="137" t="s">
        <v>472</v>
      </c>
      <c r="G19" s="137" t="s">
        <v>473</v>
      </c>
      <c r="H19" s="122" t="s">
        <v>75</v>
      </c>
      <c r="I19" s="123" t="s">
        <v>87</v>
      </c>
      <c r="J19" s="124" t="str">
        <f t="shared" si="0"/>
        <v>4</v>
      </c>
      <c r="K19" s="125" t="s">
        <v>76</v>
      </c>
      <c r="L19" s="124" t="str">
        <f t="shared" si="2"/>
        <v>4</v>
      </c>
      <c r="M19" s="126">
        <f t="shared" si="3"/>
        <v>16</v>
      </c>
      <c r="N19" s="133" t="str">
        <f t="shared" si="4"/>
        <v>RIESGO EXTREMO</v>
      </c>
      <c r="O19" s="442" t="s">
        <v>474</v>
      </c>
      <c r="P19" s="357"/>
      <c r="Q19" s="128" t="s">
        <v>58</v>
      </c>
      <c r="R19" s="129">
        <f t="shared" si="5"/>
        <v>0.25</v>
      </c>
      <c r="S19" s="128" t="s">
        <v>58</v>
      </c>
      <c r="T19" s="129">
        <f t="shared" si="6"/>
        <v>0.25</v>
      </c>
      <c r="U19" s="128" t="s">
        <v>58</v>
      </c>
      <c r="V19" s="130">
        <f t="shared" si="7"/>
        <v>0.5</v>
      </c>
      <c r="W19" s="131">
        <f>IF(Q19="","",SUM(R19,T19,V19))</f>
        <v>1</v>
      </c>
      <c r="X19" s="181" t="str">
        <f>IF(W19="","",IF(W19="","",IF(W19&gt;=0.76,"2",IF(W19&gt;=0.51,"1",IF(W19&gt;=0,"0","")))))</f>
        <v>2</v>
      </c>
      <c r="Y19" s="123" t="s">
        <v>120</v>
      </c>
      <c r="Z19" s="124" t="str">
        <f t="shared" si="1"/>
        <v>2</v>
      </c>
      <c r="AA19" s="125" t="s">
        <v>56</v>
      </c>
      <c r="AB19" s="124" t="str">
        <f t="shared" si="8"/>
        <v>2</v>
      </c>
      <c r="AC19" s="126">
        <f t="shared" si="9"/>
        <v>4</v>
      </c>
      <c r="AD19" s="133" t="str">
        <f t="shared" si="10"/>
        <v>RIESGO MODERADO</v>
      </c>
      <c r="AE19" s="127" t="str">
        <f t="shared" si="11"/>
        <v>REDUCIR EL RIESGO</v>
      </c>
      <c r="AF19" s="134" t="s">
        <v>475</v>
      </c>
      <c r="AG19" s="149" t="s">
        <v>1090</v>
      </c>
    </row>
    <row r="20" spans="2:33" s="115" customFormat="1" ht="75" customHeight="1">
      <c r="B20" s="116">
        <v>4</v>
      </c>
      <c r="C20" s="117" t="s">
        <v>49</v>
      </c>
      <c r="D20" s="171" t="s">
        <v>476</v>
      </c>
      <c r="E20" s="171" t="s">
        <v>477</v>
      </c>
      <c r="F20" s="137" t="s">
        <v>478</v>
      </c>
      <c r="G20" s="137" t="s">
        <v>479</v>
      </c>
      <c r="H20" s="122" t="s">
        <v>54</v>
      </c>
      <c r="I20" s="123" t="s">
        <v>55</v>
      </c>
      <c r="J20" s="124" t="str">
        <f t="shared" si="0"/>
        <v>5</v>
      </c>
      <c r="K20" s="125" t="s">
        <v>76</v>
      </c>
      <c r="L20" s="124" t="str">
        <f t="shared" si="2"/>
        <v>4</v>
      </c>
      <c r="M20" s="126">
        <f t="shared" si="3"/>
        <v>20</v>
      </c>
      <c r="N20" s="133" t="str">
        <f t="shared" si="4"/>
        <v>RIESGO EXTREMO</v>
      </c>
      <c r="O20" s="442" t="s">
        <v>480</v>
      </c>
      <c r="P20" s="357"/>
      <c r="Q20" s="128" t="s">
        <v>59</v>
      </c>
      <c r="R20" s="129">
        <f t="shared" si="5"/>
        <v>0</v>
      </c>
      <c r="S20" s="128" t="s">
        <v>58</v>
      </c>
      <c r="T20" s="129">
        <f t="shared" si="6"/>
        <v>0.25</v>
      </c>
      <c r="U20" s="128" t="s">
        <v>59</v>
      </c>
      <c r="V20" s="130">
        <f t="shared" si="7"/>
        <v>0</v>
      </c>
      <c r="W20" s="131">
        <f>IF(Q20="","",SUM(R20,T20,V20))</f>
        <v>0.25</v>
      </c>
      <c r="X20" s="181" t="str">
        <f>IF(W20="","",IF(W20="","",IF(W20&gt;=0.76,"2",IF(W20&gt;=0.51,"1",IF(W20&gt;=0,"0","")))))</f>
        <v>0</v>
      </c>
      <c r="Y20" s="123" t="s">
        <v>55</v>
      </c>
      <c r="Z20" s="124" t="str">
        <f t="shared" si="1"/>
        <v>5</v>
      </c>
      <c r="AA20" s="125" t="s">
        <v>76</v>
      </c>
      <c r="AB20" s="124" t="str">
        <f t="shared" si="8"/>
        <v>4</v>
      </c>
      <c r="AC20" s="126">
        <f t="shared" si="9"/>
        <v>20</v>
      </c>
      <c r="AD20" s="133" t="str">
        <f t="shared" si="10"/>
        <v>RIESGO EXTREMO</v>
      </c>
      <c r="AE20" s="127" t="str">
        <f t="shared" si="11"/>
        <v>COMPARTIR O TRANSFERIR EL RIESGO</v>
      </c>
      <c r="AF20" s="134" t="s">
        <v>481</v>
      </c>
      <c r="AG20" s="149" t="s">
        <v>482</v>
      </c>
    </row>
    <row r="21" spans="2:33" s="115" customFormat="1" ht="75" customHeight="1">
      <c r="B21" s="116">
        <v>5</v>
      </c>
      <c r="C21" s="139" t="s">
        <v>49</v>
      </c>
      <c r="D21" s="115" t="s">
        <v>458</v>
      </c>
      <c r="E21" s="203" t="s">
        <v>483</v>
      </c>
      <c r="F21" s="204" t="s">
        <v>484</v>
      </c>
      <c r="G21" s="143" t="s">
        <v>485</v>
      </c>
      <c r="H21" s="144" t="s">
        <v>75</v>
      </c>
      <c r="I21" s="145" t="s">
        <v>121</v>
      </c>
      <c r="J21" s="146" t="str">
        <f t="shared" si="0"/>
        <v>3</v>
      </c>
      <c r="K21" s="147" t="s">
        <v>66</v>
      </c>
      <c r="L21" s="146" t="str">
        <f t="shared" si="2"/>
        <v>3</v>
      </c>
      <c r="M21" s="126">
        <f t="shared" si="3"/>
        <v>9</v>
      </c>
      <c r="N21" s="133" t="str">
        <f t="shared" si="4"/>
        <v>RIESGO ALTO</v>
      </c>
      <c r="O21" s="442" t="s">
        <v>486</v>
      </c>
      <c r="P21" s="357"/>
      <c r="Q21" s="128" t="s">
        <v>59</v>
      </c>
      <c r="R21" s="129">
        <f t="shared" si="5"/>
        <v>0</v>
      </c>
      <c r="S21" s="128" t="s">
        <v>58</v>
      </c>
      <c r="T21" s="129">
        <f t="shared" si="6"/>
        <v>0.25</v>
      </c>
      <c r="U21" s="128" t="s">
        <v>59</v>
      </c>
      <c r="V21" s="130">
        <f t="shared" si="7"/>
        <v>0</v>
      </c>
      <c r="W21" s="131">
        <f t="shared" ref="W21:W26" si="12">IF(Q21="","",SUM(R21,T21,V21))</f>
        <v>0.25</v>
      </c>
      <c r="X21" s="181" t="str">
        <f>IF(W21="","",IF(W21="","",IF(W21&gt;=0.76,"2",IF(W21&gt;=0.51,"1",IF(W21&gt;=0,"0","")))))</f>
        <v>0</v>
      </c>
      <c r="Y21" s="145" t="s">
        <v>121</v>
      </c>
      <c r="Z21" s="146" t="str">
        <f t="shared" si="1"/>
        <v>3</v>
      </c>
      <c r="AA21" s="147" t="s">
        <v>66</v>
      </c>
      <c r="AB21" s="124" t="str">
        <f t="shared" si="8"/>
        <v>3</v>
      </c>
      <c r="AC21" s="126">
        <f t="shared" si="9"/>
        <v>9</v>
      </c>
      <c r="AD21" s="133" t="str">
        <f t="shared" si="10"/>
        <v>RIESGO ALTO</v>
      </c>
      <c r="AE21" s="127" t="str">
        <f t="shared" si="11"/>
        <v>EVITAR EL RIESGO</v>
      </c>
      <c r="AF21" s="134" t="s">
        <v>487</v>
      </c>
      <c r="AG21" s="149" t="s">
        <v>1091</v>
      </c>
    </row>
    <row r="22" spans="2:33" s="115" customFormat="1" ht="75" customHeight="1">
      <c r="B22" s="116">
        <v>6</v>
      </c>
      <c r="C22" s="139" t="s">
        <v>92</v>
      </c>
      <c r="D22" s="140" t="s">
        <v>488</v>
      </c>
      <c r="E22" s="203" t="s">
        <v>489</v>
      </c>
      <c r="F22" s="143" t="s">
        <v>490</v>
      </c>
      <c r="G22" s="143" t="s">
        <v>491</v>
      </c>
      <c r="H22" s="144" t="s">
        <v>320</v>
      </c>
      <c r="I22" s="145" t="s">
        <v>87</v>
      </c>
      <c r="J22" s="146" t="str">
        <f t="shared" si="0"/>
        <v>4</v>
      </c>
      <c r="K22" s="147" t="s">
        <v>56</v>
      </c>
      <c r="L22" s="146" t="str">
        <f t="shared" si="2"/>
        <v>2</v>
      </c>
      <c r="M22" s="126">
        <f t="shared" si="3"/>
        <v>8</v>
      </c>
      <c r="N22" s="133" t="str">
        <f t="shared" si="4"/>
        <v>RIESGO ALTO</v>
      </c>
      <c r="O22" s="442" t="s">
        <v>492</v>
      </c>
      <c r="P22" s="357"/>
      <c r="Q22" s="128" t="s">
        <v>59</v>
      </c>
      <c r="R22" s="129">
        <f t="shared" si="5"/>
        <v>0</v>
      </c>
      <c r="S22" s="128" t="s">
        <v>59</v>
      </c>
      <c r="T22" s="129">
        <f t="shared" si="6"/>
        <v>0</v>
      </c>
      <c r="U22" s="128" t="s">
        <v>59</v>
      </c>
      <c r="V22" s="130">
        <f t="shared" si="7"/>
        <v>0</v>
      </c>
      <c r="W22" s="131">
        <f t="shared" si="12"/>
        <v>0</v>
      </c>
      <c r="X22" s="181" t="str">
        <f t="shared" ref="X22:X26" si="13">IF(W22="","",IF(W22="","",IF(W22&gt;=0.76,"2",IF(W22&gt;=0.51,"1",IF(W22&gt;=0,"0","")))))</f>
        <v>0</v>
      </c>
      <c r="Y22" s="145" t="s">
        <v>87</v>
      </c>
      <c r="Z22" s="146" t="str">
        <f t="shared" si="1"/>
        <v>4</v>
      </c>
      <c r="AA22" s="147" t="s">
        <v>56</v>
      </c>
      <c r="AB22" s="124" t="str">
        <f t="shared" si="8"/>
        <v>2</v>
      </c>
      <c r="AC22" s="126">
        <f t="shared" si="9"/>
        <v>8</v>
      </c>
      <c r="AD22" s="133" t="str">
        <f t="shared" si="10"/>
        <v>RIESGO ALTO</v>
      </c>
      <c r="AE22" s="127" t="str">
        <f t="shared" si="11"/>
        <v>EVITAR EL RIESGO</v>
      </c>
      <c r="AF22" s="134" t="s">
        <v>493</v>
      </c>
      <c r="AG22" s="149" t="s">
        <v>1092</v>
      </c>
    </row>
    <row r="23" spans="2:33" s="115" customFormat="1" ht="75" customHeight="1">
      <c r="B23" s="116">
        <v>7</v>
      </c>
      <c r="C23" s="139" t="s">
        <v>92</v>
      </c>
      <c r="D23" s="140" t="s">
        <v>84</v>
      </c>
      <c r="E23" s="203" t="s">
        <v>494</v>
      </c>
      <c r="F23" s="143" t="s">
        <v>495</v>
      </c>
      <c r="G23" s="143" t="s">
        <v>496</v>
      </c>
      <c r="H23" s="144" t="s">
        <v>84</v>
      </c>
      <c r="I23" s="145" t="s">
        <v>55</v>
      </c>
      <c r="J23" s="146" t="str">
        <f t="shared" si="0"/>
        <v>5</v>
      </c>
      <c r="K23" s="147" t="s">
        <v>126</v>
      </c>
      <c r="L23" s="146" t="str">
        <f t="shared" si="2"/>
        <v>5</v>
      </c>
      <c r="M23" s="126">
        <f t="shared" si="3"/>
        <v>25</v>
      </c>
      <c r="N23" s="133" t="str">
        <f t="shared" si="4"/>
        <v>RIESGO EXTREMO</v>
      </c>
      <c r="O23" s="442" t="s">
        <v>497</v>
      </c>
      <c r="P23" s="357"/>
      <c r="Q23" s="128" t="s">
        <v>58</v>
      </c>
      <c r="R23" s="129">
        <f t="shared" si="5"/>
        <v>0.25</v>
      </c>
      <c r="S23" s="128" t="s">
        <v>58</v>
      </c>
      <c r="T23" s="129">
        <f t="shared" si="6"/>
        <v>0.25</v>
      </c>
      <c r="U23" s="128" t="s">
        <v>59</v>
      </c>
      <c r="V23" s="130">
        <f t="shared" si="7"/>
        <v>0</v>
      </c>
      <c r="W23" s="131">
        <f t="shared" si="12"/>
        <v>0.5</v>
      </c>
      <c r="X23" s="181" t="str">
        <f t="shared" si="13"/>
        <v>0</v>
      </c>
      <c r="Y23" s="145" t="s">
        <v>55</v>
      </c>
      <c r="Z23" s="146" t="str">
        <f t="shared" si="1"/>
        <v>5</v>
      </c>
      <c r="AA23" s="147" t="s">
        <v>126</v>
      </c>
      <c r="AB23" s="124" t="str">
        <f t="shared" si="8"/>
        <v>5</v>
      </c>
      <c r="AC23" s="126">
        <f t="shared" si="9"/>
        <v>25</v>
      </c>
      <c r="AD23" s="133" t="str">
        <f t="shared" si="10"/>
        <v>RIESGO EXTREMO</v>
      </c>
      <c r="AE23" s="127" t="str">
        <f t="shared" si="11"/>
        <v>COMPARTIR O TRANSFERIR EL RIESGO</v>
      </c>
      <c r="AF23" s="134" t="s">
        <v>498</v>
      </c>
      <c r="AG23" s="149" t="s">
        <v>499</v>
      </c>
    </row>
    <row r="24" spans="2:33" s="15" customFormat="1" ht="75" customHeight="1">
      <c r="B24" s="16">
        <v>8</v>
      </c>
      <c r="C24" s="17"/>
      <c r="D24" s="18"/>
      <c r="E24" s="32"/>
      <c r="F24" s="19"/>
      <c r="G24" s="19"/>
      <c r="H24" s="20"/>
      <c r="I24" s="21"/>
      <c r="J24" s="22" t="str">
        <f t="shared" si="0"/>
        <v/>
      </c>
      <c r="K24" s="23"/>
      <c r="L24" s="22" t="str">
        <f t="shared" si="2"/>
        <v/>
      </c>
      <c r="M24" s="24" t="str">
        <f t="shared" si="3"/>
        <v/>
      </c>
      <c r="N24" s="25" t="str">
        <f t="shared" si="4"/>
        <v/>
      </c>
      <c r="O24" s="463"/>
      <c r="P24" s="464"/>
      <c r="Q24" s="26"/>
      <c r="R24" s="27">
        <f t="shared" si="5"/>
        <v>0</v>
      </c>
      <c r="S24" s="26"/>
      <c r="T24" s="27">
        <f t="shared" si="6"/>
        <v>0</v>
      </c>
      <c r="U24" s="26"/>
      <c r="V24" s="28">
        <f t="shared" si="7"/>
        <v>0</v>
      </c>
      <c r="W24" s="29" t="str">
        <f t="shared" si="12"/>
        <v/>
      </c>
      <c r="X24" s="30" t="str">
        <f t="shared" si="13"/>
        <v/>
      </c>
      <c r="Y24" s="21"/>
      <c r="Z24" s="14" t="str">
        <f t="shared" si="1"/>
        <v/>
      </c>
      <c r="AA24" s="23"/>
      <c r="AB24" s="22" t="str">
        <f t="shared" si="8"/>
        <v/>
      </c>
      <c r="AC24" s="24" t="str">
        <f t="shared" si="9"/>
        <v/>
      </c>
      <c r="AD24" s="25" t="str">
        <f t="shared" si="10"/>
        <v/>
      </c>
      <c r="AE24" s="183" t="str">
        <f t="shared" si="11"/>
        <v/>
      </c>
      <c r="AF24" s="56"/>
      <c r="AG24" s="239"/>
    </row>
    <row r="25" spans="2:33" s="15" customFormat="1" ht="75" customHeight="1">
      <c r="B25" s="16">
        <v>9</v>
      </c>
      <c r="C25" s="17"/>
      <c r="D25" s="18"/>
      <c r="E25" s="32"/>
      <c r="F25" s="19"/>
      <c r="G25" s="19"/>
      <c r="H25" s="20"/>
      <c r="I25" s="21"/>
      <c r="J25" s="22" t="str">
        <f t="shared" si="0"/>
        <v/>
      </c>
      <c r="K25" s="23"/>
      <c r="L25" s="22" t="str">
        <f t="shared" si="2"/>
        <v/>
      </c>
      <c r="M25" s="24" t="str">
        <f t="shared" si="3"/>
        <v/>
      </c>
      <c r="N25" s="25" t="str">
        <f t="shared" si="4"/>
        <v/>
      </c>
      <c r="O25" s="463"/>
      <c r="P25" s="464"/>
      <c r="Q25" s="26"/>
      <c r="R25" s="27">
        <f t="shared" si="5"/>
        <v>0</v>
      </c>
      <c r="S25" s="26"/>
      <c r="T25" s="27">
        <f t="shared" si="6"/>
        <v>0</v>
      </c>
      <c r="U25" s="26"/>
      <c r="V25" s="28">
        <f t="shared" si="7"/>
        <v>0</v>
      </c>
      <c r="W25" s="29" t="str">
        <f t="shared" si="12"/>
        <v/>
      </c>
      <c r="X25" s="30" t="str">
        <f t="shared" si="13"/>
        <v/>
      </c>
      <c r="Y25" s="21"/>
      <c r="Z25" s="14" t="str">
        <f t="shared" si="1"/>
        <v/>
      </c>
      <c r="AA25" s="23"/>
      <c r="AB25" s="22" t="str">
        <f t="shared" si="8"/>
        <v/>
      </c>
      <c r="AC25" s="24" t="str">
        <f t="shared" si="9"/>
        <v/>
      </c>
      <c r="AD25" s="25" t="str">
        <f t="shared" si="10"/>
        <v/>
      </c>
      <c r="AE25" s="183" t="str">
        <f t="shared" si="11"/>
        <v/>
      </c>
      <c r="AF25" s="57"/>
      <c r="AG25" s="35"/>
    </row>
    <row r="26" spans="2:33" s="15" customFormat="1" ht="75" customHeight="1" thickBot="1">
      <c r="B26" s="36">
        <v>10</v>
      </c>
      <c r="C26" s="37"/>
      <c r="D26" s="38"/>
      <c r="E26" s="39"/>
      <c r="F26" s="40"/>
      <c r="G26" s="40"/>
      <c r="H26" s="41"/>
      <c r="I26" s="42"/>
      <c r="J26" s="43" t="str">
        <f t="shared" si="0"/>
        <v/>
      </c>
      <c r="K26" s="44"/>
      <c r="L26" s="43" t="str">
        <f t="shared" si="2"/>
        <v/>
      </c>
      <c r="M26" s="45"/>
      <c r="N26" s="46"/>
      <c r="O26" s="465"/>
      <c r="P26" s="466"/>
      <c r="Q26" s="44"/>
      <c r="R26" s="47">
        <f t="shared" si="5"/>
        <v>0</v>
      </c>
      <c r="S26" s="44"/>
      <c r="T26" s="47">
        <f t="shared" si="6"/>
        <v>0</v>
      </c>
      <c r="U26" s="44"/>
      <c r="V26" s="48">
        <f t="shared" si="7"/>
        <v>0</v>
      </c>
      <c r="W26" s="49" t="str">
        <f t="shared" si="12"/>
        <v/>
      </c>
      <c r="X26" s="50" t="str">
        <f t="shared" si="13"/>
        <v/>
      </c>
      <c r="Y26" s="42"/>
      <c r="Z26" s="51" t="str">
        <f t="shared" si="1"/>
        <v/>
      </c>
      <c r="AA26" s="44"/>
      <c r="AB26" s="43" t="str">
        <f t="shared" si="8"/>
        <v/>
      </c>
      <c r="AC26" s="45"/>
      <c r="AD26" s="46" t="str">
        <f t="shared" si="10"/>
        <v/>
      </c>
      <c r="AE26" s="185" t="str">
        <f t="shared" si="11"/>
        <v/>
      </c>
      <c r="AF26" s="59"/>
      <c r="AG26" s="53"/>
    </row>
    <row r="27" spans="2:33" s="54" customFormat="1"/>
    <row r="28" spans="2:33" s="54" customFormat="1" ht="12.75" customHeight="1"/>
    <row r="29" spans="2:33" s="54" customFormat="1" ht="12.75" hidden="1" customHeight="1">
      <c r="B29" s="54" t="s">
        <v>49</v>
      </c>
      <c r="C29" s="54" t="s">
        <v>90</v>
      </c>
      <c r="D29" s="54" t="s">
        <v>91</v>
      </c>
    </row>
    <row r="30" spans="2:33" s="54" customFormat="1" ht="13.5" hidden="1" customHeight="1">
      <c r="B30" s="54" t="s">
        <v>92</v>
      </c>
      <c r="C30" s="54" t="s">
        <v>93</v>
      </c>
      <c r="D30" s="54" t="s">
        <v>94</v>
      </c>
    </row>
    <row r="31" spans="2:33" s="54" customFormat="1" ht="51" hidden="1">
      <c r="C31" s="54" t="s">
        <v>95</v>
      </c>
      <c r="D31" s="54" t="s">
        <v>96</v>
      </c>
    </row>
    <row r="32" spans="2:33" s="54" customFormat="1" ht="38.25" hidden="1">
      <c r="B32" s="54" t="s">
        <v>97</v>
      </c>
      <c r="C32" s="54" t="s">
        <v>98</v>
      </c>
      <c r="D32" s="54" t="s">
        <v>99</v>
      </c>
    </row>
    <row r="33" spans="2:4" s="54" customFormat="1" ht="38.25" hidden="1">
      <c r="B33" s="55" t="s">
        <v>100</v>
      </c>
      <c r="C33" s="54" t="s">
        <v>101</v>
      </c>
      <c r="D33" s="54" t="s">
        <v>102</v>
      </c>
    </row>
    <row r="34" spans="2:4" s="54" customFormat="1" hidden="1">
      <c r="B34" s="54" t="s">
        <v>103</v>
      </c>
      <c r="C34" s="54" t="s">
        <v>104</v>
      </c>
      <c r="D34" s="54" t="s">
        <v>105</v>
      </c>
    </row>
    <row r="35" spans="2:4" s="54" customFormat="1" ht="38.25" hidden="1">
      <c r="B35" s="54" t="s">
        <v>106</v>
      </c>
      <c r="C35" s="54" t="s">
        <v>107</v>
      </c>
      <c r="D35" s="54" t="s">
        <v>5</v>
      </c>
    </row>
    <row r="36" spans="2:4" s="54" customFormat="1" ht="89.25" hidden="1">
      <c r="B36" s="54" t="s">
        <v>108</v>
      </c>
      <c r="C36" s="54" t="s">
        <v>109</v>
      </c>
      <c r="D36" s="54" t="s">
        <v>110</v>
      </c>
    </row>
    <row r="37" spans="2:4" s="54" customFormat="1" ht="25.5" hidden="1">
      <c r="B37" s="54" t="s">
        <v>84</v>
      </c>
      <c r="C37" s="54" t="s">
        <v>111</v>
      </c>
      <c r="D37" s="54" t="s">
        <v>112</v>
      </c>
    </row>
    <row r="38" spans="2:4" s="54" customFormat="1" ht="25.5" hidden="1">
      <c r="B38" s="54" t="s">
        <v>113</v>
      </c>
      <c r="C38" s="54" t="s">
        <v>114</v>
      </c>
    </row>
    <row r="39" spans="2:4" s="54" customFormat="1" ht="25.5" hidden="1">
      <c r="B39" s="54" t="s">
        <v>115</v>
      </c>
      <c r="C39" s="54" t="s">
        <v>116</v>
      </c>
    </row>
    <row r="40" spans="2:4" s="54" customFormat="1" ht="25.5" hidden="1">
      <c r="C40" s="54" t="s">
        <v>456</v>
      </c>
    </row>
    <row r="41" spans="2:4" s="54" customFormat="1" ht="51" hidden="1">
      <c r="C41" s="54" t="s">
        <v>117</v>
      </c>
    </row>
    <row r="42" spans="2:4" s="54" customFormat="1" hidden="1">
      <c r="B42" s="54" t="s">
        <v>118</v>
      </c>
      <c r="C42" s="54" t="s">
        <v>119</v>
      </c>
    </row>
    <row r="43" spans="2:4" s="54" customFormat="1" ht="25.5" hidden="1">
      <c r="B43" s="54" t="s">
        <v>120</v>
      </c>
      <c r="C43" s="54" t="s">
        <v>7</v>
      </c>
    </row>
    <row r="44" spans="2:4" s="54" customFormat="1" ht="38.25" hidden="1">
      <c r="B44" s="54" t="s">
        <v>121</v>
      </c>
      <c r="C44" s="54" t="s">
        <v>122</v>
      </c>
    </row>
    <row r="45" spans="2:4" s="54" customFormat="1" hidden="1">
      <c r="B45" s="54" t="s">
        <v>87</v>
      </c>
      <c r="C45" s="54" t="s">
        <v>123</v>
      </c>
    </row>
    <row r="46" spans="2:4" s="54" customFormat="1" hidden="1">
      <c r="B46" s="54" t="s">
        <v>55</v>
      </c>
      <c r="C46" s="54" t="s">
        <v>124</v>
      </c>
    </row>
    <row r="47" spans="2:4" s="54" customFormat="1" ht="63.75" hidden="1">
      <c r="C47" s="54" t="s">
        <v>112</v>
      </c>
    </row>
    <row r="48" spans="2:4" s="54" customFormat="1" ht="25.5" hidden="1">
      <c r="B48" s="54" t="s">
        <v>125</v>
      </c>
    </row>
    <row r="49" spans="2:2" s="54" customFormat="1">
      <c r="B49" s="54" t="s">
        <v>56</v>
      </c>
    </row>
    <row r="50" spans="2:2" s="54" customFormat="1">
      <c r="B50" s="54" t="s">
        <v>66</v>
      </c>
    </row>
    <row r="51" spans="2:2" s="54" customFormat="1">
      <c r="B51" s="54" t="s">
        <v>76</v>
      </c>
    </row>
    <row r="52" spans="2:2" s="54" customFormat="1" ht="25.5">
      <c r="B52" s="54" t="s">
        <v>126</v>
      </c>
    </row>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row r="2969" s="54" customFormat="1"/>
  </sheetData>
  <sheetProtection formatCells="0" formatRows="0" selectLockedCells="1"/>
  <dataConsolidate/>
  <mergeCells count="66">
    <mergeCell ref="B2:C4"/>
    <mergeCell ref="D2:N2"/>
    <mergeCell ref="O2:O4"/>
    <mergeCell ref="P2:AG2"/>
    <mergeCell ref="G3:N3"/>
    <mergeCell ref="P3:AA3"/>
    <mergeCell ref="AC3:AG3"/>
    <mergeCell ref="D4:N4"/>
    <mergeCell ref="P4:AG4"/>
    <mergeCell ref="B6:D6"/>
    <mergeCell ref="E6:N6"/>
    <mergeCell ref="B7:D7"/>
    <mergeCell ref="E7:N7"/>
    <mergeCell ref="B8:D8"/>
    <mergeCell ref="E8:N8"/>
    <mergeCell ref="H13:H16"/>
    <mergeCell ref="I13:K13"/>
    <mergeCell ref="B9:D9"/>
    <mergeCell ref="E9:N9"/>
    <mergeCell ref="B11:D11"/>
    <mergeCell ref="E11:H11"/>
    <mergeCell ref="I11:N11"/>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I14:J16"/>
    <mergeCell ref="K14:L16"/>
    <mergeCell ref="M14:N14"/>
    <mergeCell ref="Y14:Z16"/>
    <mergeCell ref="AA14:AB16"/>
    <mergeCell ref="M15:M16"/>
    <mergeCell ref="O22:P22"/>
    <mergeCell ref="O23:P23"/>
    <mergeCell ref="O13:W14"/>
    <mergeCell ref="X13:X16"/>
    <mergeCell ref="Y13:AE13"/>
    <mergeCell ref="AC14:AE14"/>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s>
  <conditionalFormatting sqref="I24:I26 Y24:Y26">
    <cfRule type="containsText" dxfId="591" priority="253" operator="containsText" text="IMPROBABLE">
      <formula>NOT(ISERROR(SEARCH("IMPROBABLE",I24)))</formula>
    </cfRule>
    <cfRule type="containsText" dxfId="590" priority="258" operator="containsText" text="PROBABLE">
      <formula>NOT(ISERROR(SEARCH("PROBABLE",I24)))</formula>
    </cfRule>
    <cfRule type="containsText" dxfId="589" priority="264" operator="containsText" text="CASI CIERTA">
      <formula>NOT(ISERROR(SEARCH("CASI CIERTA",I24)))</formula>
    </cfRule>
    <cfRule type="containsText" dxfId="588" priority="265" operator="containsText" text="POSIBLE">
      <formula>NOT(ISERROR(SEARCH("POSIBLE",I24)))</formula>
    </cfRule>
    <cfRule type="containsText" dxfId="587" priority="266" operator="containsText" text="RARO">
      <formula>NOT(ISERROR(SEARCH("RARO",I24)))</formula>
    </cfRule>
  </conditionalFormatting>
  <conditionalFormatting sqref="K24:K26 AA24:AA26">
    <cfRule type="containsText" dxfId="586" priority="259" operator="containsText" text="CATASTRÓFICO">
      <formula>NOT(ISERROR(SEARCH("CATASTRÓFICO",K24)))</formula>
    </cfRule>
    <cfRule type="containsText" dxfId="585" priority="260" operator="containsText" text="MAYOR">
      <formula>NOT(ISERROR(SEARCH("MAYOR",K24)))</formula>
    </cfRule>
    <cfRule type="containsText" dxfId="584" priority="261" operator="containsText" text="MODERADO">
      <formula>NOT(ISERROR(SEARCH("MODERADO",K24)))</formula>
    </cfRule>
    <cfRule type="containsText" dxfId="583" priority="262" operator="containsText" text="MENOR">
      <formula>NOT(ISERROR(SEARCH("MENOR",K24)))</formula>
    </cfRule>
    <cfRule type="containsText" dxfId="582" priority="263" operator="containsText" text="INSIGNIFICANTE">
      <formula>NOT(ISERROR(SEARCH("INSIGNIFICANTE",K24)))</formula>
    </cfRule>
  </conditionalFormatting>
  <conditionalFormatting sqref="N17:N26 X17 AD24:AF26">
    <cfRule type="containsText" dxfId="581" priority="254" operator="containsText" text="RIESGO EXTREMO">
      <formula>NOT(ISERROR(SEARCH("RIESGO EXTREMO",N17)))</formula>
    </cfRule>
    <cfRule type="containsText" dxfId="580" priority="255" operator="containsText" text="RIESGO ALTO">
      <formula>NOT(ISERROR(SEARCH("RIESGO ALTO",N17)))</formula>
    </cfRule>
    <cfRule type="containsText" dxfId="579" priority="256" operator="containsText" text="RIESGO MODERADO">
      <formula>NOT(ISERROR(SEARCH("RIESGO MODERADO",N17)))</formula>
    </cfRule>
    <cfRule type="containsText" dxfId="578" priority="257" operator="containsText" text="RIESGO BAJO">
      <formula>NOT(ISERROR(SEARCH("RIESGO BAJO",N17)))</formula>
    </cfRule>
  </conditionalFormatting>
  <conditionalFormatting sqref="K17">
    <cfRule type="containsText" dxfId="577" priority="248" operator="containsText" text="CATASTRÓFICO">
      <formula>NOT(ISERROR(SEARCH("CATASTRÓFICO",K17)))</formula>
    </cfRule>
    <cfRule type="containsText" dxfId="576" priority="249" operator="containsText" text="MAYOR">
      <formula>NOT(ISERROR(SEARCH("MAYOR",K17)))</formula>
    </cfRule>
    <cfRule type="containsText" dxfId="575" priority="250" operator="containsText" text="MODERADO">
      <formula>NOT(ISERROR(SEARCH("MODERADO",K17)))</formula>
    </cfRule>
    <cfRule type="containsText" dxfId="574" priority="251" operator="containsText" text="MENOR">
      <formula>NOT(ISERROR(SEARCH("MENOR",K17)))</formula>
    </cfRule>
    <cfRule type="containsText" dxfId="573" priority="252" operator="containsText" text="INSIGNIFICANTE">
      <formula>NOT(ISERROR(SEARCH("INSIGNIFICANTE",K17)))</formula>
    </cfRule>
  </conditionalFormatting>
  <conditionalFormatting sqref="I17">
    <cfRule type="containsText" dxfId="572" priority="243" operator="containsText" text="IMPROBABLE">
      <formula>NOT(ISERROR(SEARCH("IMPROBABLE",I17)))</formula>
    </cfRule>
    <cfRule type="containsText" dxfId="571" priority="244" operator="containsText" text="PROBABLE">
      <formula>NOT(ISERROR(SEARCH("PROBABLE",I17)))</formula>
    </cfRule>
    <cfRule type="containsText" dxfId="570" priority="245" operator="containsText" text="CASI CIERTA">
      <formula>NOT(ISERROR(SEARCH("CASI CIERTA",I17)))</formula>
    </cfRule>
    <cfRule type="containsText" dxfId="569" priority="246" operator="containsText" text="POSIBLE">
      <formula>NOT(ISERROR(SEARCH("POSIBLE",I17)))</formula>
    </cfRule>
    <cfRule type="containsText" dxfId="568" priority="247" operator="containsText" text="RARO">
      <formula>NOT(ISERROR(SEARCH("RARO",I17)))</formula>
    </cfRule>
  </conditionalFormatting>
  <conditionalFormatting sqref="K18">
    <cfRule type="containsText" dxfId="567" priority="238" operator="containsText" text="CATASTRÓFICO">
      <formula>NOT(ISERROR(SEARCH("CATASTRÓFICO",K18)))</formula>
    </cfRule>
    <cfRule type="containsText" dxfId="566" priority="239" operator="containsText" text="MAYOR">
      <formula>NOT(ISERROR(SEARCH("MAYOR",K18)))</formula>
    </cfRule>
    <cfRule type="containsText" dxfId="565" priority="240" operator="containsText" text="MODERADO">
      <formula>NOT(ISERROR(SEARCH("MODERADO",K18)))</formula>
    </cfRule>
    <cfRule type="containsText" dxfId="564" priority="241" operator="containsText" text="MENOR">
      <formula>NOT(ISERROR(SEARCH("MENOR",K18)))</formula>
    </cfRule>
    <cfRule type="containsText" dxfId="563" priority="242" operator="containsText" text="INSIGNIFICANTE">
      <formula>NOT(ISERROR(SEARCH("INSIGNIFICANTE",K18)))</formula>
    </cfRule>
  </conditionalFormatting>
  <conditionalFormatting sqref="I18">
    <cfRule type="containsText" dxfId="562" priority="233" operator="containsText" text="IMPROBABLE">
      <formula>NOT(ISERROR(SEARCH("IMPROBABLE",I18)))</formula>
    </cfRule>
    <cfRule type="containsText" dxfId="561" priority="234" operator="containsText" text="PROBABLE">
      <formula>NOT(ISERROR(SEARCH("PROBABLE",I18)))</formula>
    </cfRule>
    <cfRule type="containsText" dxfId="560" priority="235" operator="containsText" text="CASI CIERTA">
      <formula>NOT(ISERROR(SEARCH("CASI CIERTA",I18)))</formula>
    </cfRule>
    <cfRule type="containsText" dxfId="559" priority="236" operator="containsText" text="POSIBLE">
      <formula>NOT(ISERROR(SEARCH("POSIBLE",I18)))</formula>
    </cfRule>
    <cfRule type="containsText" dxfId="558" priority="237" operator="containsText" text="RARO">
      <formula>NOT(ISERROR(SEARCH("RARO",I18)))</formula>
    </cfRule>
  </conditionalFormatting>
  <conditionalFormatting sqref="K19">
    <cfRule type="containsText" dxfId="557" priority="228" operator="containsText" text="CATASTRÓFICO">
      <formula>NOT(ISERROR(SEARCH("CATASTRÓFICO",K19)))</formula>
    </cfRule>
    <cfRule type="containsText" dxfId="556" priority="229" operator="containsText" text="MAYOR">
      <formula>NOT(ISERROR(SEARCH("MAYOR",K19)))</formula>
    </cfRule>
    <cfRule type="containsText" dxfId="555" priority="230" operator="containsText" text="MODERADO">
      <formula>NOT(ISERROR(SEARCH("MODERADO",K19)))</formula>
    </cfRule>
    <cfRule type="containsText" dxfId="554" priority="231" operator="containsText" text="MENOR">
      <formula>NOT(ISERROR(SEARCH("MENOR",K19)))</formula>
    </cfRule>
    <cfRule type="containsText" dxfId="553" priority="232" operator="containsText" text="INSIGNIFICANTE">
      <formula>NOT(ISERROR(SEARCH("INSIGNIFICANTE",K19)))</formula>
    </cfRule>
  </conditionalFormatting>
  <conditionalFormatting sqref="I19">
    <cfRule type="containsText" dxfId="552" priority="223" operator="containsText" text="IMPROBABLE">
      <formula>NOT(ISERROR(SEARCH("IMPROBABLE",I19)))</formula>
    </cfRule>
    <cfRule type="containsText" dxfId="551" priority="224" operator="containsText" text="PROBABLE">
      <formula>NOT(ISERROR(SEARCH("PROBABLE",I19)))</formula>
    </cfRule>
    <cfRule type="containsText" dxfId="550" priority="225" operator="containsText" text="CASI CIERTA">
      <formula>NOT(ISERROR(SEARCH("CASI CIERTA",I19)))</formula>
    </cfRule>
    <cfRule type="containsText" dxfId="549" priority="226" operator="containsText" text="POSIBLE">
      <formula>NOT(ISERROR(SEARCH("POSIBLE",I19)))</formula>
    </cfRule>
    <cfRule type="containsText" dxfId="548" priority="227" operator="containsText" text="RARO">
      <formula>NOT(ISERROR(SEARCH("RARO",I19)))</formula>
    </cfRule>
  </conditionalFormatting>
  <conditionalFormatting sqref="K20">
    <cfRule type="containsText" dxfId="547" priority="218" operator="containsText" text="CATASTRÓFICO">
      <formula>NOT(ISERROR(SEARCH("CATASTRÓFICO",K20)))</formula>
    </cfRule>
    <cfRule type="containsText" dxfId="546" priority="219" operator="containsText" text="MAYOR">
      <formula>NOT(ISERROR(SEARCH("MAYOR",K20)))</formula>
    </cfRule>
    <cfRule type="containsText" dxfId="545" priority="220" operator="containsText" text="MODERADO">
      <formula>NOT(ISERROR(SEARCH("MODERADO",K20)))</formula>
    </cfRule>
    <cfRule type="containsText" dxfId="544" priority="221" operator="containsText" text="MENOR">
      <formula>NOT(ISERROR(SEARCH("MENOR",K20)))</formula>
    </cfRule>
    <cfRule type="containsText" dxfId="543" priority="222" operator="containsText" text="INSIGNIFICANTE">
      <formula>NOT(ISERROR(SEARCH("INSIGNIFICANTE",K20)))</formula>
    </cfRule>
  </conditionalFormatting>
  <conditionalFormatting sqref="I20">
    <cfRule type="containsText" dxfId="542" priority="213" operator="containsText" text="IMPROBABLE">
      <formula>NOT(ISERROR(SEARCH("IMPROBABLE",I20)))</formula>
    </cfRule>
    <cfRule type="containsText" dxfId="541" priority="214" operator="containsText" text="PROBABLE">
      <formula>NOT(ISERROR(SEARCH("PROBABLE",I20)))</formula>
    </cfRule>
    <cfRule type="containsText" dxfId="540" priority="215" operator="containsText" text="CASI CIERTA">
      <formula>NOT(ISERROR(SEARCH("CASI CIERTA",I20)))</formula>
    </cfRule>
    <cfRule type="containsText" dxfId="539" priority="216" operator="containsText" text="POSIBLE">
      <formula>NOT(ISERROR(SEARCH("POSIBLE",I20)))</formula>
    </cfRule>
    <cfRule type="containsText" dxfId="538" priority="217" operator="containsText" text="RARO">
      <formula>NOT(ISERROR(SEARCH("RARO",I20)))</formula>
    </cfRule>
  </conditionalFormatting>
  <conditionalFormatting sqref="K21">
    <cfRule type="containsText" dxfId="537" priority="208" operator="containsText" text="CATASTRÓFICO">
      <formula>NOT(ISERROR(SEARCH("CATASTRÓFICO",K21)))</formula>
    </cfRule>
    <cfRule type="containsText" dxfId="536" priority="209" operator="containsText" text="MAYOR">
      <formula>NOT(ISERROR(SEARCH("MAYOR",K21)))</formula>
    </cfRule>
    <cfRule type="containsText" dxfId="535" priority="210" operator="containsText" text="MODERADO">
      <formula>NOT(ISERROR(SEARCH("MODERADO",K21)))</formula>
    </cfRule>
    <cfRule type="containsText" dxfId="534" priority="211" operator="containsText" text="MENOR">
      <formula>NOT(ISERROR(SEARCH("MENOR",K21)))</formula>
    </cfRule>
    <cfRule type="containsText" dxfId="533" priority="212" operator="containsText" text="INSIGNIFICANTE">
      <formula>NOT(ISERROR(SEARCH("INSIGNIFICANTE",K21)))</formula>
    </cfRule>
  </conditionalFormatting>
  <conditionalFormatting sqref="I21">
    <cfRule type="containsText" dxfId="532" priority="203" operator="containsText" text="IMPROBABLE">
      <formula>NOT(ISERROR(SEARCH("IMPROBABLE",I21)))</formula>
    </cfRule>
    <cfRule type="containsText" dxfId="531" priority="204" operator="containsText" text="PROBABLE">
      <formula>NOT(ISERROR(SEARCH("PROBABLE",I21)))</formula>
    </cfRule>
    <cfRule type="containsText" dxfId="530" priority="205" operator="containsText" text="CASI CIERTA">
      <formula>NOT(ISERROR(SEARCH("CASI CIERTA",I21)))</formula>
    </cfRule>
    <cfRule type="containsText" dxfId="529" priority="206" operator="containsText" text="POSIBLE">
      <formula>NOT(ISERROR(SEARCH("POSIBLE",I21)))</formula>
    </cfRule>
    <cfRule type="containsText" dxfId="528" priority="207" operator="containsText" text="RARO">
      <formula>NOT(ISERROR(SEARCH("RARO",I21)))</formula>
    </cfRule>
  </conditionalFormatting>
  <conditionalFormatting sqref="I22">
    <cfRule type="containsText" dxfId="527" priority="193" operator="containsText" text="IMPROBABLE">
      <formula>NOT(ISERROR(SEARCH("IMPROBABLE",I22)))</formula>
    </cfRule>
    <cfRule type="containsText" dxfId="526" priority="194" operator="containsText" text="PROBABLE">
      <formula>NOT(ISERROR(SEARCH("PROBABLE",I22)))</formula>
    </cfRule>
    <cfRule type="containsText" dxfId="525" priority="200" operator="containsText" text="CASI CIERTA">
      <formula>NOT(ISERROR(SEARCH("CASI CIERTA",I22)))</formula>
    </cfRule>
    <cfRule type="containsText" dxfId="524" priority="201" operator="containsText" text="POSIBLE">
      <formula>NOT(ISERROR(SEARCH("POSIBLE",I22)))</formula>
    </cfRule>
    <cfRule type="containsText" dxfId="523" priority="202" operator="containsText" text="RARO">
      <formula>NOT(ISERROR(SEARCH("RARO",I22)))</formula>
    </cfRule>
  </conditionalFormatting>
  <conditionalFormatting sqref="K22">
    <cfRule type="containsText" dxfId="522" priority="195" operator="containsText" text="CATASTRÓFICO">
      <formula>NOT(ISERROR(SEARCH("CATASTRÓFICO",K22)))</formula>
    </cfRule>
    <cfRule type="containsText" dxfId="521" priority="196" operator="containsText" text="MAYOR">
      <formula>NOT(ISERROR(SEARCH("MAYOR",K22)))</formula>
    </cfRule>
    <cfRule type="containsText" dxfId="520" priority="197" operator="containsText" text="MODERADO">
      <formula>NOT(ISERROR(SEARCH("MODERADO",K22)))</formula>
    </cfRule>
    <cfRule type="containsText" dxfId="519" priority="198" operator="containsText" text="MENOR">
      <formula>NOT(ISERROR(SEARCH("MENOR",K22)))</formula>
    </cfRule>
    <cfRule type="containsText" dxfId="518" priority="199" operator="containsText" text="INSIGNIFICANTE">
      <formula>NOT(ISERROR(SEARCH("INSIGNIFICANTE",K22)))</formula>
    </cfRule>
  </conditionalFormatting>
  <conditionalFormatting sqref="I23">
    <cfRule type="containsText" dxfId="517" priority="183" operator="containsText" text="IMPROBABLE">
      <formula>NOT(ISERROR(SEARCH("IMPROBABLE",I23)))</formula>
    </cfRule>
    <cfRule type="containsText" dxfId="516" priority="184" operator="containsText" text="PROBABLE">
      <formula>NOT(ISERROR(SEARCH("PROBABLE",I23)))</formula>
    </cfRule>
    <cfRule type="containsText" dxfId="515" priority="190" operator="containsText" text="CASI CIERTA">
      <formula>NOT(ISERROR(SEARCH("CASI CIERTA",I23)))</formula>
    </cfRule>
    <cfRule type="containsText" dxfId="514" priority="191" operator="containsText" text="POSIBLE">
      <formula>NOT(ISERROR(SEARCH("POSIBLE",I23)))</formula>
    </cfRule>
    <cfRule type="containsText" dxfId="513" priority="192" operator="containsText" text="RARO">
      <formula>NOT(ISERROR(SEARCH("RARO",I23)))</formula>
    </cfRule>
  </conditionalFormatting>
  <conditionalFormatting sqref="K23">
    <cfRule type="containsText" dxfId="512" priority="185" operator="containsText" text="CATASTRÓFICO">
      <formula>NOT(ISERROR(SEARCH("CATASTRÓFICO",K23)))</formula>
    </cfRule>
    <cfRule type="containsText" dxfId="511" priority="186" operator="containsText" text="MAYOR">
      <formula>NOT(ISERROR(SEARCH("MAYOR",K23)))</formula>
    </cfRule>
    <cfRule type="containsText" dxfId="510" priority="187" operator="containsText" text="MODERADO">
      <formula>NOT(ISERROR(SEARCH("MODERADO",K23)))</formula>
    </cfRule>
    <cfRule type="containsText" dxfId="509" priority="188" operator="containsText" text="MENOR">
      <formula>NOT(ISERROR(SEARCH("MENOR",K23)))</formula>
    </cfRule>
    <cfRule type="containsText" dxfId="508" priority="189" operator="containsText" text="INSIGNIFICANTE">
      <formula>NOT(ISERROR(SEARCH("INSIGNIFICANTE",K23)))</formula>
    </cfRule>
  </conditionalFormatting>
  <conditionalFormatting sqref="AD17:AE17">
    <cfRule type="containsText" dxfId="507" priority="179" operator="containsText" text="RIESGO EXTREMO">
      <formula>NOT(ISERROR(SEARCH("RIESGO EXTREMO",AD17)))</formula>
    </cfRule>
    <cfRule type="containsText" dxfId="506" priority="180" operator="containsText" text="RIESGO ALTO">
      <formula>NOT(ISERROR(SEARCH("RIESGO ALTO",AD17)))</formula>
    </cfRule>
    <cfRule type="containsText" dxfId="505" priority="181" operator="containsText" text="RIESGO MODERADO">
      <formula>NOT(ISERROR(SEARCH("RIESGO MODERADO",AD17)))</formula>
    </cfRule>
    <cfRule type="containsText" dxfId="504" priority="182" operator="containsText" text="RIESGO BAJO">
      <formula>NOT(ISERROR(SEARCH("RIESGO BAJO",AD17)))</formula>
    </cfRule>
  </conditionalFormatting>
  <conditionalFormatting sqref="AA17">
    <cfRule type="containsText" dxfId="503" priority="174" operator="containsText" text="CATASTRÓFICO">
      <formula>NOT(ISERROR(SEARCH("CATASTRÓFICO",AA17)))</formula>
    </cfRule>
    <cfRule type="containsText" dxfId="502" priority="175" operator="containsText" text="MAYOR">
      <formula>NOT(ISERROR(SEARCH("MAYOR",AA17)))</formula>
    </cfRule>
    <cfRule type="containsText" dxfId="501" priority="176" operator="containsText" text="MODERADO">
      <formula>NOT(ISERROR(SEARCH("MODERADO",AA17)))</formula>
    </cfRule>
    <cfRule type="containsText" dxfId="500" priority="177" operator="containsText" text="MENOR">
      <formula>NOT(ISERROR(SEARCH("MENOR",AA17)))</formula>
    </cfRule>
    <cfRule type="containsText" dxfId="499" priority="178" operator="containsText" text="INSIGNIFICANTE">
      <formula>NOT(ISERROR(SEARCH("INSIGNIFICANTE",AA17)))</formula>
    </cfRule>
  </conditionalFormatting>
  <conditionalFormatting sqref="Y17">
    <cfRule type="containsText" dxfId="498" priority="169" operator="containsText" text="IMPROBABLE">
      <formula>NOT(ISERROR(SEARCH("IMPROBABLE",Y17)))</formula>
    </cfRule>
    <cfRule type="containsText" dxfId="497" priority="170" operator="containsText" text="PROBABLE">
      <formula>NOT(ISERROR(SEARCH("PROBABLE",Y17)))</formula>
    </cfRule>
    <cfRule type="containsText" dxfId="496" priority="171" operator="containsText" text="CASI CIERTA">
      <formula>NOT(ISERROR(SEARCH("CASI CIERTA",Y17)))</formula>
    </cfRule>
    <cfRule type="containsText" dxfId="495" priority="172" operator="containsText" text="POSIBLE">
      <formula>NOT(ISERROR(SEARCH("POSIBLE",Y17)))</formula>
    </cfRule>
    <cfRule type="containsText" dxfId="494" priority="173" operator="containsText" text="RARO">
      <formula>NOT(ISERROR(SEARCH("RARO",Y17)))</formula>
    </cfRule>
  </conditionalFormatting>
  <conditionalFormatting sqref="AD18:AE18">
    <cfRule type="containsText" dxfId="493" priority="165" operator="containsText" text="RIESGO EXTREMO">
      <formula>NOT(ISERROR(SEARCH("RIESGO EXTREMO",AD18)))</formula>
    </cfRule>
    <cfRule type="containsText" dxfId="492" priority="166" operator="containsText" text="RIESGO ALTO">
      <formula>NOT(ISERROR(SEARCH("RIESGO ALTO",AD18)))</formula>
    </cfRule>
    <cfRule type="containsText" dxfId="491" priority="167" operator="containsText" text="RIESGO MODERADO">
      <formula>NOT(ISERROR(SEARCH("RIESGO MODERADO",AD18)))</formula>
    </cfRule>
    <cfRule type="containsText" dxfId="490" priority="168" operator="containsText" text="RIESGO BAJO">
      <formula>NOT(ISERROR(SEARCH("RIESGO BAJO",AD18)))</formula>
    </cfRule>
  </conditionalFormatting>
  <conditionalFormatting sqref="AA18">
    <cfRule type="containsText" dxfId="489" priority="160" operator="containsText" text="CATASTRÓFICO">
      <formula>NOT(ISERROR(SEARCH("CATASTRÓFICO",AA18)))</formula>
    </cfRule>
    <cfRule type="containsText" dxfId="488" priority="161" operator="containsText" text="MAYOR">
      <formula>NOT(ISERROR(SEARCH("MAYOR",AA18)))</formula>
    </cfRule>
    <cfRule type="containsText" dxfId="487" priority="162" operator="containsText" text="MODERADO">
      <formula>NOT(ISERROR(SEARCH("MODERADO",AA18)))</formula>
    </cfRule>
    <cfRule type="containsText" dxfId="486" priority="163" operator="containsText" text="MENOR">
      <formula>NOT(ISERROR(SEARCH("MENOR",AA18)))</formula>
    </cfRule>
    <cfRule type="containsText" dxfId="485" priority="164" operator="containsText" text="INSIGNIFICANTE">
      <formula>NOT(ISERROR(SEARCH("INSIGNIFICANTE",AA18)))</formula>
    </cfRule>
  </conditionalFormatting>
  <conditionalFormatting sqref="Y18">
    <cfRule type="containsText" dxfId="484" priority="155" operator="containsText" text="IMPROBABLE">
      <formula>NOT(ISERROR(SEARCH("IMPROBABLE",Y18)))</formula>
    </cfRule>
    <cfRule type="containsText" dxfId="483" priority="156" operator="containsText" text="PROBABLE">
      <formula>NOT(ISERROR(SEARCH("PROBABLE",Y18)))</formula>
    </cfRule>
    <cfRule type="containsText" dxfId="482" priority="157" operator="containsText" text="CASI CIERTA">
      <formula>NOT(ISERROR(SEARCH("CASI CIERTA",Y18)))</formula>
    </cfRule>
    <cfRule type="containsText" dxfId="481" priority="158" operator="containsText" text="POSIBLE">
      <formula>NOT(ISERROR(SEARCH("POSIBLE",Y18)))</formula>
    </cfRule>
    <cfRule type="containsText" dxfId="480" priority="159" operator="containsText" text="RARO">
      <formula>NOT(ISERROR(SEARCH("RARO",Y18)))</formula>
    </cfRule>
  </conditionalFormatting>
  <conditionalFormatting sqref="AD19:AE19">
    <cfRule type="containsText" dxfId="479" priority="151" operator="containsText" text="RIESGO EXTREMO">
      <formula>NOT(ISERROR(SEARCH("RIESGO EXTREMO",AD19)))</formula>
    </cfRule>
    <cfRule type="containsText" dxfId="478" priority="152" operator="containsText" text="RIESGO ALTO">
      <formula>NOT(ISERROR(SEARCH("RIESGO ALTO",AD19)))</formula>
    </cfRule>
    <cfRule type="containsText" dxfId="477" priority="153" operator="containsText" text="RIESGO MODERADO">
      <formula>NOT(ISERROR(SEARCH("RIESGO MODERADO",AD19)))</formula>
    </cfRule>
    <cfRule type="containsText" dxfId="476" priority="154" operator="containsText" text="RIESGO BAJO">
      <formula>NOT(ISERROR(SEARCH("RIESGO BAJO",AD19)))</formula>
    </cfRule>
  </conditionalFormatting>
  <conditionalFormatting sqref="AA19">
    <cfRule type="containsText" dxfId="475" priority="146" operator="containsText" text="CATASTRÓFICO">
      <formula>NOT(ISERROR(SEARCH("CATASTRÓFICO",AA19)))</formula>
    </cfRule>
    <cfRule type="containsText" dxfId="474" priority="147" operator="containsText" text="MAYOR">
      <formula>NOT(ISERROR(SEARCH("MAYOR",AA19)))</formula>
    </cfRule>
    <cfRule type="containsText" dxfId="473" priority="148" operator="containsText" text="MODERADO">
      <formula>NOT(ISERROR(SEARCH("MODERADO",AA19)))</formula>
    </cfRule>
    <cfRule type="containsText" dxfId="472" priority="149" operator="containsText" text="MENOR">
      <formula>NOT(ISERROR(SEARCH("MENOR",AA19)))</formula>
    </cfRule>
    <cfRule type="containsText" dxfId="471" priority="150" operator="containsText" text="INSIGNIFICANTE">
      <formula>NOT(ISERROR(SEARCH("INSIGNIFICANTE",AA19)))</formula>
    </cfRule>
  </conditionalFormatting>
  <conditionalFormatting sqref="Y19">
    <cfRule type="containsText" dxfId="470" priority="141" operator="containsText" text="IMPROBABLE">
      <formula>NOT(ISERROR(SEARCH("IMPROBABLE",Y19)))</formula>
    </cfRule>
    <cfRule type="containsText" dxfId="469" priority="142" operator="containsText" text="PROBABLE">
      <formula>NOT(ISERROR(SEARCH("PROBABLE",Y19)))</formula>
    </cfRule>
    <cfRule type="containsText" dxfId="468" priority="143" operator="containsText" text="CASI CIERTA">
      <formula>NOT(ISERROR(SEARCH("CASI CIERTA",Y19)))</formula>
    </cfRule>
    <cfRule type="containsText" dxfId="467" priority="144" operator="containsText" text="POSIBLE">
      <formula>NOT(ISERROR(SEARCH("POSIBLE",Y19)))</formula>
    </cfRule>
    <cfRule type="containsText" dxfId="466" priority="145" operator="containsText" text="RARO">
      <formula>NOT(ISERROR(SEARCH("RARO",Y19)))</formula>
    </cfRule>
  </conditionalFormatting>
  <conditionalFormatting sqref="AD20:AE20">
    <cfRule type="containsText" dxfId="465" priority="137" operator="containsText" text="RIESGO EXTREMO">
      <formula>NOT(ISERROR(SEARCH("RIESGO EXTREMO",AD20)))</formula>
    </cfRule>
    <cfRule type="containsText" dxfId="464" priority="138" operator="containsText" text="RIESGO ALTO">
      <formula>NOT(ISERROR(SEARCH("RIESGO ALTO",AD20)))</formula>
    </cfRule>
    <cfRule type="containsText" dxfId="463" priority="139" operator="containsText" text="RIESGO MODERADO">
      <formula>NOT(ISERROR(SEARCH("RIESGO MODERADO",AD20)))</formula>
    </cfRule>
    <cfRule type="containsText" dxfId="462" priority="140" operator="containsText" text="RIESGO BAJO">
      <formula>NOT(ISERROR(SEARCH("RIESGO BAJO",AD20)))</formula>
    </cfRule>
  </conditionalFormatting>
  <conditionalFormatting sqref="AA20">
    <cfRule type="containsText" dxfId="461" priority="132" operator="containsText" text="CATASTRÓFICO">
      <formula>NOT(ISERROR(SEARCH("CATASTRÓFICO",AA20)))</formula>
    </cfRule>
    <cfRule type="containsText" dxfId="460" priority="133" operator="containsText" text="MAYOR">
      <formula>NOT(ISERROR(SEARCH("MAYOR",AA20)))</formula>
    </cfRule>
    <cfRule type="containsText" dxfId="459" priority="134" operator="containsText" text="MODERADO">
      <formula>NOT(ISERROR(SEARCH("MODERADO",AA20)))</formula>
    </cfRule>
    <cfRule type="containsText" dxfId="458" priority="135" operator="containsText" text="MENOR">
      <formula>NOT(ISERROR(SEARCH("MENOR",AA20)))</formula>
    </cfRule>
    <cfRule type="containsText" dxfId="457" priority="136" operator="containsText" text="INSIGNIFICANTE">
      <formula>NOT(ISERROR(SEARCH("INSIGNIFICANTE",AA20)))</formula>
    </cfRule>
  </conditionalFormatting>
  <conditionalFormatting sqref="Y20">
    <cfRule type="containsText" dxfId="456" priority="127" operator="containsText" text="IMPROBABLE">
      <formula>NOT(ISERROR(SEARCH("IMPROBABLE",Y20)))</formula>
    </cfRule>
    <cfRule type="containsText" dxfId="455" priority="128" operator="containsText" text="PROBABLE">
      <formula>NOT(ISERROR(SEARCH("PROBABLE",Y20)))</formula>
    </cfRule>
    <cfRule type="containsText" dxfId="454" priority="129" operator="containsText" text="CASI CIERTA">
      <formula>NOT(ISERROR(SEARCH("CASI CIERTA",Y20)))</formula>
    </cfRule>
    <cfRule type="containsText" dxfId="453" priority="130" operator="containsText" text="POSIBLE">
      <formula>NOT(ISERROR(SEARCH("POSIBLE",Y20)))</formula>
    </cfRule>
    <cfRule type="containsText" dxfId="452" priority="131" operator="containsText" text="RARO">
      <formula>NOT(ISERROR(SEARCH("RARO",Y20)))</formula>
    </cfRule>
  </conditionalFormatting>
  <conditionalFormatting sqref="AD21:AE21">
    <cfRule type="containsText" dxfId="451" priority="123" operator="containsText" text="RIESGO EXTREMO">
      <formula>NOT(ISERROR(SEARCH("RIESGO EXTREMO",AD21)))</formula>
    </cfRule>
    <cfRule type="containsText" dxfId="450" priority="124" operator="containsText" text="RIESGO ALTO">
      <formula>NOT(ISERROR(SEARCH("RIESGO ALTO",AD21)))</formula>
    </cfRule>
    <cfRule type="containsText" dxfId="449" priority="125" operator="containsText" text="RIESGO MODERADO">
      <formula>NOT(ISERROR(SEARCH("RIESGO MODERADO",AD21)))</formula>
    </cfRule>
    <cfRule type="containsText" dxfId="448" priority="126" operator="containsText" text="RIESGO BAJO">
      <formula>NOT(ISERROR(SEARCH("RIESGO BAJO",AD21)))</formula>
    </cfRule>
  </conditionalFormatting>
  <conditionalFormatting sqref="AA21">
    <cfRule type="containsText" dxfId="447" priority="118" operator="containsText" text="CATASTRÓFICO">
      <formula>NOT(ISERROR(SEARCH("CATASTRÓFICO",AA21)))</formula>
    </cfRule>
    <cfRule type="containsText" dxfId="446" priority="119" operator="containsText" text="MAYOR">
      <formula>NOT(ISERROR(SEARCH("MAYOR",AA21)))</formula>
    </cfRule>
    <cfRule type="containsText" dxfId="445" priority="120" operator="containsText" text="MODERADO">
      <formula>NOT(ISERROR(SEARCH("MODERADO",AA21)))</formula>
    </cfRule>
    <cfRule type="containsText" dxfId="444" priority="121" operator="containsText" text="MENOR">
      <formula>NOT(ISERROR(SEARCH("MENOR",AA21)))</formula>
    </cfRule>
    <cfRule type="containsText" dxfId="443" priority="122" operator="containsText" text="INSIGNIFICANTE">
      <formula>NOT(ISERROR(SEARCH("INSIGNIFICANTE",AA21)))</formula>
    </cfRule>
  </conditionalFormatting>
  <conditionalFormatting sqref="Y21">
    <cfRule type="containsText" dxfId="442" priority="113" operator="containsText" text="IMPROBABLE">
      <formula>NOT(ISERROR(SEARCH("IMPROBABLE",Y21)))</formula>
    </cfRule>
    <cfRule type="containsText" dxfId="441" priority="114" operator="containsText" text="PROBABLE">
      <formula>NOT(ISERROR(SEARCH("PROBABLE",Y21)))</formula>
    </cfRule>
    <cfRule type="containsText" dxfId="440" priority="115" operator="containsText" text="CASI CIERTA">
      <formula>NOT(ISERROR(SEARCH("CASI CIERTA",Y21)))</formula>
    </cfRule>
    <cfRule type="containsText" dxfId="439" priority="116" operator="containsText" text="POSIBLE">
      <formula>NOT(ISERROR(SEARCH("POSIBLE",Y21)))</formula>
    </cfRule>
    <cfRule type="containsText" dxfId="438" priority="117" operator="containsText" text="RARO">
      <formula>NOT(ISERROR(SEARCH("RARO",Y21)))</formula>
    </cfRule>
  </conditionalFormatting>
  <conditionalFormatting sqref="AD22:AE22">
    <cfRule type="containsText" dxfId="437" priority="109" operator="containsText" text="RIESGO EXTREMO">
      <formula>NOT(ISERROR(SEARCH("RIESGO EXTREMO",AD22)))</formula>
    </cfRule>
    <cfRule type="containsText" dxfId="436" priority="110" operator="containsText" text="RIESGO ALTO">
      <formula>NOT(ISERROR(SEARCH("RIESGO ALTO",AD22)))</formula>
    </cfRule>
    <cfRule type="containsText" dxfId="435" priority="111" operator="containsText" text="RIESGO MODERADO">
      <formula>NOT(ISERROR(SEARCH("RIESGO MODERADO",AD22)))</formula>
    </cfRule>
    <cfRule type="containsText" dxfId="434" priority="112" operator="containsText" text="RIESGO BAJO">
      <formula>NOT(ISERROR(SEARCH("RIESGO BAJO",AD22)))</formula>
    </cfRule>
  </conditionalFormatting>
  <conditionalFormatting sqref="Y22">
    <cfRule type="containsText" dxfId="433" priority="99" operator="containsText" text="IMPROBABLE">
      <formula>NOT(ISERROR(SEARCH("IMPROBABLE",Y22)))</formula>
    </cfRule>
    <cfRule type="containsText" dxfId="432" priority="100" operator="containsText" text="PROBABLE">
      <formula>NOT(ISERROR(SEARCH("PROBABLE",Y22)))</formula>
    </cfRule>
    <cfRule type="containsText" dxfId="431" priority="106" operator="containsText" text="CASI CIERTA">
      <formula>NOT(ISERROR(SEARCH("CASI CIERTA",Y22)))</formula>
    </cfRule>
    <cfRule type="containsText" dxfId="430" priority="107" operator="containsText" text="POSIBLE">
      <formula>NOT(ISERROR(SEARCH("POSIBLE",Y22)))</formula>
    </cfRule>
    <cfRule type="containsText" dxfId="429" priority="108" operator="containsText" text="RARO">
      <formula>NOT(ISERROR(SEARCH("RARO",Y22)))</formula>
    </cfRule>
  </conditionalFormatting>
  <conditionalFormatting sqref="AA22">
    <cfRule type="containsText" dxfId="428" priority="101" operator="containsText" text="CATASTRÓFICO">
      <formula>NOT(ISERROR(SEARCH("CATASTRÓFICO",AA22)))</formula>
    </cfRule>
    <cfRule type="containsText" dxfId="427" priority="102" operator="containsText" text="MAYOR">
      <formula>NOT(ISERROR(SEARCH("MAYOR",AA22)))</formula>
    </cfRule>
    <cfRule type="containsText" dxfId="426" priority="103" operator="containsText" text="MODERADO">
      <formula>NOT(ISERROR(SEARCH("MODERADO",AA22)))</formula>
    </cfRule>
    <cfRule type="containsText" dxfId="425" priority="104" operator="containsText" text="MENOR">
      <formula>NOT(ISERROR(SEARCH("MENOR",AA22)))</formula>
    </cfRule>
    <cfRule type="containsText" dxfId="424" priority="105" operator="containsText" text="INSIGNIFICANTE">
      <formula>NOT(ISERROR(SEARCH("INSIGNIFICANTE",AA22)))</formula>
    </cfRule>
  </conditionalFormatting>
  <conditionalFormatting sqref="AD23:AE23">
    <cfRule type="containsText" dxfId="423" priority="95" operator="containsText" text="RIESGO EXTREMO">
      <formula>NOT(ISERROR(SEARCH("RIESGO EXTREMO",AD23)))</formula>
    </cfRule>
    <cfRule type="containsText" dxfId="422" priority="96" operator="containsText" text="RIESGO ALTO">
      <formula>NOT(ISERROR(SEARCH("RIESGO ALTO",AD23)))</formula>
    </cfRule>
    <cfRule type="containsText" dxfId="421" priority="97" operator="containsText" text="RIESGO MODERADO">
      <formula>NOT(ISERROR(SEARCH("RIESGO MODERADO",AD23)))</formula>
    </cfRule>
    <cfRule type="containsText" dxfId="420" priority="98" operator="containsText" text="RIESGO BAJO">
      <formula>NOT(ISERROR(SEARCH("RIESGO BAJO",AD23)))</formula>
    </cfRule>
  </conditionalFormatting>
  <conditionalFormatting sqref="Y23">
    <cfRule type="containsText" dxfId="419" priority="85" operator="containsText" text="IMPROBABLE">
      <formula>NOT(ISERROR(SEARCH("IMPROBABLE",Y23)))</formula>
    </cfRule>
    <cfRule type="containsText" dxfId="418" priority="86" operator="containsText" text="PROBABLE">
      <formula>NOT(ISERROR(SEARCH("PROBABLE",Y23)))</formula>
    </cfRule>
    <cfRule type="containsText" dxfId="417" priority="92" operator="containsText" text="CASI CIERTA">
      <formula>NOT(ISERROR(SEARCH("CASI CIERTA",Y23)))</formula>
    </cfRule>
    <cfRule type="containsText" dxfId="416" priority="93" operator="containsText" text="POSIBLE">
      <formula>NOT(ISERROR(SEARCH("POSIBLE",Y23)))</formula>
    </cfRule>
    <cfRule type="containsText" dxfId="415" priority="94" operator="containsText" text="RARO">
      <formula>NOT(ISERROR(SEARCH("RARO",Y23)))</formula>
    </cfRule>
  </conditionalFormatting>
  <conditionalFormatting sqref="AA23">
    <cfRule type="containsText" dxfId="414" priority="87" operator="containsText" text="CATASTRÓFICO">
      <formula>NOT(ISERROR(SEARCH("CATASTRÓFICO",AA23)))</formula>
    </cfRule>
    <cfRule type="containsText" dxfId="413" priority="88" operator="containsText" text="MAYOR">
      <formula>NOT(ISERROR(SEARCH("MAYOR",AA23)))</formula>
    </cfRule>
    <cfRule type="containsText" dxfId="412" priority="89" operator="containsText" text="MODERADO">
      <formula>NOT(ISERROR(SEARCH("MODERADO",AA23)))</formula>
    </cfRule>
    <cfRule type="containsText" dxfId="411" priority="90" operator="containsText" text="MENOR">
      <formula>NOT(ISERROR(SEARCH("MENOR",AA23)))</formula>
    </cfRule>
    <cfRule type="containsText" dxfId="410" priority="91" operator="containsText" text="INSIGNIFICANTE">
      <formula>NOT(ISERROR(SEARCH("INSIGNIFICANTE",AA23)))</formula>
    </cfRule>
  </conditionalFormatting>
  <conditionalFormatting sqref="AF17">
    <cfRule type="containsText" dxfId="409" priority="25" operator="containsText" text="RIESGO EXTREMO">
      <formula>NOT(ISERROR(SEARCH("RIESGO EXTREMO",AF17)))</formula>
    </cfRule>
    <cfRule type="containsText" dxfId="408" priority="26" operator="containsText" text="RIESGO ALTO">
      <formula>NOT(ISERROR(SEARCH("RIESGO ALTO",AF17)))</formula>
    </cfRule>
    <cfRule type="containsText" dxfId="407" priority="27" operator="containsText" text="RIESGO MODERADO">
      <formula>NOT(ISERROR(SEARCH("RIESGO MODERADO",AF17)))</formula>
    </cfRule>
    <cfRule type="containsText" dxfId="406" priority="28" operator="containsText" text="RIESGO BAJO">
      <formula>NOT(ISERROR(SEARCH("RIESGO BAJO",AF17)))</formula>
    </cfRule>
  </conditionalFormatting>
  <conditionalFormatting sqref="AF18">
    <cfRule type="containsText" dxfId="405" priority="21" operator="containsText" text="RIESGO EXTREMO">
      <formula>NOT(ISERROR(SEARCH("RIESGO EXTREMO",AF18)))</formula>
    </cfRule>
    <cfRule type="containsText" dxfId="404" priority="22" operator="containsText" text="RIESGO ALTO">
      <formula>NOT(ISERROR(SEARCH("RIESGO ALTO",AF18)))</formula>
    </cfRule>
    <cfRule type="containsText" dxfId="403" priority="23" operator="containsText" text="RIESGO MODERADO">
      <formula>NOT(ISERROR(SEARCH("RIESGO MODERADO",AF18)))</formula>
    </cfRule>
    <cfRule type="containsText" dxfId="402" priority="24" operator="containsText" text="RIESGO BAJO">
      <formula>NOT(ISERROR(SEARCH("RIESGO BAJO",AF18)))</formula>
    </cfRule>
  </conditionalFormatting>
  <conditionalFormatting sqref="AF19">
    <cfRule type="containsText" dxfId="401" priority="17" operator="containsText" text="RIESGO EXTREMO">
      <formula>NOT(ISERROR(SEARCH("RIESGO EXTREMO",AF19)))</formula>
    </cfRule>
    <cfRule type="containsText" dxfId="400" priority="18" operator="containsText" text="RIESGO ALTO">
      <formula>NOT(ISERROR(SEARCH("RIESGO ALTO",AF19)))</formula>
    </cfRule>
    <cfRule type="containsText" dxfId="399" priority="19" operator="containsText" text="RIESGO MODERADO">
      <formula>NOT(ISERROR(SEARCH("RIESGO MODERADO",AF19)))</formula>
    </cfRule>
    <cfRule type="containsText" dxfId="398" priority="20" operator="containsText" text="RIESGO BAJO">
      <formula>NOT(ISERROR(SEARCH("RIESGO BAJO",AF19)))</formula>
    </cfRule>
  </conditionalFormatting>
  <conditionalFormatting sqref="AF20:AG20">
    <cfRule type="containsText" dxfId="397" priority="13" operator="containsText" text="RIESGO EXTREMO">
      <formula>NOT(ISERROR(SEARCH("RIESGO EXTREMO",AF20)))</formula>
    </cfRule>
    <cfRule type="containsText" dxfId="396" priority="14" operator="containsText" text="RIESGO ALTO">
      <formula>NOT(ISERROR(SEARCH("RIESGO ALTO",AF20)))</formula>
    </cfRule>
    <cfRule type="containsText" dxfId="395" priority="15" operator="containsText" text="RIESGO MODERADO">
      <formula>NOT(ISERROR(SEARCH("RIESGO MODERADO",AF20)))</formula>
    </cfRule>
    <cfRule type="containsText" dxfId="394" priority="16" operator="containsText" text="RIESGO BAJO">
      <formula>NOT(ISERROR(SEARCH("RIESGO BAJO",AF20)))</formula>
    </cfRule>
  </conditionalFormatting>
  <conditionalFormatting sqref="AF21">
    <cfRule type="containsText" dxfId="393" priority="9" operator="containsText" text="RIESGO EXTREMO">
      <formula>NOT(ISERROR(SEARCH("RIESGO EXTREMO",AF21)))</formula>
    </cfRule>
    <cfRule type="containsText" dxfId="392" priority="10" operator="containsText" text="RIESGO ALTO">
      <formula>NOT(ISERROR(SEARCH("RIESGO ALTO",AF21)))</formula>
    </cfRule>
    <cfRule type="containsText" dxfId="391" priority="11" operator="containsText" text="RIESGO MODERADO">
      <formula>NOT(ISERROR(SEARCH("RIESGO MODERADO",AF21)))</formula>
    </cfRule>
    <cfRule type="containsText" dxfId="390" priority="12" operator="containsText" text="RIESGO BAJO">
      <formula>NOT(ISERROR(SEARCH("RIESGO BAJO",AF21)))</formula>
    </cfRule>
  </conditionalFormatting>
  <conditionalFormatting sqref="AF22">
    <cfRule type="containsText" dxfId="389" priority="5" operator="containsText" text="RIESGO EXTREMO">
      <formula>NOT(ISERROR(SEARCH("RIESGO EXTREMO",AF22)))</formula>
    </cfRule>
    <cfRule type="containsText" dxfId="388" priority="6" operator="containsText" text="RIESGO ALTO">
      <formula>NOT(ISERROR(SEARCH("RIESGO ALTO",AF22)))</formula>
    </cfRule>
    <cfRule type="containsText" dxfId="387" priority="7" operator="containsText" text="RIESGO MODERADO">
      <formula>NOT(ISERROR(SEARCH("RIESGO MODERADO",AF22)))</formula>
    </cfRule>
    <cfRule type="containsText" dxfId="386" priority="8" operator="containsText" text="RIESGO BAJO">
      <formula>NOT(ISERROR(SEARCH("RIESGO BAJO",AF22)))</formula>
    </cfRule>
  </conditionalFormatting>
  <conditionalFormatting sqref="AF23">
    <cfRule type="containsText" dxfId="385" priority="1" operator="containsText" text="RIESGO EXTREMO">
      <formula>NOT(ISERROR(SEARCH("RIESGO EXTREMO",AF23)))</formula>
    </cfRule>
    <cfRule type="containsText" dxfId="384" priority="2" operator="containsText" text="RIESGO ALTO">
      <formula>NOT(ISERROR(SEARCH("RIESGO ALTO",AF23)))</formula>
    </cfRule>
    <cfRule type="containsText" dxfId="383" priority="3" operator="containsText" text="RIESGO MODERADO">
      <formula>NOT(ISERROR(SEARCH("RIESGO MODERADO",AF23)))</formula>
    </cfRule>
    <cfRule type="containsText" dxfId="382" priority="4" operator="containsText" text="RIESGO BAJO">
      <formula>NOT(ISERROR(SEARCH("RIESGO BAJO",AF23)))</formula>
    </cfRule>
  </conditionalFormatting>
  <dataValidations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S17:S26 Q17:Q26 U17:U26">
      <formula1>"SI,NO"</formula1>
    </dataValidation>
    <dataValidation type="list" allowBlank="1" showInputMessage="1" showErrorMessage="1" sqref="C17:C26">
      <formula1>FAC</formula1>
    </dataValidation>
    <dataValidation type="list" allowBlank="1" showInputMessage="1" showErrorMessage="1" sqref="K17:K26 AA17:AA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9"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8.xml><?xml version="1.0" encoding="utf-8"?>
<worksheet xmlns="http://schemas.openxmlformats.org/spreadsheetml/2006/main" xmlns:r="http://schemas.openxmlformats.org/officeDocument/2006/relationships">
  <dimension ref="B2:AG2968"/>
  <sheetViews>
    <sheetView showGridLines="0" view="pageBreakPreview" zoomScale="30" zoomScaleNormal="60" zoomScaleSheetLayoutView="30" zoomScalePageLayoutView="40" workbookViewId="0">
      <selection activeCell="AF21" sqref="AF21"/>
    </sheetView>
  </sheetViews>
  <sheetFormatPr baseColWidth="10" defaultColWidth="11.42578125" defaultRowHeight="12.75"/>
  <cols>
    <col min="1" max="1" width="4.28515625" style="1" customWidth="1"/>
    <col min="2" max="2" width="12.85546875" style="1" customWidth="1"/>
    <col min="3" max="3" width="19.7109375" style="1" customWidth="1" collapsed="1"/>
    <col min="4" max="4" width="58.140625" style="1" customWidth="1"/>
    <col min="5" max="5" width="58.140625" style="1" customWidth="1" collapsed="1"/>
    <col min="6" max="7" width="58.140625" style="1" customWidth="1"/>
    <col min="8" max="8" width="22.140625" style="1" customWidth="1"/>
    <col min="9" max="9" width="27" style="1" customWidth="1" collapsed="1"/>
    <col min="10" max="10" width="11.42578125" style="1" hidden="1" customWidth="1"/>
    <col min="11" max="11" width="27" style="1" customWidth="1"/>
    <col min="12" max="12" width="11.42578125" style="1" hidden="1" customWidth="1"/>
    <col min="13" max="14" width="17.28515625" style="1" customWidth="1"/>
    <col min="15" max="15" width="28.8554687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7" style="1" customWidth="1"/>
    <col min="28" max="28" width="11.42578125" style="1" hidden="1" customWidth="1"/>
    <col min="29" max="29" width="17.85546875" style="1" customWidth="1"/>
    <col min="30" max="31" width="17.28515625" style="1" customWidth="1"/>
    <col min="32" max="33" width="5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110</v>
      </c>
      <c r="F6" s="457"/>
      <c r="G6" s="457"/>
      <c r="H6" s="457"/>
      <c r="I6" s="457"/>
      <c r="J6" s="457"/>
      <c r="K6" s="457"/>
      <c r="L6" s="457"/>
      <c r="M6" s="457"/>
      <c r="N6" s="458"/>
    </row>
    <row r="7" spans="2:33" ht="27" customHeight="1">
      <c r="B7" s="419" t="s">
        <v>6</v>
      </c>
      <c r="C7" s="390"/>
      <c r="D7" s="390"/>
      <c r="E7" s="459" t="s">
        <v>123</v>
      </c>
      <c r="F7" s="459"/>
      <c r="G7" s="459"/>
      <c r="H7" s="459"/>
      <c r="I7" s="459"/>
      <c r="J7" s="459"/>
      <c r="K7" s="459"/>
      <c r="L7" s="459"/>
      <c r="M7" s="459"/>
      <c r="N7" s="460"/>
    </row>
    <row r="8" spans="2:33" ht="27" customHeight="1">
      <c r="B8" s="419" t="s">
        <v>8</v>
      </c>
      <c r="C8" s="390"/>
      <c r="D8" s="390"/>
      <c r="E8" s="461" t="s">
        <v>185</v>
      </c>
      <c r="F8" s="461"/>
      <c r="G8" s="461"/>
      <c r="H8" s="461"/>
      <c r="I8" s="461"/>
      <c r="J8" s="461"/>
      <c r="K8" s="461"/>
      <c r="L8" s="461"/>
      <c r="M8" s="461"/>
      <c r="N8" s="462"/>
    </row>
    <row r="9" spans="2:33" ht="60" customHeight="1" thickBot="1">
      <c r="B9" s="395" t="s">
        <v>10</v>
      </c>
      <c r="C9" s="396"/>
      <c r="D9" s="396"/>
      <c r="E9" s="454" t="s">
        <v>500</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07" t="s">
        <v>19</v>
      </c>
      <c r="F12" s="409"/>
      <c r="G12" s="409"/>
      <c r="H12" s="408"/>
      <c r="I12" s="407" t="s">
        <v>20</v>
      </c>
      <c r="J12" s="409"/>
      <c r="K12" s="409"/>
      <c r="L12" s="409"/>
      <c r="M12" s="409"/>
      <c r="N12" s="408"/>
      <c r="O12" s="411" t="s">
        <v>21</v>
      </c>
      <c r="P12" s="411"/>
      <c r="Q12" s="409"/>
      <c r="R12" s="409"/>
      <c r="S12" s="409"/>
      <c r="T12" s="409"/>
      <c r="U12" s="409"/>
      <c r="V12" s="409"/>
      <c r="W12" s="409"/>
      <c r="X12" s="409"/>
      <c r="Y12" s="412"/>
      <c r="Z12" s="412"/>
      <c r="AA12" s="412"/>
      <c r="AB12" s="412"/>
      <c r="AC12" s="412"/>
      <c r="AD12" s="413"/>
      <c r="AE12" s="414"/>
      <c r="AF12" s="407" t="s">
        <v>22</v>
      </c>
      <c r="AG12" s="408" t="s">
        <v>23</v>
      </c>
    </row>
    <row r="13" spans="2:33" s="9" customFormat="1" ht="38.25" customHeight="1">
      <c r="B13" s="398"/>
      <c r="C13" s="419" t="s">
        <v>24</v>
      </c>
      <c r="D13" s="391" t="s">
        <v>25</v>
      </c>
      <c r="E13" s="415" t="s">
        <v>26</v>
      </c>
      <c r="F13" s="422" t="s">
        <v>27</v>
      </c>
      <c r="G13" s="422" t="s">
        <v>28</v>
      </c>
      <c r="H13" s="452" t="s">
        <v>29</v>
      </c>
      <c r="I13" s="419" t="s">
        <v>30</v>
      </c>
      <c r="J13" s="390"/>
      <c r="K13" s="390"/>
      <c r="L13" s="174"/>
      <c r="M13" s="390" t="s">
        <v>31</v>
      </c>
      <c r="N13" s="391"/>
      <c r="O13" s="385" t="s">
        <v>32</v>
      </c>
      <c r="P13" s="374"/>
      <c r="Q13" s="374"/>
      <c r="R13" s="374"/>
      <c r="S13" s="374"/>
      <c r="T13" s="374"/>
      <c r="U13" s="374"/>
      <c r="V13" s="374"/>
      <c r="W13" s="375"/>
      <c r="X13" s="378" t="s">
        <v>33</v>
      </c>
      <c r="Y13" s="381" t="s">
        <v>256</v>
      </c>
      <c r="Z13" s="382"/>
      <c r="AA13" s="382"/>
      <c r="AB13" s="382"/>
      <c r="AC13" s="382"/>
      <c r="AD13" s="383"/>
      <c r="AE13" s="384"/>
      <c r="AF13" s="415"/>
      <c r="AG13" s="417"/>
    </row>
    <row r="14" spans="2:33" s="9" customFormat="1" ht="36" customHeight="1">
      <c r="B14" s="398"/>
      <c r="C14" s="419"/>
      <c r="D14" s="391"/>
      <c r="E14" s="415"/>
      <c r="F14" s="422"/>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17"/>
    </row>
    <row r="15" spans="2:33" ht="12.75" customHeight="1">
      <c r="B15" s="398"/>
      <c r="C15" s="419"/>
      <c r="D15" s="391"/>
      <c r="E15" s="415"/>
      <c r="F15" s="422"/>
      <c r="G15" s="422"/>
      <c r="H15" s="452"/>
      <c r="I15" s="386"/>
      <c r="J15" s="387"/>
      <c r="K15" s="379"/>
      <c r="L15" s="387"/>
      <c r="M15" s="372" t="s">
        <v>38</v>
      </c>
      <c r="N15" s="393" t="s">
        <v>39</v>
      </c>
      <c r="O15" s="449" t="s">
        <v>40</v>
      </c>
      <c r="P15" s="369"/>
      <c r="Q15" s="372" t="s">
        <v>41</v>
      </c>
      <c r="R15" s="172"/>
      <c r="S15" s="372" t="s">
        <v>42</v>
      </c>
      <c r="T15" s="172"/>
      <c r="U15" s="372" t="s">
        <v>43</v>
      </c>
      <c r="V15" s="172"/>
      <c r="W15" s="372" t="s">
        <v>44</v>
      </c>
      <c r="X15" s="379"/>
      <c r="Y15" s="386"/>
      <c r="Z15" s="387"/>
      <c r="AA15" s="379"/>
      <c r="AB15" s="387"/>
      <c r="AC15" s="372" t="s">
        <v>38</v>
      </c>
      <c r="AD15" s="393" t="s">
        <v>39</v>
      </c>
      <c r="AE15" s="393" t="s">
        <v>45</v>
      </c>
      <c r="AF15" s="415"/>
      <c r="AG15" s="417"/>
    </row>
    <row r="16" spans="2:33" s="9" customFormat="1" ht="73.5" customHeight="1" thickBot="1">
      <c r="B16" s="399"/>
      <c r="C16" s="395"/>
      <c r="D16" s="420"/>
      <c r="E16" s="175" t="s">
        <v>46</v>
      </c>
      <c r="F16" s="11" t="s">
        <v>47</v>
      </c>
      <c r="G16" s="11" t="s">
        <v>257</v>
      </c>
      <c r="H16" s="453"/>
      <c r="I16" s="388"/>
      <c r="J16" s="389"/>
      <c r="K16" s="380"/>
      <c r="L16" s="389"/>
      <c r="M16" s="373"/>
      <c r="N16" s="394"/>
      <c r="O16" s="450"/>
      <c r="P16" s="371"/>
      <c r="Q16" s="373"/>
      <c r="R16" s="173"/>
      <c r="S16" s="373"/>
      <c r="T16" s="173"/>
      <c r="U16" s="373"/>
      <c r="V16" s="173"/>
      <c r="W16" s="373"/>
      <c r="X16" s="380"/>
      <c r="Y16" s="388"/>
      <c r="Z16" s="389"/>
      <c r="AA16" s="380"/>
      <c r="AB16" s="389"/>
      <c r="AC16" s="373"/>
      <c r="AD16" s="394"/>
      <c r="AE16" s="394"/>
      <c r="AF16" s="416"/>
      <c r="AG16" s="418"/>
    </row>
    <row r="17" spans="2:33" s="115" customFormat="1" ht="108.75" customHeight="1">
      <c r="B17" s="97">
        <v>1</v>
      </c>
      <c r="C17" s="98" t="s">
        <v>49</v>
      </c>
      <c r="D17" s="177" t="s">
        <v>50</v>
      </c>
      <c r="E17" s="178" t="s">
        <v>501</v>
      </c>
      <c r="F17" s="179" t="s">
        <v>502</v>
      </c>
      <c r="G17" s="179" t="s">
        <v>503</v>
      </c>
      <c r="H17" s="102" t="s">
        <v>54</v>
      </c>
      <c r="I17" s="103" t="s">
        <v>121</v>
      </c>
      <c r="J17" s="104" t="str">
        <f t="shared" ref="J17:J26" si="0">IF(I17="RARO","1",IF(I17="IMPROBABLE","2",IF(I17="POSIBLE","3",IF(I17="PROBABLE","4",IF(I17="CASI CIERTA","5","")))))</f>
        <v>3</v>
      </c>
      <c r="K17" s="105" t="s">
        <v>56</v>
      </c>
      <c r="L17" s="104" t="str">
        <f>IF(K17="INSIGNIFICANTE","1",IF(K17="MENOR","2",IF(K17="MODERADO","3",IF(K17="MAYOR","4",IF(K17="CATASTRÓFICO","5","")))))</f>
        <v>2</v>
      </c>
      <c r="M17" s="106">
        <f>IF(J17="","",J17*L17)</f>
        <v>6</v>
      </c>
      <c r="N17" s="111" t="str">
        <f>IF(M17="","",IF(M17&gt;=15,"RIESGO EXTREMO",IF(M17&gt;=7,"RIESGO ALTO",IF(M17&gt;=4,"RIESGO MODERADO",IF(M17&gt;=1,"RIESGO BAJO","")))))</f>
        <v>RIESGO MODERADO</v>
      </c>
      <c r="O17" s="441" t="s">
        <v>504</v>
      </c>
      <c r="P17" s="367" t="s">
        <v>504</v>
      </c>
      <c r="Q17" s="105" t="s">
        <v>58</v>
      </c>
      <c r="R17" s="108">
        <f>IF(Q17="SI",0.25,0)</f>
        <v>0.25</v>
      </c>
      <c r="S17" s="105" t="s">
        <v>58</v>
      </c>
      <c r="T17" s="108">
        <f>IF(S17="SI",0.25,0)</f>
        <v>0.25</v>
      </c>
      <c r="U17" s="105" t="s">
        <v>58</v>
      </c>
      <c r="V17" s="109">
        <f>IF(U17="SI",0.5,0)</f>
        <v>0.5</v>
      </c>
      <c r="W17" s="110">
        <f>IF(Q17="","",SUM(R17,T17,V17))</f>
        <v>1</v>
      </c>
      <c r="X17" s="107" t="str">
        <f>IF(W17="","",IF(W17="","",IF(W17&gt;=0.76,"2",IF(W17&gt;=0.51,"1",IF(W17&gt;=0,"0","")))))</f>
        <v>2</v>
      </c>
      <c r="Y17" s="103" t="s">
        <v>118</v>
      </c>
      <c r="Z17" s="112" t="str">
        <f t="shared" ref="Z17:Z26" si="1">IF(Y17="RARO","1",IF(Y17="IMPROBABLE","2",IF(Y17="POSIBLE","3",IF(Y17="PROBABLE","4",IF(Y17="CASI CIERTA","5","")))))</f>
        <v>1</v>
      </c>
      <c r="AA17" s="105" t="s">
        <v>56</v>
      </c>
      <c r="AB17" s="104" t="str">
        <f>IF(AA17="INSIGNIFICANTE","1",IF(AA17="MENOR","2",IF(AA17="MODERADO","3",IF(AA17="MAYOR","4",IF(AA17="CATASTRÓFICO","5","")))))</f>
        <v>2</v>
      </c>
      <c r="AC17" s="106">
        <f>IF(Z17="","",Z17*AB17)</f>
        <v>2</v>
      </c>
      <c r="AD17" s="111" t="str">
        <f>IF(AC17="","",IF(AC17&gt;=15,"RIESGO EXTREMO",IF(AC17&gt;=7,"RIESGO ALTO",IF(AC17&gt;=4,"RIESGO MODERADO",IF(AC17&gt;=1,"RIESGO BAJO","")))))</f>
        <v>RIESGO BAJO</v>
      </c>
      <c r="AE17" s="111" t="str">
        <f>IF(AD17="","",IF(AD17="RIESGO EXTREMO","COMPARTIR O TRANSFERIR EL RIESGO",IF(AD17="RIESGO ALTO","EVITAR EL RIESGO",IF(AD17="RIESGO MODERADO","REDUCIR EL RIESGO",IF(AD17="RIESGO BAJO","ASUMIR","")))))</f>
        <v>ASUMIR</v>
      </c>
      <c r="AF17" s="205" t="s">
        <v>505</v>
      </c>
      <c r="AG17" s="200" t="s">
        <v>506</v>
      </c>
    </row>
    <row r="18" spans="2:33" s="115" customFormat="1" ht="75" customHeight="1">
      <c r="B18" s="116">
        <v>2</v>
      </c>
      <c r="C18" s="117" t="s">
        <v>49</v>
      </c>
      <c r="D18" s="118" t="s">
        <v>507</v>
      </c>
      <c r="E18" s="150" t="s">
        <v>508</v>
      </c>
      <c r="F18" s="137" t="s">
        <v>509</v>
      </c>
      <c r="G18" s="137" t="s">
        <v>510</v>
      </c>
      <c r="H18" s="122" t="s">
        <v>54</v>
      </c>
      <c r="I18" s="123" t="s">
        <v>121</v>
      </c>
      <c r="J18" s="124" t="str">
        <f t="shared" si="0"/>
        <v>3</v>
      </c>
      <c r="K18" s="125" t="s">
        <v>56</v>
      </c>
      <c r="L18" s="124" t="str">
        <f t="shared" ref="L18:L26" si="2">IF(K18="INSIGNIFICANTE","1",IF(K18="MENOR","2",IF(K18="MODERADO","3",IF(K18="MAYOR","4",IF(K18="CATASTRÓFICO","5","")))))</f>
        <v>2</v>
      </c>
      <c r="M18" s="126">
        <f t="shared" ref="M18:M26" si="3">IF(J18="","",J18*L18)</f>
        <v>6</v>
      </c>
      <c r="N18" s="133" t="str">
        <f t="shared" ref="N18:N26" si="4">IF(M18="","",IF(M18&gt;=15,"RIESGO EXTREMO",IF(M18&gt;=7,"RIESGO ALTO",IF(M18&gt;=4,"RIESGO MODERADO",IF(M18&gt;=1,"RIESGO BAJO","")))))</f>
        <v>RIESGO MODERADO</v>
      </c>
      <c r="O18" s="442" t="s">
        <v>511</v>
      </c>
      <c r="P18" s="357" t="s">
        <v>511</v>
      </c>
      <c r="Q18" s="128" t="s">
        <v>59</v>
      </c>
      <c r="R18" s="129">
        <f>IF(Q18="SI",0.25,0)</f>
        <v>0</v>
      </c>
      <c r="S18" s="128" t="s">
        <v>58</v>
      </c>
      <c r="T18" s="129">
        <f>IF(S18="SI",0.25,0)</f>
        <v>0.25</v>
      </c>
      <c r="U18" s="128" t="s">
        <v>59</v>
      </c>
      <c r="V18" s="130">
        <f>IF(U18="SI",0.5,0)</f>
        <v>0</v>
      </c>
      <c r="W18" s="131">
        <f>IF(Q18="","",SUM(R18,T18,V18))</f>
        <v>0.25</v>
      </c>
      <c r="X18" s="181" t="str">
        <f>IF(W18="","",IF(W18="","",IF(W18&gt;=0.76,"2",IF(W18&gt;=0.51,"1",IF(W18&gt;=0,"0","")))))</f>
        <v>0</v>
      </c>
      <c r="Y18" s="123" t="s">
        <v>121</v>
      </c>
      <c r="Z18" s="112" t="str">
        <f t="shared" si="1"/>
        <v>3</v>
      </c>
      <c r="AA18" s="125" t="s">
        <v>56</v>
      </c>
      <c r="AB18" s="124" t="str">
        <f t="shared" ref="AB18:AB26" si="5">IF(AA18="INSIGNIFICANTE","1",IF(AA18="MENOR","2",IF(AA18="MODERADO","3",IF(AA18="MAYOR","4",IF(AA18="CATASTRÓFICO","5","")))))</f>
        <v>2</v>
      </c>
      <c r="AC18" s="126">
        <f t="shared" ref="AC18:AC26" si="6">IF(Z18="","",Z18*AB18)</f>
        <v>6</v>
      </c>
      <c r="AD18" s="133" t="str">
        <f t="shared" ref="AD18:AD26" si="7">IF(AC18="","",IF(AC18&gt;=15,"RIESGO EXTREMO",IF(AC18&gt;=7,"RIESGO ALTO",IF(AC18&gt;=4,"RIESGO MODERADO",IF(AC18&gt;=1,"RIESGO BAJO","")))))</f>
        <v>RIESGO MODERADO</v>
      </c>
      <c r="AE18" s="133" t="str">
        <f t="shared" ref="AE18:AE26" si="8">IF(AD18="","",IF(AD18="RIESGO EXTREMO","COMPARTIR O TRANSFERIR EL RIESGO",IF(AD18="RIESGO ALTO","EVITAR EL RIESGO",IF(AD18="RIESGO MODERADO","REDUCIR EL RIESGO",IF(AD18="RIESGO BAJO","ASUMIR","")))))</f>
        <v>REDUCIR EL RIESGO</v>
      </c>
      <c r="AF18" s="195" t="s">
        <v>512</v>
      </c>
      <c r="AG18" s="149" t="s">
        <v>513</v>
      </c>
    </row>
    <row r="19" spans="2:33" s="115" customFormat="1" ht="75" customHeight="1">
      <c r="B19" s="116">
        <v>3</v>
      </c>
      <c r="C19" s="117" t="s">
        <v>49</v>
      </c>
      <c r="D19" s="118" t="s">
        <v>514</v>
      </c>
      <c r="E19" s="182" t="s">
        <v>515</v>
      </c>
      <c r="F19" s="137" t="s">
        <v>516</v>
      </c>
      <c r="G19" s="137" t="s">
        <v>517</v>
      </c>
      <c r="H19" s="122" t="s">
        <v>134</v>
      </c>
      <c r="I19" s="123" t="s">
        <v>121</v>
      </c>
      <c r="J19" s="124" t="str">
        <f t="shared" si="0"/>
        <v>3</v>
      </c>
      <c r="K19" s="125" t="s">
        <v>56</v>
      </c>
      <c r="L19" s="124" t="str">
        <f t="shared" si="2"/>
        <v>2</v>
      </c>
      <c r="M19" s="126">
        <f t="shared" si="3"/>
        <v>6</v>
      </c>
      <c r="N19" s="133" t="str">
        <f t="shared" si="4"/>
        <v>RIESGO MODERADO</v>
      </c>
      <c r="O19" s="442" t="s">
        <v>518</v>
      </c>
      <c r="P19" s="357" t="s">
        <v>518</v>
      </c>
      <c r="Q19" s="128" t="s">
        <v>58</v>
      </c>
      <c r="R19" s="129">
        <f>IF(Q19="SI",0.25,0)</f>
        <v>0.25</v>
      </c>
      <c r="S19" s="128" t="s">
        <v>58</v>
      </c>
      <c r="T19" s="129">
        <f>IF(S19="SI",0.25,0)</f>
        <v>0.25</v>
      </c>
      <c r="U19" s="128" t="s">
        <v>59</v>
      </c>
      <c r="V19" s="130">
        <f>IF(U19="SI",0.5,0)</f>
        <v>0</v>
      </c>
      <c r="W19" s="131">
        <f>IF(Q19="","",SUM(R19,T19,V19))</f>
        <v>0.5</v>
      </c>
      <c r="X19" s="181" t="str">
        <f>IF(W19="","",IF(W19="","",IF(W19&gt;=0.76,"2",IF(W19&gt;=0.51,"1",IF(W19&gt;=0,"0","")))))</f>
        <v>0</v>
      </c>
      <c r="Y19" s="123" t="s">
        <v>121</v>
      </c>
      <c r="Z19" s="112" t="str">
        <f t="shared" si="1"/>
        <v>3</v>
      </c>
      <c r="AA19" s="125" t="s">
        <v>56</v>
      </c>
      <c r="AB19" s="124" t="str">
        <f t="shared" si="5"/>
        <v>2</v>
      </c>
      <c r="AC19" s="126">
        <f t="shared" si="6"/>
        <v>6</v>
      </c>
      <c r="AD19" s="133" t="str">
        <f t="shared" si="7"/>
        <v>RIESGO MODERADO</v>
      </c>
      <c r="AE19" s="133" t="str">
        <f t="shared" si="8"/>
        <v>REDUCIR EL RIESGO</v>
      </c>
      <c r="AF19" s="195" t="s">
        <v>953</v>
      </c>
      <c r="AG19" s="149" t="s">
        <v>519</v>
      </c>
    </row>
    <row r="20" spans="2:33" s="115" customFormat="1" ht="75" customHeight="1">
      <c r="B20" s="116">
        <v>4</v>
      </c>
      <c r="C20" s="117" t="s">
        <v>49</v>
      </c>
      <c r="D20" s="118" t="s">
        <v>520</v>
      </c>
      <c r="E20" s="150" t="s">
        <v>521</v>
      </c>
      <c r="F20" s="137" t="s">
        <v>522</v>
      </c>
      <c r="G20" s="137" t="s">
        <v>523</v>
      </c>
      <c r="H20" s="122" t="s">
        <v>134</v>
      </c>
      <c r="I20" s="123" t="s">
        <v>87</v>
      </c>
      <c r="J20" s="124" t="str">
        <f t="shared" si="0"/>
        <v>4</v>
      </c>
      <c r="K20" s="125" t="s">
        <v>66</v>
      </c>
      <c r="L20" s="124" t="str">
        <f t="shared" si="2"/>
        <v>3</v>
      </c>
      <c r="M20" s="126">
        <f t="shared" si="3"/>
        <v>12</v>
      </c>
      <c r="N20" s="133" t="str">
        <f t="shared" si="4"/>
        <v>RIESGO ALTO</v>
      </c>
      <c r="O20" s="442" t="s">
        <v>524</v>
      </c>
      <c r="P20" s="357" t="s">
        <v>524</v>
      </c>
      <c r="Q20" s="128" t="s">
        <v>58</v>
      </c>
      <c r="R20" s="129">
        <f t="shared" ref="R20:R26" si="9">IF(Q20="SI",0.25,0)</f>
        <v>0.25</v>
      </c>
      <c r="S20" s="128" t="s">
        <v>59</v>
      </c>
      <c r="T20" s="129">
        <f>IF(S20="SI",0.25,0)</f>
        <v>0</v>
      </c>
      <c r="U20" s="128" t="s">
        <v>59</v>
      </c>
      <c r="V20" s="130">
        <f>IF(U20="SI",0.5,0)</f>
        <v>0</v>
      </c>
      <c r="W20" s="131">
        <f>IF(Q20="","",SUM(R20,T20,V20))</f>
        <v>0.25</v>
      </c>
      <c r="X20" s="181" t="str">
        <f>IF(W20="","",IF(W20="","",IF(W20&gt;=0.76,"2",IF(W20&gt;=0.51,"1",IF(W20&gt;=0,"0","")))))</f>
        <v>0</v>
      </c>
      <c r="Y20" s="123" t="s">
        <v>87</v>
      </c>
      <c r="Z20" s="112" t="str">
        <f t="shared" si="1"/>
        <v>4</v>
      </c>
      <c r="AA20" s="125" t="s">
        <v>66</v>
      </c>
      <c r="AB20" s="124" t="str">
        <f t="shared" si="5"/>
        <v>3</v>
      </c>
      <c r="AC20" s="126">
        <f t="shared" si="6"/>
        <v>12</v>
      </c>
      <c r="AD20" s="133" t="str">
        <f t="shared" si="7"/>
        <v>RIESGO ALTO</v>
      </c>
      <c r="AE20" s="133" t="str">
        <f t="shared" si="8"/>
        <v>EVITAR EL RIESGO</v>
      </c>
      <c r="AF20" s="195" t="s">
        <v>525</v>
      </c>
      <c r="AG20" s="149" t="s">
        <v>526</v>
      </c>
    </row>
    <row r="21" spans="2:33" s="115" customFormat="1" ht="75" customHeight="1">
      <c r="B21" s="116">
        <v>5</v>
      </c>
      <c r="C21" s="117" t="s">
        <v>49</v>
      </c>
      <c r="D21" s="118" t="s">
        <v>527</v>
      </c>
      <c r="E21" s="150" t="s">
        <v>528</v>
      </c>
      <c r="F21" s="137" t="s">
        <v>529</v>
      </c>
      <c r="G21" s="137" t="s">
        <v>530</v>
      </c>
      <c r="H21" s="122" t="s">
        <v>54</v>
      </c>
      <c r="I21" s="123" t="s">
        <v>121</v>
      </c>
      <c r="J21" s="124" t="str">
        <f t="shared" si="0"/>
        <v>3</v>
      </c>
      <c r="K21" s="125" t="s">
        <v>56</v>
      </c>
      <c r="L21" s="124" t="str">
        <f t="shared" si="2"/>
        <v>2</v>
      </c>
      <c r="M21" s="126">
        <f t="shared" si="3"/>
        <v>6</v>
      </c>
      <c r="N21" s="133" t="str">
        <f t="shared" si="4"/>
        <v>RIESGO MODERADO</v>
      </c>
      <c r="O21" s="442" t="s">
        <v>531</v>
      </c>
      <c r="P21" s="357" t="s">
        <v>531</v>
      </c>
      <c r="Q21" s="128" t="s">
        <v>59</v>
      </c>
      <c r="R21" s="129">
        <f t="shared" si="9"/>
        <v>0</v>
      </c>
      <c r="S21" s="128" t="s">
        <v>59</v>
      </c>
      <c r="T21" s="129">
        <f t="shared" ref="T21:T26" si="10">IF(S21="SI",0.25,0)</f>
        <v>0</v>
      </c>
      <c r="U21" s="128" t="s">
        <v>59</v>
      </c>
      <c r="V21" s="130">
        <f t="shared" ref="V21:V26" si="11">IF(U21="SI",0.5,0)</f>
        <v>0</v>
      </c>
      <c r="W21" s="131">
        <f t="shared" ref="W21:W26" si="12">IF(Q21="","",SUM(R21,T21,V21))</f>
        <v>0</v>
      </c>
      <c r="X21" s="181" t="str">
        <f>IF(W21="","",IF(W21="","",IF(W21&gt;=0.76,"2",IF(W21&gt;=0.51,"1",IF(W21&gt;=0,"0","")))))</f>
        <v>0</v>
      </c>
      <c r="Y21" s="123" t="s">
        <v>121</v>
      </c>
      <c r="Z21" s="112" t="str">
        <f t="shared" si="1"/>
        <v>3</v>
      </c>
      <c r="AA21" s="125" t="s">
        <v>56</v>
      </c>
      <c r="AB21" s="124" t="str">
        <f t="shared" si="5"/>
        <v>2</v>
      </c>
      <c r="AC21" s="126">
        <f t="shared" si="6"/>
        <v>6</v>
      </c>
      <c r="AD21" s="133" t="str">
        <f t="shared" si="7"/>
        <v>RIESGO MODERADO</v>
      </c>
      <c r="AE21" s="133" t="str">
        <f t="shared" si="8"/>
        <v>REDUCIR EL RIESGO</v>
      </c>
      <c r="AF21" s="195" t="s">
        <v>532</v>
      </c>
      <c r="AG21" s="149" t="s">
        <v>533</v>
      </c>
    </row>
    <row r="22" spans="2:33" s="115" customFormat="1" ht="75" customHeight="1">
      <c r="B22" s="116">
        <v>6</v>
      </c>
      <c r="C22" s="117" t="s">
        <v>49</v>
      </c>
      <c r="D22" s="118" t="s">
        <v>534</v>
      </c>
      <c r="E22" s="150" t="s">
        <v>535</v>
      </c>
      <c r="F22" s="137" t="s">
        <v>536</v>
      </c>
      <c r="G22" s="137" t="s">
        <v>537</v>
      </c>
      <c r="H22" s="122" t="s">
        <v>54</v>
      </c>
      <c r="I22" s="123" t="s">
        <v>121</v>
      </c>
      <c r="J22" s="124" t="str">
        <f t="shared" si="0"/>
        <v>3</v>
      </c>
      <c r="K22" s="125" t="s">
        <v>66</v>
      </c>
      <c r="L22" s="124" t="str">
        <f t="shared" si="2"/>
        <v>3</v>
      </c>
      <c r="M22" s="126">
        <f t="shared" si="3"/>
        <v>9</v>
      </c>
      <c r="N22" s="133" t="str">
        <f t="shared" si="4"/>
        <v>RIESGO ALTO</v>
      </c>
      <c r="O22" s="442" t="s">
        <v>538</v>
      </c>
      <c r="P22" s="357" t="s">
        <v>538</v>
      </c>
      <c r="Q22" s="128" t="s">
        <v>58</v>
      </c>
      <c r="R22" s="129">
        <f t="shared" si="9"/>
        <v>0.25</v>
      </c>
      <c r="S22" s="128" t="s">
        <v>58</v>
      </c>
      <c r="T22" s="129">
        <f t="shared" si="10"/>
        <v>0.25</v>
      </c>
      <c r="U22" s="128" t="s">
        <v>58</v>
      </c>
      <c r="V22" s="130">
        <f t="shared" si="11"/>
        <v>0.5</v>
      </c>
      <c r="W22" s="131">
        <f t="shared" si="12"/>
        <v>1</v>
      </c>
      <c r="X22" s="181" t="str">
        <f t="shared" ref="X22:X26" si="13">IF(W22="","",IF(W22="","",IF(W22&gt;=0.76,"2",IF(W22&gt;=0.51,"1",IF(W22&gt;=0,"0","")))))</f>
        <v>2</v>
      </c>
      <c r="Y22" s="123" t="s">
        <v>118</v>
      </c>
      <c r="Z22" s="112" t="str">
        <f t="shared" si="1"/>
        <v>1</v>
      </c>
      <c r="AA22" s="125" t="s">
        <v>66</v>
      </c>
      <c r="AB22" s="124" t="str">
        <f t="shared" si="5"/>
        <v>3</v>
      </c>
      <c r="AC22" s="126">
        <f t="shared" si="6"/>
        <v>3</v>
      </c>
      <c r="AD22" s="133" t="str">
        <f t="shared" si="7"/>
        <v>RIESGO BAJO</v>
      </c>
      <c r="AE22" s="133" t="str">
        <f t="shared" si="8"/>
        <v>ASUMIR</v>
      </c>
      <c r="AF22" s="195" t="s">
        <v>539</v>
      </c>
      <c r="AG22" s="149" t="s">
        <v>540</v>
      </c>
    </row>
    <row r="23" spans="2:33" s="115" customFormat="1" ht="75" customHeight="1">
      <c r="B23" s="116">
        <v>7</v>
      </c>
      <c r="C23" s="117" t="s">
        <v>49</v>
      </c>
      <c r="D23" s="118" t="s">
        <v>541</v>
      </c>
      <c r="E23" s="150" t="s">
        <v>542</v>
      </c>
      <c r="F23" s="137" t="s">
        <v>543</v>
      </c>
      <c r="G23" s="137" t="s">
        <v>544</v>
      </c>
      <c r="H23" s="122" t="s">
        <v>54</v>
      </c>
      <c r="I23" s="123" t="s">
        <v>87</v>
      </c>
      <c r="J23" s="124" t="str">
        <f t="shared" si="0"/>
        <v>4</v>
      </c>
      <c r="K23" s="125" t="s">
        <v>66</v>
      </c>
      <c r="L23" s="124" t="str">
        <f t="shared" si="2"/>
        <v>3</v>
      </c>
      <c r="M23" s="126">
        <f t="shared" si="3"/>
        <v>12</v>
      </c>
      <c r="N23" s="133" t="str">
        <f t="shared" si="4"/>
        <v>RIESGO ALTO</v>
      </c>
      <c r="O23" s="442" t="s">
        <v>545</v>
      </c>
      <c r="P23" s="357" t="s">
        <v>545</v>
      </c>
      <c r="Q23" s="128" t="s">
        <v>59</v>
      </c>
      <c r="R23" s="129">
        <f t="shared" si="9"/>
        <v>0</v>
      </c>
      <c r="S23" s="128" t="s">
        <v>59</v>
      </c>
      <c r="T23" s="129">
        <f t="shared" si="10"/>
        <v>0</v>
      </c>
      <c r="U23" s="128" t="s">
        <v>59</v>
      </c>
      <c r="V23" s="130">
        <f t="shared" si="11"/>
        <v>0</v>
      </c>
      <c r="W23" s="131">
        <f t="shared" si="12"/>
        <v>0</v>
      </c>
      <c r="X23" s="181" t="str">
        <f t="shared" si="13"/>
        <v>0</v>
      </c>
      <c r="Y23" s="123" t="s">
        <v>121</v>
      </c>
      <c r="Z23" s="112" t="str">
        <f t="shared" si="1"/>
        <v>3</v>
      </c>
      <c r="AA23" s="125" t="s">
        <v>66</v>
      </c>
      <c r="AB23" s="124" t="str">
        <f t="shared" si="5"/>
        <v>3</v>
      </c>
      <c r="AC23" s="126">
        <f t="shared" si="6"/>
        <v>9</v>
      </c>
      <c r="AD23" s="133" t="str">
        <f t="shared" si="7"/>
        <v>RIESGO ALTO</v>
      </c>
      <c r="AE23" s="133" t="str">
        <f t="shared" si="8"/>
        <v>EVITAR EL RIESGO</v>
      </c>
      <c r="AF23" s="195" t="s">
        <v>546</v>
      </c>
      <c r="AG23" s="149" t="s">
        <v>547</v>
      </c>
    </row>
    <row r="24" spans="2:33" s="115" customFormat="1" ht="75" customHeight="1">
      <c r="B24" s="116">
        <v>8</v>
      </c>
      <c r="C24" s="117" t="s">
        <v>49</v>
      </c>
      <c r="D24" s="118" t="s">
        <v>548</v>
      </c>
      <c r="E24" s="150" t="s">
        <v>549</v>
      </c>
      <c r="F24" s="137" t="s">
        <v>550</v>
      </c>
      <c r="G24" s="137" t="s">
        <v>551</v>
      </c>
      <c r="H24" s="122" t="s">
        <v>84</v>
      </c>
      <c r="I24" s="123" t="s">
        <v>120</v>
      </c>
      <c r="J24" s="124" t="str">
        <f t="shared" si="0"/>
        <v>2</v>
      </c>
      <c r="K24" s="125" t="s">
        <v>76</v>
      </c>
      <c r="L24" s="124" t="str">
        <f t="shared" si="2"/>
        <v>4</v>
      </c>
      <c r="M24" s="126">
        <f t="shared" si="3"/>
        <v>8</v>
      </c>
      <c r="N24" s="133" t="str">
        <f t="shared" si="4"/>
        <v>RIESGO ALTO</v>
      </c>
      <c r="O24" s="442" t="s">
        <v>552</v>
      </c>
      <c r="P24" s="357" t="s">
        <v>552</v>
      </c>
      <c r="Q24" s="128" t="s">
        <v>58</v>
      </c>
      <c r="R24" s="129">
        <f t="shared" si="9"/>
        <v>0.25</v>
      </c>
      <c r="S24" s="128" t="s">
        <v>59</v>
      </c>
      <c r="T24" s="129">
        <f t="shared" si="10"/>
        <v>0</v>
      </c>
      <c r="U24" s="128" t="s">
        <v>59</v>
      </c>
      <c r="V24" s="130">
        <f t="shared" si="11"/>
        <v>0</v>
      </c>
      <c r="W24" s="131">
        <f t="shared" si="12"/>
        <v>0.25</v>
      </c>
      <c r="X24" s="181" t="str">
        <f t="shared" si="13"/>
        <v>0</v>
      </c>
      <c r="Y24" s="123" t="s">
        <v>120</v>
      </c>
      <c r="Z24" s="112" t="str">
        <f t="shared" si="1"/>
        <v>2</v>
      </c>
      <c r="AA24" s="125" t="s">
        <v>76</v>
      </c>
      <c r="AB24" s="124" t="str">
        <f t="shared" si="5"/>
        <v>4</v>
      </c>
      <c r="AC24" s="126">
        <f t="shared" si="6"/>
        <v>8</v>
      </c>
      <c r="AD24" s="133" t="str">
        <f t="shared" si="7"/>
        <v>RIESGO ALTO</v>
      </c>
      <c r="AE24" s="133" t="str">
        <f t="shared" si="8"/>
        <v>EVITAR EL RIESGO</v>
      </c>
      <c r="AF24" s="195" t="s">
        <v>957</v>
      </c>
      <c r="AG24" s="149" t="s">
        <v>553</v>
      </c>
    </row>
    <row r="25" spans="2:33" s="115" customFormat="1" ht="75" customHeight="1">
      <c r="B25" s="116">
        <v>9</v>
      </c>
      <c r="C25" s="117" t="s">
        <v>49</v>
      </c>
      <c r="D25" s="118" t="s">
        <v>554</v>
      </c>
      <c r="E25" s="150" t="s">
        <v>555</v>
      </c>
      <c r="F25" s="137" t="s">
        <v>556</v>
      </c>
      <c r="G25" s="137" t="s">
        <v>557</v>
      </c>
      <c r="H25" s="122" t="s">
        <v>84</v>
      </c>
      <c r="I25" s="123" t="s">
        <v>121</v>
      </c>
      <c r="J25" s="124" t="str">
        <f t="shared" si="0"/>
        <v>3</v>
      </c>
      <c r="K25" s="125" t="s">
        <v>76</v>
      </c>
      <c r="L25" s="124" t="str">
        <f t="shared" si="2"/>
        <v>4</v>
      </c>
      <c r="M25" s="126">
        <f t="shared" si="3"/>
        <v>12</v>
      </c>
      <c r="N25" s="133" t="str">
        <f t="shared" si="4"/>
        <v>RIESGO ALTO</v>
      </c>
      <c r="O25" s="442" t="s">
        <v>558</v>
      </c>
      <c r="P25" s="357" t="s">
        <v>558</v>
      </c>
      <c r="Q25" s="128" t="s">
        <v>58</v>
      </c>
      <c r="R25" s="129">
        <f t="shared" si="9"/>
        <v>0.25</v>
      </c>
      <c r="S25" s="128" t="s">
        <v>58</v>
      </c>
      <c r="T25" s="129">
        <f t="shared" si="10"/>
        <v>0.25</v>
      </c>
      <c r="U25" s="128" t="s">
        <v>58</v>
      </c>
      <c r="V25" s="130">
        <f t="shared" si="11"/>
        <v>0.5</v>
      </c>
      <c r="W25" s="131">
        <f t="shared" si="12"/>
        <v>1</v>
      </c>
      <c r="X25" s="181" t="str">
        <f t="shared" si="13"/>
        <v>2</v>
      </c>
      <c r="Y25" s="123" t="s">
        <v>118</v>
      </c>
      <c r="Z25" s="112" t="str">
        <f t="shared" si="1"/>
        <v>1</v>
      </c>
      <c r="AA25" s="125" t="s">
        <v>76</v>
      </c>
      <c r="AB25" s="124" t="str">
        <f t="shared" si="5"/>
        <v>4</v>
      </c>
      <c r="AC25" s="126">
        <f t="shared" si="6"/>
        <v>4</v>
      </c>
      <c r="AD25" s="133" t="str">
        <f t="shared" si="7"/>
        <v>RIESGO MODERADO</v>
      </c>
      <c r="AE25" s="133" t="str">
        <f t="shared" si="8"/>
        <v>REDUCIR EL RIESGO</v>
      </c>
      <c r="AF25" s="195" t="s">
        <v>959</v>
      </c>
      <c r="AG25" s="149" t="s">
        <v>559</v>
      </c>
    </row>
    <row r="26" spans="2:33" s="115" customFormat="1" ht="75" customHeight="1" thickBot="1">
      <c r="B26" s="152">
        <v>10</v>
      </c>
      <c r="C26" s="153" t="s">
        <v>92</v>
      </c>
      <c r="D26" s="154" t="s">
        <v>560</v>
      </c>
      <c r="E26" s="155" t="s">
        <v>561</v>
      </c>
      <c r="F26" s="156" t="s">
        <v>562</v>
      </c>
      <c r="G26" s="156" t="s">
        <v>563</v>
      </c>
      <c r="H26" s="157" t="s">
        <v>84</v>
      </c>
      <c r="I26" s="158" t="s">
        <v>120</v>
      </c>
      <c r="J26" s="159" t="str">
        <f t="shared" si="0"/>
        <v>2</v>
      </c>
      <c r="K26" s="160" t="s">
        <v>66</v>
      </c>
      <c r="L26" s="159" t="str">
        <f t="shared" si="2"/>
        <v>3</v>
      </c>
      <c r="M26" s="161">
        <f t="shared" si="3"/>
        <v>6</v>
      </c>
      <c r="N26" s="168" t="str">
        <f t="shared" si="4"/>
        <v>RIESGO MODERADO</v>
      </c>
      <c r="O26" s="447" t="s">
        <v>564</v>
      </c>
      <c r="P26" s="359" t="s">
        <v>564</v>
      </c>
      <c r="Q26" s="160" t="s">
        <v>58</v>
      </c>
      <c r="R26" s="163">
        <f t="shared" si="9"/>
        <v>0.25</v>
      </c>
      <c r="S26" s="160" t="s">
        <v>58</v>
      </c>
      <c r="T26" s="163">
        <f t="shared" si="10"/>
        <v>0.25</v>
      </c>
      <c r="U26" s="160" t="s">
        <v>58</v>
      </c>
      <c r="V26" s="164">
        <f t="shared" si="11"/>
        <v>0.5</v>
      </c>
      <c r="W26" s="165">
        <f t="shared" si="12"/>
        <v>1</v>
      </c>
      <c r="X26" s="187" t="str">
        <f t="shared" si="13"/>
        <v>2</v>
      </c>
      <c r="Y26" s="158" t="s">
        <v>118</v>
      </c>
      <c r="Z26" s="167" t="str">
        <f t="shared" si="1"/>
        <v>1</v>
      </c>
      <c r="AA26" s="160" t="s">
        <v>66</v>
      </c>
      <c r="AB26" s="159" t="str">
        <f t="shared" si="5"/>
        <v>3</v>
      </c>
      <c r="AC26" s="161">
        <f t="shared" si="6"/>
        <v>3</v>
      </c>
      <c r="AD26" s="168" t="str">
        <f t="shared" si="7"/>
        <v>RIESGO BAJO</v>
      </c>
      <c r="AE26" s="168" t="str">
        <f t="shared" si="8"/>
        <v>ASUMIR</v>
      </c>
      <c r="AF26" s="206" t="s">
        <v>961</v>
      </c>
      <c r="AG26" s="170" t="s">
        <v>565</v>
      </c>
    </row>
    <row r="27" spans="2:33" s="54" customFormat="1"/>
    <row r="28" spans="2:33" s="54" customFormat="1" ht="12.75" customHeight="1"/>
    <row r="29" spans="2:33" s="54" customFormat="1" ht="12.75" hidden="1" customHeight="1">
      <c r="B29" s="54" t="s">
        <v>49</v>
      </c>
      <c r="C29" s="54" t="s">
        <v>90</v>
      </c>
      <c r="D29" s="54" t="s">
        <v>91</v>
      </c>
    </row>
    <row r="30" spans="2:33" s="54" customFormat="1" ht="13.5" hidden="1" customHeight="1">
      <c r="B30" s="54" t="s">
        <v>92</v>
      </c>
      <c r="C30" s="54" t="s">
        <v>93</v>
      </c>
      <c r="D30" s="54" t="s">
        <v>94</v>
      </c>
    </row>
    <row r="31" spans="2:33" s="54" customFormat="1" ht="38.25" hidden="1">
      <c r="C31" s="54" t="s">
        <v>95</v>
      </c>
      <c r="D31" s="54" t="s">
        <v>96</v>
      </c>
    </row>
    <row r="32" spans="2:33" s="54" customFormat="1" ht="25.5" hidden="1">
      <c r="B32" s="54" t="s">
        <v>97</v>
      </c>
      <c r="C32" s="54" t="s">
        <v>98</v>
      </c>
      <c r="D32" s="54" t="s">
        <v>99</v>
      </c>
    </row>
    <row r="33" spans="2:4" s="54" customFormat="1" ht="38.25" hidden="1">
      <c r="B33" s="55" t="s">
        <v>100</v>
      </c>
      <c r="C33" s="54" t="s">
        <v>101</v>
      </c>
      <c r="D33" s="54" t="s">
        <v>102</v>
      </c>
    </row>
    <row r="34" spans="2:4" s="54" customFormat="1" hidden="1">
      <c r="B34" s="54" t="s">
        <v>103</v>
      </c>
      <c r="C34" s="54" t="s">
        <v>104</v>
      </c>
      <c r="D34" s="54" t="s">
        <v>105</v>
      </c>
    </row>
    <row r="35" spans="2:4" s="54" customFormat="1" ht="25.5" hidden="1">
      <c r="B35" s="54" t="s">
        <v>106</v>
      </c>
      <c r="C35" s="54" t="s">
        <v>107</v>
      </c>
      <c r="D35" s="54" t="s">
        <v>5</v>
      </c>
    </row>
    <row r="36" spans="2:4" s="54" customFormat="1" ht="63.75" hidden="1">
      <c r="B36" s="54" t="s">
        <v>108</v>
      </c>
      <c r="C36" s="54" t="s">
        <v>109</v>
      </c>
      <c r="D36" s="54" t="s">
        <v>110</v>
      </c>
    </row>
    <row r="37" spans="2:4" s="54" customFormat="1" ht="25.5" hidden="1">
      <c r="B37" s="54" t="s">
        <v>84</v>
      </c>
      <c r="C37" s="54" t="s">
        <v>111</v>
      </c>
      <c r="D37" s="54" t="s">
        <v>112</v>
      </c>
    </row>
    <row r="38" spans="2:4" s="54" customFormat="1" ht="25.5" hidden="1">
      <c r="B38" s="54" t="s">
        <v>113</v>
      </c>
      <c r="C38" s="54" t="s">
        <v>114</v>
      </c>
    </row>
    <row r="39" spans="2:4" s="54" customFormat="1" hidden="1">
      <c r="B39" s="54" t="s">
        <v>115</v>
      </c>
      <c r="C39" s="54" t="s">
        <v>116</v>
      </c>
    </row>
    <row r="40" spans="2:4" s="54" customFormat="1" ht="38.25"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51"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Rows="0" selectLockedCells="1"/>
  <dataConsolidate/>
  <mergeCells count="66">
    <mergeCell ref="B2:C4"/>
    <mergeCell ref="D2:N2"/>
    <mergeCell ref="O2:O4"/>
    <mergeCell ref="P2:AG2"/>
    <mergeCell ref="G3:N3"/>
    <mergeCell ref="P3:AA3"/>
    <mergeCell ref="AC3:AG3"/>
    <mergeCell ref="D4:N4"/>
    <mergeCell ref="P4:AG4"/>
    <mergeCell ref="B6:D6"/>
    <mergeCell ref="E6:N6"/>
    <mergeCell ref="B7:D7"/>
    <mergeCell ref="E7:N7"/>
    <mergeCell ref="B8:D8"/>
    <mergeCell ref="E8:N8"/>
    <mergeCell ref="H13:H16"/>
    <mergeCell ref="I13:K13"/>
    <mergeCell ref="B9:D9"/>
    <mergeCell ref="E9:N9"/>
    <mergeCell ref="B11:D11"/>
    <mergeCell ref="E11:H11"/>
    <mergeCell ref="I11:N11"/>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I14:J16"/>
    <mergeCell ref="K14:L16"/>
    <mergeCell ref="M14:N14"/>
    <mergeCell ref="Y14:Z16"/>
    <mergeCell ref="AA14:AB16"/>
    <mergeCell ref="M15:M16"/>
    <mergeCell ref="O22:P22"/>
    <mergeCell ref="O23:P23"/>
    <mergeCell ref="O13:W14"/>
    <mergeCell ref="X13:X16"/>
    <mergeCell ref="Y13:AE13"/>
    <mergeCell ref="AC14:AE14"/>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s>
  <conditionalFormatting sqref="I17:I26 Y17:Y26">
    <cfRule type="containsText" dxfId="381" priority="19" operator="containsText" text="IMPROBABLE">
      <formula>NOT(ISERROR(SEARCH("IMPROBABLE",I17)))</formula>
    </cfRule>
    <cfRule type="containsText" dxfId="380" priority="24" operator="containsText" text="PROBABLE">
      <formula>NOT(ISERROR(SEARCH("PROBABLE",I17)))</formula>
    </cfRule>
    <cfRule type="containsText" dxfId="379" priority="30" operator="containsText" text="CASI CIERTA">
      <formula>NOT(ISERROR(SEARCH("CASI CIERTA",I17)))</formula>
    </cfRule>
    <cfRule type="containsText" dxfId="378" priority="31" operator="containsText" text="POSIBLE">
      <formula>NOT(ISERROR(SEARCH("POSIBLE",I17)))</formula>
    </cfRule>
    <cfRule type="containsText" dxfId="377" priority="32" operator="containsText" text="RARO">
      <formula>NOT(ISERROR(SEARCH("RARO",I17)))</formula>
    </cfRule>
  </conditionalFormatting>
  <conditionalFormatting sqref="K17:K26 AA17:AA26">
    <cfRule type="containsText" dxfId="376" priority="25" operator="containsText" text="CATASTRÓFICO">
      <formula>NOT(ISERROR(SEARCH("CATASTRÓFICO",K17)))</formula>
    </cfRule>
    <cfRule type="containsText" dxfId="375" priority="26" operator="containsText" text="MAYOR">
      <formula>NOT(ISERROR(SEARCH("MAYOR",K17)))</formula>
    </cfRule>
    <cfRule type="containsText" dxfId="374" priority="27" operator="containsText" text="MODERADO">
      <formula>NOT(ISERROR(SEARCH("MODERADO",K17)))</formula>
    </cfRule>
    <cfRule type="containsText" dxfId="373" priority="28" operator="containsText" text="MENOR">
      <formula>NOT(ISERROR(SEARCH("MENOR",K17)))</formula>
    </cfRule>
    <cfRule type="containsText" dxfId="372" priority="29" operator="containsText" text="INSIGNIFICANTE">
      <formula>NOT(ISERROR(SEARCH("INSIGNIFICANTE",K17)))</formula>
    </cfRule>
  </conditionalFormatting>
  <conditionalFormatting sqref="N17:N26 X17 AD17:AE26">
    <cfRule type="containsText" dxfId="371" priority="20" operator="containsText" text="RIESGO EXTREMO">
      <formula>NOT(ISERROR(SEARCH("RIESGO EXTREMO",N17)))</formula>
    </cfRule>
    <cfRule type="containsText" dxfId="370" priority="21" operator="containsText" text="RIESGO ALTO">
      <formula>NOT(ISERROR(SEARCH("RIESGO ALTO",N17)))</formula>
    </cfRule>
    <cfRule type="containsText" dxfId="369" priority="22" operator="containsText" text="RIESGO MODERADO">
      <formula>NOT(ISERROR(SEARCH("RIESGO MODERADO",N17)))</formula>
    </cfRule>
    <cfRule type="containsText" dxfId="368" priority="23" operator="containsText" text="RIESGO BAJO">
      <formula>NOT(ISERROR(SEARCH("RIESGO BAJO",N17)))</formula>
    </cfRule>
  </conditionalFormatting>
  <conditionalFormatting sqref="K25:K26">
    <cfRule type="containsText" dxfId="367" priority="14" operator="containsText" text="CATASTRÓFICO">
      <formula>NOT(ISERROR(SEARCH("CATASTRÓFICO",K25)))</formula>
    </cfRule>
    <cfRule type="containsText" dxfId="366" priority="15" operator="containsText" text="MAYOR">
      <formula>NOT(ISERROR(SEARCH("MAYOR",K25)))</formula>
    </cfRule>
    <cfRule type="containsText" dxfId="365" priority="16" operator="containsText" text="MODERADO">
      <formula>NOT(ISERROR(SEARCH("MODERADO",K25)))</formula>
    </cfRule>
    <cfRule type="containsText" dxfId="364" priority="17" operator="containsText" text="MENOR">
      <formula>NOT(ISERROR(SEARCH("MENOR",K25)))</formula>
    </cfRule>
    <cfRule type="containsText" dxfId="363" priority="18" operator="containsText" text="INSIGNIFICANTE">
      <formula>NOT(ISERROR(SEARCH("INSIGNIFICANTE",K25)))</formula>
    </cfRule>
  </conditionalFormatting>
  <conditionalFormatting sqref="K17:K24">
    <cfRule type="containsText" dxfId="362" priority="9" operator="containsText" text="CATASTRÓFICO">
      <formula>NOT(ISERROR(SEARCH("CATASTRÓFICO",K17)))</formula>
    </cfRule>
    <cfRule type="containsText" dxfId="361" priority="10" operator="containsText" text="MAYOR">
      <formula>NOT(ISERROR(SEARCH("MAYOR",K17)))</formula>
    </cfRule>
    <cfRule type="containsText" dxfId="360" priority="11" operator="containsText" text="MODERADO">
      <formula>NOT(ISERROR(SEARCH("MODERADO",K17)))</formula>
    </cfRule>
    <cfRule type="containsText" dxfId="359" priority="12" operator="containsText" text="MENOR">
      <formula>NOT(ISERROR(SEARCH("MENOR",K17)))</formula>
    </cfRule>
    <cfRule type="containsText" dxfId="358" priority="13" operator="containsText" text="INSIGNIFICANTE">
      <formula>NOT(ISERROR(SEARCH("INSIGNIFICANTE",K17)))</formula>
    </cfRule>
  </conditionalFormatting>
  <conditionalFormatting sqref="AF17:AF26">
    <cfRule type="containsText" dxfId="357" priority="1" operator="containsText" text="RIESGO EXTREMO">
      <formula>NOT(ISERROR(SEARCH("RIESGO EXTREMO",AF17)))</formula>
    </cfRule>
    <cfRule type="containsText" dxfId="356" priority="2" operator="containsText" text="RIESGO ALTO">
      <formula>NOT(ISERROR(SEARCH("RIESGO ALTO",AF17)))</formula>
    </cfRule>
    <cfRule type="containsText" dxfId="355" priority="3" operator="containsText" text="RIESGO MODERADO">
      <formula>NOT(ISERROR(SEARCH("RIESGO MODERADO",AF17)))</formula>
    </cfRule>
    <cfRule type="containsText" dxfId="354" priority="4" operator="containsText" text="RIESGO BAJO">
      <formula>NOT(ISERROR(SEARCH("RIESGO BAJO",AF17)))</formula>
    </cfRule>
  </conditionalFormatting>
  <dataValidations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S17:S26 Q17:Q26 U17:U26">
      <formula1>"SI,NO"</formula1>
    </dataValidation>
    <dataValidation type="list" allowBlank="1" showInputMessage="1" showErrorMessage="1" sqref="C17:C26">
      <formula1>FAC</formula1>
    </dataValidation>
    <dataValidation type="list" allowBlank="1" showInputMessage="1" showErrorMessage="1" sqref="AA17:AA26 K17:K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9"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xl/worksheets/sheet9.xml><?xml version="1.0" encoding="utf-8"?>
<worksheet xmlns="http://schemas.openxmlformats.org/spreadsheetml/2006/main" xmlns:r="http://schemas.openxmlformats.org/officeDocument/2006/relationships">
  <dimension ref="B2:AG2968"/>
  <sheetViews>
    <sheetView showGridLines="0" view="pageBreakPreview" topLeftCell="O14" zoomScale="60" zoomScaleNormal="60" zoomScalePageLayoutView="40" workbookViewId="0">
      <selection activeCell="D17" sqref="D17:AG19"/>
    </sheetView>
  </sheetViews>
  <sheetFormatPr baseColWidth="10" defaultColWidth="11.42578125" defaultRowHeight="12.75"/>
  <cols>
    <col min="1" max="1" width="4.28515625" style="1" customWidth="1"/>
    <col min="2" max="2" width="12.85546875" style="1" customWidth="1"/>
    <col min="3" max="3" width="19" style="1" customWidth="1" collapsed="1"/>
    <col min="4" max="4" width="58.140625" style="1" customWidth="1"/>
    <col min="5" max="5" width="58.140625" style="1" customWidth="1" collapsed="1"/>
    <col min="6" max="7" width="58.140625" style="1" customWidth="1"/>
    <col min="8" max="8" width="22.42578125" style="1" customWidth="1"/>
    <col min="9" max="9" width="27" style="1" customWidth="1" collapsed="1"/>
    <col min="10" max="10" width="11.42578125" style="1" hidden="1" customWidth="1"/>
    <col min="11" max="11" width="27" style="1" customWidth="1"/>
    <col min="12" max="12" width="11.42578125" style="1" hidden="1" customWidth="1"/>
    <col min="13" max="14" width="17.28515625" style="1" customWidth="1"/>
    <col min="15" max="15" width="28.85546875" style="1" customWidth="1" collapsed="1"/>
    <col min="16" max="16" width="14.28515625" style="1" customWidth="1"/>
    <col min="17" max="17" width="33" style="1" customWidth="1"/>
    <col min="18" max="18" width="36.28515625" style="1" hidden="1" customWidth="1"/>
    <col min="19" max="19" width="23.5703125" style="1" customWidth="1"/>
    <col min="20" max="20" width="26.42578125" style="1" hidden="1" customWidth="1"/>
    <col min="21" max="21" width="20.140625" style="1" customWidth="1"/>
    <col min="22" max="22" width="26.42578125" style="1" hidden="1" customWidth="1"/>
    <col min="23" max="23" width="13.85546875" style="1" customWidth="1"/>
    <col min="24" max="24" width="16.7109375" style="1" customWidth="1"/>
    <col min="25" max="25" width="27" style="1" customWidth="1"/>
    <col min="26" max="26" width="11.42578125" style="1" hidden="1" customWidth="1"/>
    <col min="27" max="27" width="27" style="1" customWidth="1"/>
    <col min="28" max="28" width="11.42578125" style="1" hidden="1" customWidth="1"/>
    <col min="29" max="29" width="17.85546875" style="1" customWidth="1"/>
    <col min="30" max="31" width="17.28515625" style="1" customWidth="1"/>
    <col min="32" max="32" width="50.7109375" style="1" customWidth="1"/>
    <col min="33" max="33" width="50.28515625" style="1" customWidth="1"/>
    <col min="34" max="34" width="3.140625" style="1" customWidth="1"/>
    <col min="35" max="16384" width="11.42578125" style="1"/>
  </cols>
  <sheetData>
    <row r="2" spans="2:33" ht="69.75" customHeight="1">
      <c r="B2" s="425"/>
      <c r="C2" s="425"/>
      <c r="D2" s="426" t="s">
        <v>0</v>
      </c>
      <c r="E2" s="426"/>
      <c r="F2" s="426"/>
      <c r="G2" s="426"/>
      <c r="H2" s="426"/>
      <c r="I2" s="426"/>
      <c r="J2" s="426"/>
      <c r="K2" s="426"/>
      <c r="L2" s="426"/>
      <c r="M2" s="426"/>
      <c r="N2" s="426"/>
      <c r="O2" s="425"/>
      <c r="P2" s="426" t="s">
        <v>0</v>
      </c>
      <c r="Q2" s="426"/>
      <c r="R2" s="426"/>
      <c r="S2" s="426"/>
      <c r="T2" s="426"/>
      <c r="U2" s="426"/>
      <c r="V2" s="426"/>
      <c r="W2" s="426"/>
      <c r="X2" s="426"/>
      <c r="Y2" s="426"/>
      <c r="Z2" s="426"/>
      <c r="AA2" s="426"/>
      <c r="AB2" s="426"/>
      <c r="AC2" s="426"/>
      <c r="AD2" s="426"/>
      <c r="AE2" s="426"/>
      <c r="AF2" s="426"/>
      <c r="AG2" s="426"/>
    </row>
    <row r="3" spans="2:33" ht="29.25" customHeight="1">
      <c r="B3" s="425"/>
      <c r="C3" s="425"/>
      <c r="D3" s="2" t="s">
        <v>1</v>
      </c>
      <c r="E3" s="3"/>
      <c r="F3" s="4"/>
      <c r="G3" s="427" t="s">
        <v>2</v>
      </c>
      <c r="H3" s="428"/>
      <c r="I3" s="428"/>
      <c r="J3" s="428"/>
      <c r="K3" s="428"/>
      <c r="L3" s="428"/>
      <c r="M3" s="428"/>
      <c r="N3" s="429"/>
      <c r="O3" s="425"/>
      <c r="P3" s="430" t="s">
        <v>1</v>
      </c>
      <c r="Q3" s="430"/>
      <c r="R3" s="430"/>
      <c r="S3" s="430"/>
      <c r="T3" s="430"/>
      <c r="U3" s="430"/>
      <c r="V3" s="430"/>
      <c r="W3" s="430"/>
      <c r="X3" s="430"/>
      <c r="Y3" s="430"/>
      <c r="Z3" s="430"/>
      <c r="AA3" s="430"/>
      <c r="AB3" s="5"/>
      <c r="AC3" s="431" t="s">
        <v>2</v>
      </c>
      <c r="AD3" s="431"/>
      <c r="AE3" s="431"/>
      <c r="AF3" s="431"/>
      <c r="AG3" s="431"/>
    </row>
    <row r="4" spans="2:33" ht="29.25" customHeight="1">
      <c r="B4" s="425"/>
      <c r="C4" s="425"/>
      <c r="D4" s="431" t="s">
        <v>3</v>
      </c>
      <c r="E4" s="431"/>
      <c r="F4" s="431"/>
      <c r="G4" s="431"/>
      <c r="H4" s="431"/>
      <c r="I4" s="431"/>
      <c r="J4" s="431"/>
      <c r="K4" s="431"/>
      <c r="L4" s="431"/>
      <c r="M4" s="431"/>
      <c r="N4" s="431"/>
      <c r="O4" s="425"/>
      <c r="P4" s="431" t="s">
        <v>3</v>
      </c>
      <c r="Q4" s="431"/>
      <c r="R4" s="431"/>
      <c r="S4" s="431"/>
      <c r="T4" s="431"/>
      <c r="U4" s="431"/>
      <c r="V4" s="431"/>
      <c r="W4" s="431"/>
      <c r="X4" s="431"/>
      <c r="Y4" s="431"/>
      <c r="Z4" s="431"/>
      <c r="AA4" s="431"/>
      <c r="AB4" s="431"/>
      <c r="AC4" s="431"/>
      <c r="AD4" s="431"/>
      <c r="AE4" s="431"/>
      <c r="AF4" s="431"/>
      <c r="AG4" s="431"/>
    </row>
    <row r="5" spans="2:33" ht="13.5" thickBot="1"/>
    <row r="6" spans="2:33" ht="27" customHeight="1">
      <c r="B6" s="381" t="s">
        <v>4</v>
      </c>
      <c r="C6" s="382"/>
      <c r="D6" s="382"/>
      <c r="E6" s="457" t="s">
        <v>94</v>
      </c>
      <c r="F6" s="457"/>
      <c r="G6" s="457"/>
      <c r="H6" s="457"/>
      <c r="I6" s="457"/>
      <c r="J6" s="457"/>
      <c r="K6" s="457"/>
      <c r="L6" s="457"/>
      <c r="M6" s="457"/>
      <c r="N6" s="458"/>
    </row>
    <row r="7" spans="2:33" ht="27" customHeight="1">
      <c r="B7" s="419" t="s">
        <v>6</v>
      </c>
      <c r="C7" s="390"/>
      <c r="D7" s="390"/>
      <c r="E7" s="459" t="s">
        <v>98</v>
      </c>
      <c r="F7" s="459"/>
      <c r="G7" s="459"/>
      <c r="H7" s="459"/>
      <c r="I7" s="459"/>
      <c r="J7" s="459"/>
      <c r="K7" s="459"/>
      <c r="L7" s="459"/>
      <c r="M7" s="459"/>
      <c r="N7" s="460"/>
    </row>
    <row r="8" spans="2:33" ht="27" customHeight="1">
      <c r="B8" s="419" t="s">
        <v>8</v>
      </c>
      <c r="C8" s="390"/>
      <c r="D8" s="390"/>
      <c r="E8" s="461" t="s">
        <v>401</v>
      </c>
      <c r="F8" s="461"/>
      <c r="G8" s="461"/>
      <c r="H8" s="461"/>
      <c r="I8" s="461"/>
      <c r="J8" s="461"/>
      <c r="K8" s="461"/>
      <c r="L8" s="461"/>
      <c r="M8" s="461"/>
      <c r="N8" s="462"/>
    </row>
    <row r="9" spans="2:33" ht="60" customHeight="1" thickBot="1">
      <c r="B9" s="395" t="s">
        <v>10</v>
      </c>
      <c r="C9" s="396"/>
      <c r="D9" s="396"/>
      <c r="E9" s="454" t="s">
        <v>402</v>
      </c>
      <c r="F9" s="455"/>
      <c r="G9" s="455"/>
      <c r="H9" s="455"/>
      <c r="I9" s="455"/>
      <c r="J9" s="455"/>
      <c r="K9" s="455"/>
      <c r="L9" s="455"/>
      <c r="M9" s="455"/>
      <c r="N9" s="456"/>
    </row>
    <row r="10" spans="2:33" ht="13.5" thickBot="1"/>
    <row r="11" spans="2:33" s="6" customFormat="1" ht="24" customHeight="1" thickBot="1">
      <c r="B11" s="400" t="s">
        <v>12</v>
      </c>
      <c r="C11" s="401"/>
      <c r="D11" s="402"/>
      <c r="E11" s="403" t="s">
        <v>13</v>
      </c>
      <c r="F11" s="404"/>
      <c r="G11" s="404"/>
      <c r="H11" s="406"/>
      <c r="I11" s="403" t="s">
        <v>14</v>
      </c>
      <c r="J11" s="404"/>
      <c r="K11" s="404"/>
      <c r="L11" s="404"/>
      <c r="M11" s="404"/>
      <c r="N11" s="406"/>
      <c r="O11" s="403" t="s">
        <v>15</v>
      </c>
      <c r="P11" s="421"/>
      <c r="Q11" s="404"/>
      <c r="R11" s="404"/>
      <c r="S11" s="404"/>
      <c r="T11" s="404"/>
      <c r="U11" s="404"/>
      <c r="V11" s="404"/>
      <c r="W11" s="404"/>
      <c r="X11" s="404"/>
      <c r="Y11" s="404"/>
      <c r="Z11" s="404"/>
      <c r="AA11" s="404"/>
      <c r="AB11" s="404"/>
      <c r="AC11" s="404"/>
      <c r="AD11" s="405"/>
      <c r="AE11" s="406"/>
      <c r="AF11" s="403" t="s">
        <v>16</v>
      </c>
      <c r="AG11" s="406"/>
    </row>
    <row r="12" spans="2:33" s="7" customFormat="1" ht="30.75" customHeight="1" thickBot="1">
      <c r="B12" s="397" t="s">
        <v>17</v>
      </c>
      <c r="C12" s="407" t="s">
        <v>18</v>
      </c>
      <c r="D12" s="408"/>
      <c r="E12" s="407" t="s">
        <v>19</v>
      </c>
      <c r="F12" s="409"/>
      <c r="G12" s="409"/>
      <c r="H12" s="408"/>
      <c r="I12" s="407" t="s">
        <v>20</v>
      </c>
      <c r="J12" s="409"/>
      <c r="K12" s="409"/>
      <c r="L12" s="409"/>
      <c r="M12" s="409"/>
      <c r="N12" s="408"/>
      <c r="O12" s="411" t="s">
        <v>21</v>
      </c>
      <c r="P12" s="411"/>
      <c r="Q12" s="409"/>
      <c r="R12" s="409"/>
      <c r="S12" s="409"/>
      <c r="T12" s="409"/>
      <c r="U12" s="409"/>
      <c r="V12" s="409"/>
      <c r="W12" s="409"/>
      <c r="X12" s="409"/>
      <c r="Y12" s="412"/>
      <c r="Z12" s="412"/>
      <c r="AA12" s="412"/>
      <c r="AB12" s="412"/>
      <c r="AC12" s="412"/>
      <c r="AD12" s="413"/>
      <c r="AE12" s="414"/>
      <c r="AF12" s="407" t="s">
        <v>22</v>
      </c>
      <c r="AG12" s="408" t="s">
        <v>23</v>
      </c>
    </row>
    <row r="13" spans="2:33" s="9" customFormat="1" ht="38.25" customHeight="1">
      <c r="B13" s="398"/>
      <c r="C13" s="419" t="s">
        <v>24</v>
      </c>
      <c r="D13" s="391" t="s">
        <v>25</v>
      </c>
      <c r="E13" s="415" t="s">
        <v>26</v>
      </c>
      <c r="F13" s="422" t="s">
        <v>27</v>
      </c>
      <c r="G13" s="422" t="s">
        <v>28</v>
      </c>
      <c r="H13" s="452" t="s">
        <v>29</v>
      </c>
      <c r="I13" s="419" t="s">
        <v>30</v>
      </c>
      <c r="J13" s="390"/>
      <c r="K13" s="390"/>
      <c r="L13" s="174"/>
      <c r="M13" s="390" t="s">
        <v>31</v>
      </c>
      <c r="N13" s="391"/>
      <c r="O13" s="385" t="s">
        <v>32</v>
      </c>
      <c r="P13" s="374"/>
      <c r="Q13" s="374"/>
      <c r="R13" s="374"/>
      <c r="S13" s="374"/>
      <c r="T13" s="374"/>
      <c r="U13" s="374"/>
      <c r="V13" s="374"/>
      <c r="W13" s="375"/>
      <c r="X13" s="378" t="s">
        <v>33</v>
      </c>
      <c r="Y13" s="381" t="s">
        <v>34</v>
      </c>
      <c r="Z13" s="382"/>
      <c r="AA13" s="382"/>
      <c r="AB13" s="382"/>
      <c r="AC13" s="382"/>
      <c r="AD13" s="383"/>
      <c r="AE13" s="384"/>
      <c r="AF13" s="415"/>
      <c r="AG13" s="417"/>
    </row>
    <row r="14" spans="2:33" s="9" customFormat="1" ht="36" customHeight="1">
      <c r="B14" s="398"/>
      <c r="C14" s="419"/>
      <c r="D14" s="391"/>
      <c r="E14" s="415"/>
      <c r="F14" s="422"/>
      <c r="G14" s="422"/>
      <c r="H14" s="452"/>
      <c r="I14" s="385" t="s">
        <v>35</v>
      </c>
      <c r="J14" s="375"/>
      <c r="K14" s="378" t="s">
        <v>36</v>
      </c>
      <c r="L14" s="375"/>
      <c r="M14" s="390" t="s">
        <v>37</v>
      </c>
      <c r="N14" s="391"/>
      <c r="O14" s="451"/>
      <c r="P14" s="376"/>
      <c r="Q14" s="376"/>
      <c r="R14" s="376"/>
      <c r="S14" s="376"/>
      <c r="T14" s="376"/>
      <c r="U14" s="376"/>
      <c r="V14" s="376"/>
      <c r="W14" s="377"/>
      <c r="X14" s="379"/>
      <c r="Y14" s="385" t="s">
        <v>35</v>
      </c>
      <c r="Z14" s="375"/>
      <c r="AA14" s="378" t="s">
        <v>36</v>
      </c>
      <c r="AB14" s="375"/>
      <c r="AC14" s="390" t="s">
        <v>37</v>
      </c>
      <c r="AD14" s="392"/>
      <c r="AE14" s="391"/>
      <c r="AF14" s="415"/>
      <c r="AG14" s="417"/>
    </row>
    <row r="15" spans="2:33" ht="12.75" customHeight="1">
      <c r="B15" s="398"/>
      <c r="C15" s="419"/>
      <c r="D15" s="391"/>
      <c r="E15" s="415"/>
      <c r="F15" s="422"/>
      <c r="G15" s="422"/>
      <c r="H15" s="452"/>
      <c r="I15" s="386"/>
      <c r="J15" s="387"/>
      <c r="K15" s="379"/>
      <c r="L15" s="387"/>
      <c r="M15" s="372" t="s">
        <v>38</v>
      </c>
      <c r="N15" s="393" t="s">
        <v>39</v>
      </c>
      <c r="O15" s="449" t="s">
        <v>40</v>
      </c>
      <c r="P15" s="369"/>
      <c r="Q15" s="372" t="s">
        <v>41</v>
      </c>
      <c r="R15" s="172"/>
      <c r="S15" s="372" t="s">
        <v>42</v>
      </c>
      <c r="T15" s="172"/>
      <c r="U15" s="372" t="s">
        <v>43</v>
      </c>
      <c r="V15" s="172"/>
      <c r="W15" s="372" t="s">
        <v>44</v>
      </c>
      <c r="X15" s="379"/>
      <c r="Y15" s="386"/>
      <c r="Z15" s="387"/>
      <c r="AA15" s="379"/>
      <c r="AB15" s="387"/>
      <c r="AC15" s="372" t="s">
        <v>38</v>
      </c>
      <c r="AD15" s="393" t="s">
        <v>39</v>
      </c>
      <c r="AE15" s="393" t="s">
        <v>45</v>
      </c>
      <c r="AF15" s="415"/>
      <c r="AG15" s="417"/>
    </row>
    <row r="16" spans="2:33" s="9" customFormat="1" ht="73.5" customHeight="1" thickBot="1">
      <c r="B16" s="399"/>
      <c r="C16" s="395"/>
      <c r="D16" s="420"/>
      <c r="E16" s="175" t="s">
        <v>46</v>
      </c>
      <c r="F16" s="11" t="s">
        <v>47</v>
      </c>
      <c r="G16" s="11" t="s">
        <v>48</v>
      </c>
      <c r="H16" s="453"/>
      <c r="I16" s="388"/>
      <c r="J16" s="389"/>
      <c r="K16" s="380"/>
      <c r="L16" s="389"/>
      <c r="M16" s="373"/>
      <c r="N16" s="394"/>
      <c r="O16" s="450"/>
      <c r="P16" s="371"/>
      <c r="Q16" s="373"/>
      <c r="R16" s="173"/>
      <c r="S16" s="373"/>
      <c r="T16" s="173"/>
      <c r="U16" s="373"/>
      <c r="V16" s="173"/>
      <c r="W16" s="373"/>
      <c r="X16" s="380"/>
      <c r="Y16" s="388"/>
      <c r="Z16" s="389"/>
      <c r="AA16" s="380"/>
      <c r="AB16" s="389"/>
      <c r="AC16" s="373"/>
      <c r="AD16" s="394"/>
      <c r="AE16" s="394"/>
      <c r="AF16" s="416"/>
      <c r="AG16" s="418"/>
    </row>
    <row r="17" spans="2:33" s="115" customFormat="1" ht="120.75" customHeight="1">
      <c r="B17" s="97">
        <v>1</v>
      </c>
      <c r="C17" s="98" t="s">
        <v>49</v>
      </c>
      <c r="D17" s="177" t="s">
        <v>403</v>
      </c>
      <c r="E17" s="178" t="s">
        <v>404</v>
      </c>
      <c r="F17" s="179" t="s">
        <v>405</v>
      </c>
      <c r="G17" s="179" t="s">
        <v>406</v>
      </c>
      <c r="H17" s="102" t="s">
        <v>54</v>
      </c>
      <c r="I17" s="103" t="s">
        <v>118</v>
      </c>
      <c r="J17" s="104" t="str">
        <f t="shared" ref="J17:J26" si="0">IF(I17="RARO","1",IF(I17="IMPROBABLE","2",IF(I17="POSIBLE","3",IF(I17="PROBABLE","4",IF(I17="CASI CIERTA","5","")))))</f>
        <v>1</v>
      </c>
      <c r="K17" s="105" t="s">
        <v>66</v>
      </c>
      <c r="L17" s="104" t="str">
        <f>IF(K17="INSIGNIFICANTE","1",IF(K17="MENOR","2",IF(K17="MODERADO","3",IF(K17="MAYOR","4",IF(K17="CATASTRÓFICO","5","")))))</f>
        <v>3</v>
      </c>
      <c r="M17" s="106">
        <f>IF(J17="","",J17*L17)</f>
        <v>3</v>
      </c>
      <c r="N17" s="111" t="str">
        <f>IF(M17="","",IF(M17&gt;=15,"RIESGO EXTREMO",IF(M17&gt;=7,"RIESGO ALTO",IF(M17&gt;=4,"RIESGO MODERADO",IF(M17&gt;=1,"RIESGO BAJO","")))))</f>
        <v>RIESGO BAJO</v>
      </c>
      <c r="O17" s="441" t="s">
        <v>407</v>
      </c>
      <c r="P17" s="367" t="s">
        <v>408</v>
      </c>
      <c r="Q17" s="105" t="s">
        <v>58</v>
      </c>
      <c r="R17" s="108">
        <f>IF(Q17="SI",0.25,0)</f>
        <v>0.25</v>
      </c>
      <c r="S17" s="105" t="s">
        <v>58</v>
      </c>
      <c r="T17" s="108">
        <f>IF(S17="SI",0.25,0)</f>
        <v>0.25</v>
      </c>
      <c r="U17" s="105" t="s">
        <v>58</v>
      </c>
      <c r="V17" s="109">
        <f>IF(U17="SI",0.5,0)</f>
        <v>0.5</v>
      </c>
      <c r="W17" s="110">
        <f>IF(Q17="","",SUM(R17,T17,V17))</f>
        <v>1</v>
      </c>
      <c r="X17" s="107" t="str">
        <f>IF(W17="","",IF(W17="","",IF(W17&gt;=0.76,"2",IF(W17&gt;=0.51,"1",IF(W17&gt;=0,"0","")))))</f>
        <v>2</v>
      </c>
      <c r="Y17" s="103" t="s">
        <v>118</v>
      </c>
      <c r="Z17" s="112" t="str">
        <f t="shared" ref="Z17:Z26" si="1">IF(Y17="RARO","1",IF(Y17="IMPROBABLE","2",IF(Y17="POSIBLE","3",IF(Y17="PROBABLE","4",IF(Y17="CASI CIERTA","5","")))))</f>
        <v>1</v>
      </c>
      <c r="AA17" s="105" t="s">
        <v>66</v>
      </c>
      <c r="AB17" s="104" t="str">
        <f>IF(AA17="INSIGNIFICANTE","1",IF(AA17="MENOR","2",IF(AA17="MODERADO","3",IF(AA17="MAYOR","4",IF(AA17="CATASTRÓFICO","5","")))))</f>
        <v>3</v>
      </c>
      <c r="AC17" s="106">
        <f>IF(Z17="","",Z17*AB17)</f>
        <v>3</v>
      </c>
      <c r="AD17" s="111" t="str">
        <f>IF(AC17="","",IF(AC17&gt;=15,"RIESGO EXTREMO",IF(AC17&gt;=7,"RIESGO ALTO",IF(AC17&gt;=4,"RIESGO MODERADO",IF(AC17&gt;=1,"RIESGO BAJO","")))))</f>
        <v>RIESGO BAJO</v>
      </c>
      <c r="AE17" s="111" t="str">
        <f>IF(AD17="","",IF(AD17="RIESGO EXTREMO","COMPARTIR O TRANSFERIR EL RIESGO",IF(AD17="RIESGO ALTO","EVITAR EL RIESGO",IF(AD17="RIESGO MODERADO","REDUCIR EL RIESGO",IF(AD17="RIESGO BAJO","ASUMIR","")))))</f>
        <v>ASUMIR</v>
      </c>
      <c r="AF17" s="346" t="s">
        <v>409</v>
      </c>
      <c r="AG17" s="198" t="s">
        <v>410</v>
      </c>
    </row>
    <row r="18" spans="2:33" s="115" customFormat="1" ht="120.75" customHeight="1">
      <c r="B18" s="116">
        <v>2</v>
      </c>
      <c r="C18" s="117" t="s">
        <v>49</v>
      </c>
      <c r="D18" s="118" t="s">
        <v>411</v>
      </c>
      <c r="E18" s="150" t="s">
        <v>412</v>
      </c>
      <c r="F18" s="137" t="s">
        <v>413</v>
      </c>
      <c r="G18" s="137" t="s">
        <v>414</v>
      </c>
      <c r="H18" s="122" t="s">
        <v>54</v>
      </c>
      <c r="I18" s="123" t="s">
        <v>118</v>
      </c>
      <c r="J18" s="124" t="str">
        <f t="shared" si="0"/>
        <v>1</v>
      </c>
      <c r="K18" s="125" t="s">
        <v>66</v>
      </c>
      <c r="L18" s="124" t="str">
        <f t="shared" ref="L18:L26" si="2">IF(K18="INSIGNIFICANTE","1",IF(K18="MENOR","2",IF(K18="MODERADO","3",IF(K18="MAYOR","4",IF(K18="CATASTRÓFICO","5","")))))</f>
        <v>3</v>
      </c>
      <c r="M18" s="126">
        <f t="shared" ref="M18:M25" si="3">IF(J18="","",J18*L18)</f>
        <v>3</v>
      </c>
      <c r="N18" s="133" t="str">
        <f t="shared" ref="N18:N25" si="4">IF(M18="","",IF(M18&gt;=15,"RIESGO EXTREMO",IF(M18&gt;=7,"RIESGO ALTO",IF(M18&gt;=4,"RIESGO MODERADO",IF(M18&gt;=1,"RIESGO BAJO","")))))</f>
        <v>RIESGO BAJO</v>
      </c>
      <c r="O18" s="442" t="s">
        <v>415</v>
      </c>
      <c r="P18" s="357" t="s">
        <v>415</v>
      </c>
      <c r="Q18" s="128" t="s">
        <v>59</v>
      </c>
      <c r="R18" s="129">
        <f>IF(Q18="SI",0.25,0)</f>
        <v>0</v>
      </c>
      <c r="S18" s="128" t="s">
        <v>59</v>
      </c>
      <c r="T18" s="129">
        <f>IF(S18="SI",0.25,0)</f>
        <v>0</v>
      </c>
      <c r="U18" s="128" t="s">
        <v>59</v>
      </c>
      <c r="V18" s="130">
        <f>IF(U18="SI",0.5,0)</f>
        <v>0</v>
      </c>
      <c r="W18" s="131">
        <f>IF(Q18="","",SUM(R18,T18,V18))</f>
        <v>0</v>
      </c>
      <c r="X18" s="181" t="str">
        <f>IF(W18="","",IF(W18="","",IF(W18&gt;=0.76,"2",IF(W18&gt;=0.51,"1",IF(W18&gt;=0,"0","")))))</f>
        <v>0</v>
      </c>
      <c r="Y18" s="123" t="s">
        <v>118</v>
      </c>
      <c r="Z18" s="112" t="str">
        <f t="shared" si="1"/>
        <v>1</v>
      </c>
      <c r="AA18" s="125" t="s">
        <v>66</v>
      </c>
      <c r="AB18" s="124" t="str">
        <f t="shared" ref="AB18:AB26" si="5">IF(AA18="INSIGNIFICANTE","1",IF(AA18="MENOR","2",IF(AA18="MODERADO","3",IF(AA18="MAYOR","4",IF(AA18="CATASTRÓFICO","5","")))))</f>
        <v>3</v>
      </c>
      <c r="AC18" s="126">
        <f t="shared" ref="AC18:AC25" si="6">IF(Z18="","",Z18*AB18)</f>
        <v>3</v>
      </c>
      <c r="AD18" s="133" t="str">
        <f t="shared" ref="AD18:AD26" si="7">IF(AC18="","",IF(AC18&gt;=15,"RIESGO EXTREMO",IF(AC18&gt;=7,"RIESGO ALTO",IF(AC18&gt;=4,"RIESGO MODERADO",IF(AC18&gt;=1,"RIESGO BAJO","")))))</f>
        <v>RIESGO BAJO</v>
      </c>
      <c r="AE18" s="133" t="str">
        <f t="shared" ref="AE18:AE26" si="8">IF(AD18="","",IF(AD18="RIESGO EXTREMO","COMPARTIR O TRANSFERIR EL RIESGO",IF(AD18="RIESGO ALTO","EVITAR EL RIESGO",IF(AD18="RIESGO MODERADO","REDUCIR EL RIESGO",IF(AD18="RIESGO BAJO","ASUMIR","")))))</f>
        <v>ASUMIR</v>
      </c>
      <c r="AF18" s="195" t="s">
        <v>416</v>
      </c>
      <c r="AG18" s="149" t="s">
        <v>1105</v>
      </c>
    </row>
    <row r="19" spans="2:33" s="115" customFormat="1" ht="120.75" customHeight="1">
      <c r="B19" s="116">
        <v>3</v>
      </c>
      <c r="C19" s="117" t="s">
        <v>49</v>
      </c>
      <c r="D19" s="118" t="s">
        <v>417</v>
      </c>
      <c r="E19" s="182" t="s">
        <v>418</v>
      </c>
      <c r="F19" s="137" t="s">
        <v>419</v>
      </c>
      <c r="G19" s="137" t="s">
        <v>420</v>
      </c>
      <c r="H19" s="122" t="s">
        <v>54</v>
      </c>
      <c r="I19" s="123" t="s">
        <v>118</v>
      </c>
      <c r="J19" s="124" t="str">
        <f t="shared" si="0"/>
        <v>1</v>
      </c>
      <c r="K19" s="125" t="s">
        <v>66</v>
      </c>
      <c r="L19" s="124" t="str">
        <f t="shared" si="2"/>
        <v>3</v>
      </c>
      <c r="M19" s="126">
        <f t="shared" si="3"/>
        <v>3</v>
      </c>
      <c r="N19" s="133" t="str">
        <f t="shared" si="4"/>
        <v>RIESGO BAJO</v>
      </c>
      <c r="O19" s="442" t="s">
        <v>415</v>
      </c>
      <c r="P19" s="357" t="s">
        <v>415</v>
      </c>
      <c r="Q19" s="128" t="s">
        <v>59</v>
      </c>
      <c r="R19" s="129">
        <f>IF(Q19="SI",0.25,0)</f>
        <v>0</v>
      </c>
      <c r="S19" s="128" t="s">
        <v>59</v>
      </c>
      <c r="T19" s="129">
        <f>IF(S19="SI",0.25,0)</f>
        <v>0</v>
      </c>
      <c r="U19" s="128" t="s">
        <v>59</v>
      </c>
      <c r="V19" s="130">
        <f>IF(U19="SI",0.5,0)</f>
        <v>0</v>
      </c>
      <c r="W19" s="131">
        <f>IF(Q19="","",SUM(R19,T19,V19))</f>
        <v>0</v>
      </c>
      <c r="X19" s="181" t="str">
        <f>IF(W19="","",IF(W19="","",IF(W19&gt;=0.76,"2",IF(W19&gt;=0.51,"1",IF(W19&gt;=0,"0","")))))</f>
        <v>0</v>
      </c>
      <c r="Y19" s="123" t="s">
        <v>118</v>
      </c>
      <c r="Z19" s="112" t="str">
        <f t="shared" si="1"/>
        <v>1</v>
      </c>
      <c r="AA19" s="125" t="s">
        <v>66</v>
      </c>
      <c r="AB19" s="124" t="str">
        <f t="shared" si="5"/>
        <v>3</v>
      </c>
      <c r="AC19" s="126">
        <f t="shared" si="6"/>
        <v>3</v>
      </c>
      <c r="AD19" s="133" t="str">
        <f t="shared" si="7"/>
        <v>RIESGO BAJO</v>
      </c>
      <c r="AE19" s="133" t="str">
        <f t="shared" si="8"/>
        <v>ASUMIR</v>
      </c>
      <c r="AF19" s="195" t="s">
        <v>421</v>
      </c>
      <c r="AG19" s="149" t="s">
        <v>1105</v>
      </c>
    </row>
    <row r="20" spans="2:33" s="115" customFormat="1" ht="63.75" customHeight="1">
      <c r="B20" s="116">
        <v>4</v>
      </c>
      <c r="C20" s="117"/>
      <c r="D20" s="118"/>
      <c r="E20" s="150"/>
      <c r="F20" s="137"/>
      <c r="G20" s="137"/>
      <c r="H20" s="122"/>
      <c r="I20" s="123"/>
      <c r="J20" s="124" t="str">
        <f t="shared" si="0"/>
        <v/>
      </c>
      <c r="K20" s="125"/>
      <c r="L20" s="124" t="str">
        <f t="shared" si="2"/>
        <v/>
      </c>
      <c r="M20" s="126" t="str">
        <f t="shared" si="3"/>
        <v/>
      </c>
      <c r="N20" s="133" t="str">
        <f t="shared" si="4"/>
        <v/>
      </c>
      <c r="O20" s="442"/>
      <c r="P20" s="357"/>
      <c r="Q20" s="128"/>
      <c r="R20" s="129">
        <f t="shared" ref="R20:R26" si="9">IF(Q20="SI",0.25,0)</f>
        <v>0</v>
      </c>
      <c r="S20" s="128"/>
      <c r="T20" s="129">
        <f>IF(S20="SI",0.25,0)</f>
        <v>0</v>
      </c>
      <c r="U20" s="128"/>
      <c r="V20" s="130">
        <f>IF(U20="SI",0.5,0)</f>
        <v>0</v>
      </c>
      <c r="W20" s="131" t="str">
        <f>IF(Q20="","",SUM(R20,T20,V20))</f>
        <v/>
      </c>
      <c r="X20" s="181" t="str">
        <f>IF(W20="","",IF(W20="","",IF(W20&gt;=0.76,"2",IF(W20&gt;=0.51,"1",IF(W20&gt;=0,"0","")))))</f>
        <v/>
      </c>
      <c r="Y20" s="123"/>
      <c r="Z20" s="112" t="str">
        <f t="shared" si="1"/>
        <v/>
      </c>
      <c r="AA20" s="125"/>
      <c r="AB20" s="124" t="str">
        <f t="shared" si="5"/>
        <v/>
      </c>
      <c r="AC20" s="126" t="str">
        <f t="shared" si="6"/>
        <v/>
      </c>
      <c r="AD20" s="133" t="str">
        <f t="shared" si="7"/>
        <v/>
      </c>
      <c r="AE20" s="133" t="str">
        <f t="shared" si="8"/>
        <v/>
      </c>
      <c r="AF20" s="180"/>
      <c r="AG20" s="355"/>
    </row>
    <row r="21" spans="2:33" s="115" customFormat="1" ht="63.75" customHeight="1">
      <c r="B21" s="116">
        <v>5</v>
      </c>
      <c r="C21" s="117"/>
      <c r="D21" s="118"/>
      <c r="E21" s="150"/>
      <c r="F21" s="137"/>
      <c r="G21" s="137"/>
      <c r="H21" s="122"/>
      <c r="I21" s="123"/>
      <c r="J21" s="124" t="str">
        <f t="shared" si="0"/>
        <v/>
      </c>
      <c r="K21" s="125"/>
      <c r="L21" s="124" t="str">
        <f t="shared" si="2"/>
        <v/>
      </c>
      <c r="M21" s="126" t="str">
        <f t="shared" si="3"/>
        <v/>
      </c>
      <c r="N21" s="133" t="str">
        <f t="shared" si="4"/>
        <v/>
      </c>
      <c r="O21" s="442"/>
      <c r="P21" s="357"/>
      <c r="Q21" s="128"/>
      <c r="R21" s="129">
        <f t="shared" si="9"/>
        <v>0</v>
      </c>
      <c r="S21" s="128"/>
      <c r="T21" s="129">
        <f t="shared" ref="T21:T26" si="10">IF(S21="SI",0.25,0)</f>
        <v>0</v>
      </c>
      <c r="U21" s="128"/>
      <c r="V21" s="130">
        <f t="shared" ref="V21:V26" si="11">IF(U21="SI",0.5,0)</f>
        <v>0</v>
      </c>
      <c r="W21" s="131" t="str">
        <f t="shared" ref="W21:W26" si="12">IF(Q21="","",SUM(R21,T21,V21))</f>
        <v/>
      </c>
      <c r="X21" s="181" t="str">
        <f>IF(W21="","",IF(W21="","",IF(W21&gt;=0.76,"2",IF(W21&gt;=0.51,"1",IF(W21&gt;=0,"0","")))))</f>
        <v/>
      </c>
      <c r="Y21" s="123"/>
      <c r="Z21" s="112" t="str">
        <f t="shared" si="1"/>
        <v/>
      </c>
      <c r="AA21" s="125"/>
      <c r="AB21" s="124" t="str">
        <f t="shared" si="5"/>
        <v/>
      </c>
      <c r="AC21" s="126" t="str">
        <f t="shared" si="6"/>
        <v/>
      </c>
      <c r="AD21" s="133" t="str">
        <f t="shared" si="7"/>
        <v/>
      </c>
      <c r="AE21" s="133" t="str">
        <f t="shared" si="8"/>
        <v/>
      </c>
      <c r="AF21" s="151"/>
      <c r="AG21" s="149"/>
    </row>
    <row r="22" spans="2:33" s="115" customFormat="1" ht="63.75" customHeight="1">
      <c r="B22" s="116">
        <v>6</v>
      </c>
      <c r="C22" s="117"/>
      <c r="D22" s="118"/>
      <c r="E22" s="150"/>
      <c r="F22" s="137"/>
      <c r="G22" s="137"/>
      <c r="H22" s="122"/>
      <c r="I22" s="123"/>
      <c r="J22" s="124" t="str">
        <f t="shared" si="0"/>
        <v/>
      </c>
      <c r="K22" s="125"/>
      <c r="L22" s="124" t="str">
        <f t="shared" si="2"/>
        <v/>
      </c>
      <c r="M22" s="126" t="str">
        <f t="shared" si="3"/>
        <v/>
      </c>
      <c r="N22" s="133" t="str">
        <f t="shared" si="4"/>
        <v/>
      </c>
      <c r="O22" s="442"/>
      <c r="P22" s="357"/>
      <c r="Q22" s="128"/>
      <c r="R22" s="129">
        <f t="shared" si="9"/>
        <v>0</v>
      </c>
      <c r="S22" s="128"/>
      <c r="T22" s="129">
        <f t="shared" si="10"/>
        <v>0</v>
      </c>
      <c r="U22" s="128"/>
      <c r="V22" s="130">
        <f t="shared" si="11"/>
        <v>0</v>
      </c>
      <c r="W22" s="131" t="str">
        <f t="shared" si="12"/>
        <v/>
      </c>
      <c r="X22" s="181" t="str">
        <f t="shared" ref="X22:X26" si="13">IF(W22="","",IF(W22="","",IF(W22&gt;=0.76,"2",IF(W22&gt;=0.51,"1",IF(W22&gt;=0,"0","")))))</f>
        <v/>
      </c>
      <c r="Y22" s="123"/>
      <c r="Z22" s="112" t="str">
        <f t="shared" si="1"/>
        <v/>
      </c>
      <c r="AA22" s="125"/>
      <c r="AB22" s="124" t="str">
        <f t="shared" si="5"/>
        <v/>
      </c>
      <c r="AC22" s="126" t="str">
        <f t="shared" si="6"/>
        <v/>
      </c>
      <c r="AD22" s="133" t="str">
        <f t="shared" si="7"/>
        <v/>
      </c>
      <c r="AE22" s="133" t="str">
        <f t="shared" si="8"/>
        <v/>
      </c>
      <c r="AF22" s="151"/>
      <c r="AG22" s="149"/>
    </row>
    <row r="23" spans="2:33" s="115" customFormat="1" ht="63.75" customHeight="1">
      <c r="B23" s="116">
        <v>7</v>
      </c>
      <c r="C23" s="117"/>
      <c r="D23" s="118"/>
      <c r="E23" s="150"/>
      <c r="F23" s="137"/>
      <c r="G23" s="137"/>
      <c r="H23" s="122"/>
      <c r="I23" s="123"/>
      <c r="J23" s="124" t="str">
        <f t="shared" si="0"/>
        <v/>
      </c>
      <c r="K23" s="125"/>
      <c r="L23" s="124" t="str">
        <f t="shared" si="2"/>
        <v/>
      </c>
      <c r="M23" s="126" t="str">
        <f t="shared" si="3"/>
        <v/>
      </c>
      <c r="N23" s="133" t="str">
        <f t="shared" si="4"/>
        <v/>
      </c>
      <c r="O23" s="442"/>
      <c r="P23" s="357"/>
      <c r="Q23" s="128"/>
      <c r="R23" s="129">
        <f t="shared" si="9"/>
        <v>0</v>
      </c>
      <c r="S23" s="128"/>
      <c r="T23" s="129">
        <f t="shared" si="10"/>
        <v>0</v>
      </c>
      <c r="U23" s="128"/>
      <c r="V23" s="130">
        <f t="shared" si="11"/>
        <v>0</v>
      </c>
      <c r="W23" s="131" t="str">
        <f t="shared" si="12"/>
        <v/>
      </c>
      <c r="X23" s="181" t="str">
        <f t="shared" si="13"/>
        <v/>
      </c>
      <c r="Y23" s="123"/>
      <c r="Z23" s="112" t="str">
        <f t="shared" si="1"/>
        <v/>
      </c>
      <c r="AA23" s="125"/>
      <c r="AB23" s="124" t="str">
        <f t="shared" si="5"/>
        <v/>
      </c>
      <c r="AC23" s="126" t="str">
        <f t="shared" si="6"/>
        <v/>
      </c>
      <c r="AD23" s="133" t="str">
        <f t="shared" si="7"/>
        <v/>
      </c>
      <c r="AE23" s="133" t="str">
        <f t="shared" si="8"/>
        <v/>
      </c>
      <c r="AF23" s="151"/>
      <c r="AG23" s="149"/>
    </row>
    <row r="24" spans="2:33" s="115" customFormat="1" ht="63.75" customHeight="1">
      <c r="B24" s="116">
        <v>8</v>
      </c>
      <c r="C24" s="117"/>
      <c r="D24" s="118"/>
      <c r="E24" s="150"/>
      <c r="F24" s="137"/>
      <c r="G24" s="137"/>
      <c r="H24" s="122"/>
      <c r="I24" s="123"/>
      <c r="J24" s="124" t="str">
        <f t="shared" si="0"/>
        <v/>
      </c>
      <c r="K24" s="125"/>
      <c r="L24" s="124" t="str">
        <f t="shared" si="2"/>
        <v/>
      </c>
      <c r="M24" s="126" t="str">
        <f t="shared" si="3"/>
        <v/>
      </c>
      <c r="N24" s="133" t="str">
        <f t="shared" si="4"/>
        <v/>
      </c>
      <c r="O24" s="442"/>
      <c r="P24" s="357"/>
      <c r="Q24" s="128"/>
      <c r="R24" s="129">
        <f t="shared" si="9"/>
        <v>0</v>
      </c>
      <c r="S24" s="128"/>
      <c r="T24" s="129">
        <f t="shared" si="10"/>
        <v>0</v>
      </c>
      <c r="U24" s="128"/>
      <c r="V24" s="130">
        <f t="shared" si="11"/>
        <v>0</v>
      </c>
      <c r="W24" s="131" t="str">
        <f t="shared" si="12"/>
        <v/>
      </c>
      <c r="X24" s="181" t="str">
        <f t="shared" si="13"/>
        <v/>
      </c>
      <c r="Y24" s="123"/>
      <c r="Z24" s="112" t="str">
        <f t="shared" si="1"/>
        <v/>
      </c>
      <c r="AA24" s="125"/>
      <c r="AB24" s="124" t="str">
        <f t="shared" si="5"/>
        <v/>
      </c>
      <c r="AC24" s="126" t="str">
        <f t="shared" si="6"/>
        <v/>
      </c>
      <c r="AD24" s="133" t="str">
        <f t="shared" si="7"/>
        <v/>
      </c>
      <c r="AE24" s="133" t="str">
        <f t="shared" si="8"/>
        <v/>
      </c>
      <c r="AF24" s="151"/>
      <c r="AG24" s="149"/>
    </row>
    <row r="25" spans="2:33" s="115" customFormat="1" ht="63.75" customHeight="1">
      <c r="B25" s="116">
        <v>9</v>
      </c>
      <c r="C25" s="117"/>
      <c r="D25" s="118"/>
      <c r="E25" s="150"/>
      <c r="F25" s="137"/>
      <c r="G25" s="137"/>
      <c r="H25" s="122"/>
      <c r="I25" s="123"/>
      <c r="J25" s="124" t="str">
        <f t="shared" si="0"/>
        <v/>
      </c>
      <c r="K25" s="125"/>
      <c r="L25" s="124" t="str">
        <f t="shared" si="2"/>
        <v/>
      </c>
      <c r="M25" s="126" t="str">
        <f t="shared" si="3"/>
        <v/>
      </c>
      <c r="N25" s="133" t="str">
        <f t="shared" si="4"/>
        <v/>
      </c>
      <c r="O25" s="442"/>
      <c r="P25" s="357"/>
      <c r="Q25" s="128"/>
      <c r="R25" s="129">
        <f t="shared" si="9"/>
        <v>0</v>
      </c>
      <c r="S25" s="128"/>
      <c r="T25" s="129">
        <f t="shared" si="10"/>
        <v>0</v>
      </c>
      <c r="U25" s="128"/>
      <c r="V25" s="130">
        <f t="shared" si="11"/>
        <v>0</v>
      </c>
      <c r="W25" s="131" t="str">
        <f t="shared" si="12"/>
        <v/>
      </c>
      <c r="X25" s="181" t="str">
        <f t="shared" si="13"/>
        <v/>
      </c>
      <c r="Y25" s="123"/>
      <c r="Z25" s="112" t="str">
        <f t="shared" si="1"/>
        <v/>
      </c>
      <c r="AA25" s="125"/>
      <c r="AB25" s="124" t="str">
        <f t="shared" si="5"/>
        <v/>
      </c>
      <c r="AC25" s="126" t="str">
        <f t="shared" si="6"/>
        <v/>
      </c>
      <c r="AD25" s="133" t="str">
        <f t="shared" si="7"/>
        <v/>
      </c>
      <c r="AE25" s="133" t="str">
        <f t="shared" si="8"/>
        <v/>
      </c>
      <c r="AF25" s="151"/>
      <c r="AG25" s="149"/>
    </row>
    <row r="26" spans="2:33" s="115" customFormat="1" ht="63.75" customHeight="1" thickBot="1">
      <c r="B26" s="152">
        <v>10</v>
      </c>
      <c r="C26" s="153"/>
      <c r="D26" s="154"/>
      <c r="E26" s="155"/>
      <c r="F26" s="156"/>
      <c r="G26" s="156"/>
      <c r="H26" s="157"/>
      <c r="I26" s="158"/>
      <c r="J26" s="159" t="str">
        <f t="shared" si="0"/>
        <v/>
      </c>
      <c r="K26" s="160"/>
      <c r="L26" s="159" t="str">
        <f t="shared" si="2"/>
        <v/>
      </c>
      <c r="M26" s="161"/>
      <c r="N26" s="168"/>
      <c r="O26" s="447"/>
      <c r="P26" s="359"/>
      <c r="Q26" s="160"/>
      <c r="R26" s="163">
        <f t="shared" si="9"/>
        <v>0</v>
      </c>
      <c r="S26" s="160"/>
      <c r="T26" s="163">
        <f t="shared" si="10"/>
        <v>0</v>
      </c>
      <c r="U26" s="160"/>
      <c r="V26" s="164">
        <f t="shared" si="11"/>
        <v>0</v>
      </c>
      <c r="W26" s="165" t="str">
        <f t="shared" si="12"/>
        <v/>
      </c>
      <c r="X26" s="187" t="str">
        <f t="shared" si="13"/>
        <v/>
      </c>
      <c r="Y26" s="158"/>
      <c r="Z26" s="167" t="str">
        <f t="shared" si="1"/>
        <v/>
      </c>
      <c r="AA26" s="160"/>
      <c r="AB26" s="159" t="str">
        <f t="shared" si="5"/>
        <v/>
      </c>
      <c r="AC26" s="161"/>
      <c r="AD26" s="168" t="str">
        <f t="shared" si="7"/>
        <v/>
      </c>
      <c r="AE26" s="168" t="str">
        <f t="shared" si="8"/>
        <v/>
      </c>
      <c r="AF26" s="169"/>
      <c r="AG26" s="170"/>
    </row>
    <row r="27" spans="2:33" s="54" customFormat="1"/>
    <row r="28" spans="2:33" s="54" customFormat="1" ht="12.75" customHeight="1"/>
    <row r="29" spans="2:33" s="54" customFormat="1" ht="12.75" hidden="1" customHeight="1">
      <c r="B29" s="54" t="s">
        <v>49</v>
      </c>
      <c r="C29" s="54" t="s">
        <v>90</v>
      </c>
      <c r="D29" s="54" t="s">
        <v>91</v>
      </c>
    </row>
    <row r="30" spans="2:33" s="54" customFormat="1" ht="13.5" hidden="1" customHeight="1">
      <c r="B30" s="54" t="s">
        <v>92</v>
      </c>
      <c r="C30" s="54" t="s">
        <v>93</v>
      </c>
      <c r="D30" s="54" t="s">
        <v>94</v>
      </c>
    </row>
    <row r="31" spans="2:33" s="54" customFormat="1" ht="38.25" hidden="1">
      <c r="C31" s="54" t="s">
        <v>95</v>
      </c>
      <c r="D31" s="54" t="s">
        <v>96</v>
      </c>
    </row>
    <row r="32" spans="2:33" s="54" customFormat="1" ht="25.5" hidden="1">
      <c r="B32" s="54" t="s">
        <v>97</v>
      </c>
      <c r="C32" s="54" t="s">
        <v>98</v>
      </c>
      <c r="D32" s="54" t="s">
        <v>99</v>
      </c>
    </row>
    <row r="33" spans="2:4" s="54" customFormat="1" ht="38.25" hidden="1">
      <c r="B33" s="55" t="s">
        <v>100</v>
      </c>
      <c r="C33" s="54" t="s">
        <v>101</v>
      </c>
      <c r="D33" s="54" t="s">
        <v>102</v>
      </c>
    </row>
    <row r="34" spans="2:4" s="54" customFormat="1" hidden="1">
      <c r="B34" s="54" t="s">
        <v>103</v>
      </c>
      <c r="C34" s="54" t="s">
        <v>104</v>
      </c>
      <c r="D34" s="54" t="s">
        <v>105</v>
      </c>
    </row>
    <row r="35" spans="2:4" s="54" customFormat="1" ht="25.5" hidden="1">
      <c r="B35" s="54" t="s">
        <v>106</v>
      </c>
      <c r="C35" s="54" t="s">
        <v>107</v>
      </c>
      <c r="D35" s="54" t="s">
        <v>5</v>
      </c>
    </row>
    <row r="36" spans="2:4" s="54" customFormat="1" ht="76.5" hidden="1">
      <c r="B36" s="54" t="s">
        <v>108</v>
      </c>
      <c r="C36" s="54" t="s">
        <v>109</v>
      </c>
      <c r="D36" s="54" t="s">
        <v>110</v>
      </c>
    </row>
    <row r="37" spans="2:4" s="54" customFormat="1" ht="25.5" hidden="1">
      <c r="B37" s="54" t="s">
        <v>84</v>
      </c>
      <c r="C37" s="54" t="s">
        <v>111</v>
      </c>
      <c r="D37" s="54" t="s">
        <v>112</v>
      </c>
    </row>
    <row r="38" spans="2:4" s="54" customFormat="1" ht="25.5" hidden="1">
      <c r="B38" s="54" t="s">
        <v>113</v>
      </c>
      <c r="C38" s="54" t="s">
        <v>114</v>
      </c>
    </row>
    <row r="39" spans="2:4" s="54" customFormat="1" hidden="1">
      <c r="B39" s="54" t="s">
        <v>115</v>
      </c>
      <c r="C39" s="54" t="s">
        <v>116</v>
      </c>
    </row>
    <row r="40" spans="2:4" s="54" customFormat="1" ht="38.25" hidden="1">
      <c r="C40" s="54" t="s">
        <v>117</v>
      </c>
    </row>
    <row r="41" spans="2:4" s="54" customFormat="1" hidden="1">
      <c r="B41" s="54" t="s">
        <v>118</v>
      </c>
      <c r="C41" s="54" t="s">
        <v>119</v>
      </c>
    </row>
    <row r="42" spans="2:4" s="54" customFormat="1" ht="25.5" hidden="1">
      <c r="B42" s="54" t="s">
        <v>120</v>
      </c>
      <c r="C42" s="54" t="s">
        <v>7</v>
      </c>
    </row>
    <row r="43" spans="2:4" s="54" customFormat="1" ht="38.25" hidden="1">
      <c r="B43" s="54" t="s">
        <v>121</v>
      </c>
      <c r="C43" s="54" t="s">
        <v>122</v>
      </c>
    </row>
    <row r="44" spans="2:4" s="54" customFormat="1" hidden="1">
      <c r="B44" s="54" t="s">
        <v>87</v>
      </c>
      <c r="C44" s="54" t="s">
        <v>123</v>
      </c>
    </row>
    <row r="45" spans="2:4" s="54" customFormat="1" hidden="1">
      <c r="B45" s="54" t="s">
        <v>55</v>
      </c>
      <c r="C45" s="54" t="s">
        <v>124</v>
      </c>
    </row>
    <row r="46" spans="2:4" s="54" customFormat="1" ht="51" hidden="1">
      <c r="C46" s="54" t="s">
        <v>112</v>
      </c>
    </row>
    <row r="47" spans="2:4" s="54" customFormat="1" ht="25.5" hidden="1">
      <c r="B47" s="54" t="s">
        <v>125</v>
      </c>
    </row>
    <row r="48" spans="2:4" s="54" customFormat="1" hidden="1">
      <c r="B48" s="54" t="s">
        <v>56</v>
      </c>
    </row>
    <row r="49" spans="2:2" s="54" customFormat="1" hidden="1">
      <c r="B49" s="54" t="s">
        <v>66</v>
      </c>
    </row>
    <row r="50" spans="2:2" s="54" customFormat="1" hidden="1">
      <c r="B50" s="54" t="s">
        <v>76</v>
      </c>
    </row>
    <row r="51" spans="2:2" s="54" customFormat="1" ht="25.5" hidden="1">
      <c r="B51" s="54" t="s">
        <v>126</v>
      </c>
    </row>
    <row r="52" spans="2:2" s="54" customFormat="1"/>
    <row r="53" spans="2:2" s="54" customFormat="1"/>
    <row r="54" spans="2:2" s="54" customFormat="1"/>
    <row r="55" spans="2:2" s="54" customFormat="1"/>
    <row r="56" spans="2:2" s="54" customFormat="1"/>
    <row r="57" spans="2:2" s="54" customFormat="1"/>
    <row r="58" spans="2:2" s="54" customFormat="1"/>
    <row r="59" spans="2:2" s="54" customFormat="1"/>
    <row r="60" spans="2:2" s="54" customFormat="1"/>
    <row r="61" spans="2:2" s="54" customFormat="1"/>
    <row r="62" spans="2:2" s="54" customFormat="1"/>
    <row r="63" spans="2:2" s="54" customFormat="1"/>
    <row r="64" spans="2:2"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row r="242" s="54" customFormat="1"/>
    <row r="243" s="54" customFormat="1"/>
    <row r="244" s="54" customFormat="1"/>
    <row r="245" s="54" customFormat="1"/>
    <row r="246" s="54" customFormat="1"/>
    <row r="247" s="54" customFormat="1"/>
    <row r="248" s="54" customFormat="1"/>
    <row r="249" s="54" customFormat="1"/>
    <row r="250" s="54" customFormat="1"/>
    <row r="251" s="54" customFormat="1"/>
    <row r="252" s="54" customFormat="1"/>
    <row r="253" s="54" customFormat="1"/>
    <row r="254" s="54" customFormat="1"/>
    <row r="255" s="54" customFormat="1"/>
    <row r="256" s="54" customFormat="1"/>
    <row r="257" s="54" customFormat="1"/>
    <row r="258" s="54" customFormat="1"/>
    <row r="259" s="54" customFormat="1"/>
    <row r="260" s="54" customFormat="1"/>
    <row r="261" s="54" customFormat="1"/>
    <row r="262" s="54" customFormat="1"/>
    <row r="263" s="54" customFormat="1"/>
    <row r="264" s="54" customFormat="1"/>
    <row r="265" s="54" customFormat="1"/>
    <row r="266" s="54" customFormat="1"/>
    <row r="267" s="54" customFormat="1"/>
    <row r="268" s="54" customFormat="1"/>
    <row r="269" s="54" customFormat="1"/>
    <row r="270" s="54" customFormat="1"/>
    <row r="271" s="54" customFormat="1"/>
    <row r="272" s="54" customFormat="1"/>
    <row r="273" s="54" customFormat="1"/>
    <row r="274" s="54" customFormat="1"/>
    <row r="275" s="54" customFormat="1"/>
    <row r="276" s="54" customFormat="1"/>
    <row r="277" s="54" customFormat="1"/>
    <row r="278" s="54" customFormat="1"/>
    <row r="279" s="54" customFormat="1"/>
    <row r="280" s="54" customFormat="1"/>
    <row r="281" s="54" customFormat="1"/>
    <row r="282" s="54" customFormat="1"/>
    <row r="283" s="54" customFormat="1"/>
    <row r="284" s="54" customFormat="1"/>
    <row r="285" s="54" customFormat="1"/>
    <row r="286" s="54" customFormat="1"/>
    <row r="287" s="54" customFormat="1"/>
    <row r="288" s="54" customFormat="1"/>
    <row r="289" s="54" customFormat="1"/>
    <row r="290" s="54" customFormat="1"/>
    <row r="291" s="54" customFormat="1"/>
    <row r="292" s="54" customFormat="1"/>
    <row r="293" s="54" customFormat="1"/>
    <row r="294" s="54" customFormat="1"/>
    <row r="295" s="54" customFormat="1"/>
    <row r="296" s="54" customFormat="1"/>
    <row r="297" s="54" customFormat="1"/>
    <row r="298" s="54" customFormat="1"/>
    <row r="299" s="54" customFormat="1"/>
    <row r="300" s="54" customFormat="1"/>
    <row r="301" s="54" customFormat="1"/>
    <row r="302" s="54" customFormat="1"/>
    <row r="303" s="54" customFormat="1"/>
    <row r="304" s="54" customFormat="1"/>
    <row r="305" s="54" customFormat="1"/>
    <row r="306" s="54" customFormat="1"/>
    <row r="307" s="54" customFormat="1"/>
    <row r="308" s="54" customFormat="1"/>
    <row r="309" s="54" customFormat="1"/>
    <row r="310" s="54" customFormat="1"/>
    <row r="311" s="54" customFormat="1"/>
    <row r="312" s="54" customFormat="1"/>
    <row r="313" s="54" customFormat="1"/>
    <row r="314" s="54" customFormat="1"/>
    <row r="315" s="54" customFormat="1"/>
    <row r="316" s="54" customFormat="1"/>
    <row r="317" s="54" customFormat="1"/>
    <row r="318" s="54" customFormat="1"/>
    <row r="319" s="54" customFormat="1"/>
    <row r="320" s="54" customFormat="1"/>
    <row r="321" s="54" customFormat="1"/>
    <row r="322" s="54" customFormat="1"/>
    <row r="323" s="54" customFormat="1"/>
    <row r="324" s="54" customFormat="1"/>
    <row r="325" s="54" customFormat="1"/>
    <row r="326" s="54" customFormat="1"/>
    <row r="327" s="54" customFormat="1"/>
    <row r="328" s="54" customFormat="1"/>
    <row r="329" s="54" customFormat="1"/>
    <row r="330" s="54" customFormat="1"/>
    <row r="331" s="54" customFormat="1"/>
    <row r="332" s="54" customFormat="1"/>
    <row r="333" s="54" customFormat="1"/>
    <row r="334" s="54" customFormat="1"/>
    <row r="335" s="54" customFormat="1"/>
    <row r="336" s="54" customFormat="1"/>
    <row r="337" s="54" customFormat="1"/>
    <row r="338" s="54" customFormat="1"/>
    <row r="339" s="54" customFormat="1"/>
    <row r="340" s="54" customFormat="1"/>
    <row r="341" s="54" customFormat="1"/>
    <row r="342" s="54" customFormat="1"/>
    <row r="343" s="54" customFormat="1"/>
    <row r="344" s="54" customFormat="1"/>
    <row r="345" s="54" customFormat="1"/>
    <row r="346" s="54" customFormat="1"/>
    <row r="347" s="54" customFormat="1"/>
    <row r="348" s="54" customFormat="1"/>
    <row r="349" s="54" customFormat="1"/>
    <row r="350" s="54" customFormat="1"/>
    <row r="351" s="54" customFormat="1"/>
    <row r="352" s="54" customFormat="1"/>
    <row r="353" s="54" customFormat="1"/>
    <row r="354" s="54" customFormat="1"/>
    <row r="355" s="54" customFormat="1"/>
    <row r="356" s="54" customFormat="1"/>
    <row r="357" s="54" customFormat="1"/>
    <row r="358" s="54" customFormat="1"/>
    <row r="359" s="54" customFormat="1"/>
    <row r="360" s="54" customFormat="1"/>
    <row r="361" s="54" customFormat="1"/>
    <row r="362" s="54" customFormat="1"/>
    <row r="363" s="54" customFormat="1"/>
    <row r="364" s="54" customFormat="1"/>
    <row r="365" s="54" customFormat="1"/>
    <row r="366" s="54" customFormat="1"/>
    <row r="367" s="54" customFormat="1"/>
    <row r="368" s="54" customFormat="1"/>
    <row r="369" s="54" customFormat="1"/>
    <row r="370" s="54" customFormat="1"/>
    <row r="371" s="54" customFormat="1"/>
    <row r="372" s="54" customFormat="1"/>
    <row r="373" s="54" customFormat="1"/>
    <row r="374" s="54" customFormat="1"/>
    <row r="375" s="54" customFormat="1"/>
    <row r="376" s="54" customFormat="1"/>
    <row r="377" s="54" customFormat="1"/>
    <row r="378" s="54" customFormat="1"/>
    <row r="379" s="54" customFormat="1"/>
    <row r="380" s="54" customFormat="1"/>
    <row r="381" s="54" customFormat="1"/>
    <row r="382" s="54" customFormat="1"/>
    <row r="383" s="54" customFormat="1"/>
    <row r="384" s="54" customFormat="1"/>
    <row r="385" s="54" customFormat="1"/>
    <row r="386" s="54" customFormat="1"/>
    <row r="387" s="54" customFormat="1"/>
    <row r="388" s="54" customFormat="1"/>
    <row r="389" s="54" customFormat="1"/>
    <row r="390" s="54" customFormat="1"/>
    <row r="391" s="54" customFormat="1"/>
    <row r="392" s="54" customFormat="1"/>
    <row r="393" s="54" customFormat="1"/>
    <row r="394" s="54" customFormat="1"/>
    <row r="395" s="54" customFormat="1"/>
    <row r="396" s="54" customFormat="1"/>
    <row r="397" s="54" customFormat="1"/>
    <row r="398" s="54" customFormat="1"/>
    <row r="399" s="54" customFormat="1"/>
    <row r="400" s="54" customFormat="1"/>
    <row r="401" s="54" customFormat="1"/>
    <row r="402" s="54" customFormat="1"/>
    <row r="403" s="54" customFormat="1"/>
    <row r="404" s="54" customFormat="1"/>
    <row r="405" s="54" customFormat="1"/>
    <row r="406" s="54" customFormat="1"/>
    <row r="407" s="54" customFormat="1"/>
    <row r="408" s="54" customFormat="1"/>
    <row r="409" s="54" customFormat="1"/>
    <row r="410" s="54" customFormat="1"/>
    <row r="411" s="54" customFormat="1"/>
    <row r="412" s="54" customFormat="1"/>
    <row r="413" s="54" customFormat="1"/>
    <row r="414" s="54" customFormat="1"/>
    <row r="415" s="54" customFormat="1"/>
    <row r="416" s="54" customFormat="1"/>
    <row r="417" s="54" customFormat="1"/>
    <row r="418" s="54" customFormat="1"/>
    <row r="419" s="54" customFormat="1"/>
    <row r="420" s="54" customFormat="1"/>
    <row r="421" s="54" customFormat="1"/>
    <row r="422" s="54" customFormat="1"/>
    <row r="423" s="54" customFormat="1"/>
    <row r="424" s="54" customFormat="1"/>
    <row r="425" s="54" customFormat="1"/>
    <row r="426" s="54" customFormat="1"/>
    <row r="427" s="54" customFormat="1"/>
    <row r="428" s="54" customFormat="1"/>
    <row r="429" s="54" customFormat="1"/>
    <row r="430" s="54" customFormat="1"/>
    <row r="431" s="54" customFormat="1"/>
    <row r="432" s="54" customFormat="1"/>
    <row r="433" s="54" customFormat="1"/>
    <row r="434" s="54" customFormat="1"/>
    <row r="435" s="54" customFormat="1"/>
    <row r="436" s="54" customFormat="1"/>
    <row r="437" s="54" customFormat="1"/>
    <row r="438" s="54" customFormat="1"/>
    <row r="439" s="54" customFormat="1"/>
    <row r="440" s="54" customFormat="1"/>
    <row r="441" s="54" customFormat="1"/>
    <row r="442" s="54" customFormat="1"/>
    <row r="443" s="54" customFormat="1"/>
    <row r="444" s="54" customFormat="1"/>
    <row r="445" s="54" customFormat="1"/>
    <row r="446" s="54" customFormat="1"/>
    <row r="447" s="54" customFormat="1"/>
    <row r="448" s="54" customFormat="1"/>
    <row r="449" s="54" customFormat="1"/>
    <row r="450" s="54" customFormat="1"/>
    <row r="451" s="54" customFormat="1"/>
    <row r="452" s="54" customFormat="1"/>
    <row r="453" s="54" customFormat="1"/>
    <row r="454" s="54" customFormat="1"/>
    <row r="455" s="54" customFormat="1"/>
    <row r="456" s="54" customFormat="1"/>
    <row r="457" s="54" customFormat="1"/>
    <row r="458" s="54" customFormat="1"/>
    <row r="459" s="54" customFormat="1"/>
    <row r="460" s="54" customFormat="1"/>
    <row r="461" s="54" customFormat="1"/>
    <row r="462" s="54" customFormat="1"/>
    <row r="463" s="54" customFormat="1"/>
    <row r="464" s="54" customFormat="1"/>
    <row r="465" s="54" customFormat="1"/>
    <row r="466" s="54" customFormat="1"/>
    <row r="467" s="54" customFormat="1"/>
    <row r="468" s="54" customFormat="1"/>
    <row r="469" s="54" customFormat="1"/>
    <row r="470" s="54" customFormat="1"/>
    <row r="471" s="54" customFormat="1"/>
    <row r="472" s="54" customFormat="1"/>
    <row r="473" s="54" customFormat="1"/>
    <row r="474" s="54" customFormat="1"/>
    <row r="475" s="54" customFormat="1"/>
    <row r="476" s="54" customFormat="1"/>
    <row r="477" s="54" customFormat="1"/>
    <row r="478" s="54" customFormat="1"/>
    <row r="479" s="54" customFormat="1"/>
    <row r="480" s="54" customFormat="1"/>
    <row r="481" s="54" customFormat="1"/>
    <row r="482" s="54" customFormat="1"/>
    <row r="483" s="54" customFormat="1"/>
    <row r="484" s="54" customFormat="1"/>
    <row r="485" s="54" customFormat="1"/>
    <row r="486" s="54" customFormat="1"/>
    <row r="487" s="54" customFormat="1"/>
    <row r="488" s="54" customFormat="1"/>
    <row r="489" s="54" customFormat="1"/>
    <row r="490" s="54" customFormat="1"/>
    <row r="491" s="54" customFormat="1"/>
    <row r="492" s="54" customFormat="1"/>
    <row r="493" s="54" customFormat="1"/>
    <row r="494" s="54" customFormat="1"/>
    <row r="495" s="54" customFormat="1"/>
    <row r="496" s="54" customFormat="1"/>
    <row r="497" s="54" customFormat="1"/>
    <row r="498" s="54" customFormat="1"/>
    <row r="499" s="54" customFormat="1"/>
    <row r="500" s="54" customFormat="1"/>
    <row r="501" s="54" customFormat="1"/>
    <row r="502" s="54" customFormat="1"/>
    <row r="503" s="54" customFormat="1"/>
    <row r="504" s="54" customFormat="1"/>
    <row r="505" s="54" customFormat="1"/>
    <row r="506" s="54" customFormat="1"/>
    <row r="507" s="54" customFormat="1"/>
    <row r="508" s="54" customFormat="1"/>
    <row r="509" s="54" customFormat="1"/>
    <row r="510" s="54" customFormat="1"/>
    <row r="511" s="54" customFormat="1"/>
    <row r="512" s="54" customFormat="1"/>
    <row r="513" s="54" customFormat="1"/>
    <row r="514" s="54" customFormat="1"/>
    <row r="515" s="54" customFormat="1"/>
    <row r="516" s="54" customFormat="1"/>
    <row r="517" s="54" customFormat="1"/>
    <row r="518" s="54" customFormat="1"/>
    <row r="519" s="54" customFormat="1"/>
    <row r="520" s="54" customFormat="1"/>
    <row r="521" s="54" customFormat="1"/>
    <row r="522" s="54" customFormat="1"/>
    <row r="523" s="54" customFormat="1"/>
    <row r="524" s="54" customFormat="1"/>
    <row r="525" s="54" customFormat="1"/>
    <row r="526" s="54" customFormat="1"/>
    <row r="527" s="54" customFormat="1"/>
    <row r="528" s="54" customFormat="1"/>
    <row r="529" s="54" customFormat="1"/>
    <row r="530" s="54" customFormat="1"/>
    <row r="531" s="54" customFormat="1"/>
    <row r="532" s="54" customFormat="1"/>
    <row r="533" s="54" customFormat="1"/>
    <row r="534" s="54" customFormat="1"/>
    <row r="535" s="54" customFormat="1"/>
    <row r="536" s="54" customFormat="1"/>
    <row r="537" s="54" customFormat="1"/>
    <row r="538" s="54" customFormat="1"/>
    <row r="539" s="54" customFormat="1"/>
    <row r="540" s="54" customFormat="1"/>
    <row r="541" s="54" customFormat="1"/>
    <row r="542" s="54" customFormat="1"/>
    <row r="543" s="54" customFormat="1"/>
    <row r="544" s="54" customFormat="1"/>
    <row r="545" s="54" customFormat="1"/>
    <row r="546" s="54" customFormat="1"/>
    <row r="547" s="54" customFormat="1"/>
    <row r="548" s="54" customFormat="1"/>
    <row r="549" s="54" customFormat="1"/>
    <row r="550" s="54" customFormat="1"/>
    <row r="551" s="54" customFormat="1"/>
    <row r="552" s="54" customFormat="1"/>
    <row r="553" s="54" customFormat="1"/>
    <row r="554" s="54" customFormat="1"/>
    <row r="555" s="54" customFormat="1"/>
    <row r="556" s="54" customFormat="1"/>
    <row r="557" s="54" customFormat="1"/>
    <row r="558" s="54" customFormat="1"/>
    <row r="559" s="54" customFormat="1"/>
    <row r="560" s="54" customFormat="1"/>
    <row r="561" s="54" customFormat="1"/>
    <row r="562" s="54" customFormat="1"/>
    <row r="563" s="54" customFormat="1"/>
    <row r="564" s="54" customFormat="1"/>
    <row r="565" s="54" customFormat="1"/>
    <row r="566" s="54" customFormat="1"/>
    <row r="567" s="54" customFormat="1"/>
    <row r="568" s="54" customFormat="1"/>
    <row r="569" s="54" customFormat="1"/>
    <row r="570" s="54" customFormat="1"/>
    <row r="571" s="54" customFormat="1"/>
    <row r="572" s="54" customFormat="1"/>
    <row r="573" s="54" customFormat="1"/>
    <row r="574" s="54" customFormat="1"/>
    <row r="575" s="54" customFormat="1"/>
    <row r="576" s="54" customFormat="1"/>
    <row r="577" s="54" customFormat="1"/>
    <row r="578" s="54" customFormat="1"/>
    <row r="579" s="54" customFormat="1"/>
    <row r="580" s="54" customFormat="1"/>
    <row r="581" s="54" customFormat="1"/>
    <row r="582" s="54" customFormat="1"/>
    <row r="583" s="54" customFormat="1"/>
    <row r="584" s="54" customFormat="1"/>
    <row r="585" s="54" customFormat="1"/>
    <row r="586" s="54" customFormat="1"/>
    <row r="587" s="54" customFormat="1"/>
    <row r="588" s="54" customFormat="1"/>
    <row r="589" s="54" customFormat="1"/>
    <row r="590" s="54" customFormat="1"/>
    <row r="591" s="54" customFormat="1"/>
    <row r="592" s="54" customFormat="1"/>
    <row r="593" s="54" customFormat="1"/>
    <row r="594" s="54" customFormat="1"/>
    <row r="595" s="54" customFormat="1"/>
    <row r="596" s="54" customFormat="1"/>
    <row r="597" s="54" customFormat="1"/>
    <row r="598" s="54" customFormat="1"/>
    <row r="599" s="54" customFormat="1"/>
    <row r="600" s="54" customFormat="1"/>
    <row r="601" s="54" customFormat="1"/>
    <row r="602" s="54" customFormat="1"/>
    <row r="603" s="54" customFormat="1"/>
    <row r="604" s="54" customFormat="1"/>
    <row r="605" s="54" customFormat="1"/>
    <row r="606" s="54" customFormat="1"/>
    <row r="607" s="54" customFormat="1"/>
    <row r="608" s="54" customFormat="1"/>
    <row r="609" s="54" customFormat="1"/>
    <row r="610" s="54" customFormat="1"/>
    <row r="611" s="54" customFormat="1"/>
    <row r="612" s="54" customFormat="1"/>
    <row r="613" s="54" customFormat="1"/>
    <row r="614" s="54" customFormat="1"/>
    <row r="615" s="54" customFormat="1"/>
    <row r="616" s="54" customFormat="1"/>
    <row r="617" s="54" customFormat="1"/>
    <row r="618" s="54" customFormat="1"/>
    <row r="619" s="54" customFormat="1"/>
    <row r="620" s="54" customFormat="1"/>
    <row r="621" s="54" customFormat="1"/>
    <row r="622" s="54" customFormat="1"/>
    <row r="623" s="54" customFormat="1"/>
    <row r="624" s="54" customFormat="1"/>
    <row r="625" s="54" customFormat="1"/>
    <row r="626" s="54" customFormat="1"/>
    <row r="627" s="54" customFormat="1"/>
    <row r="628" s="54" customFormat="1"/>
    <row r="629" s="54" customFormat="1"/>
    <row r="630" s="54" customFormat="1"/>
    <row r="631" s="54" customFormat="1"/>
    <row r="632" s="54" customFormat="1"/>
    <row r="633" s="54" customFormat="1"/>
    <row r="634" s="54" customFormat="1"/>
    <row r="635" s="54" customFormat="1"/>
    <row r="636" s="54" customFormat="1"/>
    <row r="637" s="54" customFormat="1"/>
    <row r="638" s="54" customFormat="1"/>
    <row r="639" s="54" customFormat="1"/>
    <row r="640" s="54" customFormat="1"/>
    <row r="641" s="54" customFormat="1"/>
    <row r="642" s="54" customFormat="1"/>
    <row r="643" s="54" customFormat="1"/>
    <row r="644" s="54" customFormat="1"/>
    <row r="645" s="54" customFormat="1"/>
    <row r="646" s="54" customFormat="1"/>
    <row r="647" s="54" customFormat="1"/>
    <row r="648" s="54" customFormat="1"/>
    <row r="649" s="54" customFormat="1"/>
    <row r="650" s="54" customFormat="1"/>
    <row r="651" s="54" customFormat="1"/>
    <row r="652" s="54" customFormat="1"/>
    <row r="653" s="54" customFormat="1"/>
    <row r="654" s="54" customFormat="1"/>
    <row r="655" s="54" customFormat="1"/>
    <row r="656" s="54" customFormat="1"/>
    <row r="657" s="54" customFormat="1"/>
    <row r="658" s="54" customFormat="1"/>
    <row r="659" s="54" customFormat="1"/>
    <row r="660" s="54" customFormat="1"/>
    <row r="661" s="54" customFormat="1"/>
    <row r="662" s="54" customFormat="1"/>
    <row r="663" s="54" customFormat="1"/>
    <row r="664" s="54" customFormat="1"/>
    <row r="665" s="54" customFormat="1"/>
    <row r="666" s="54" customFormat="1"/>
    <row r="667" s="54" customFormat="1"/>
    <row r="668" s="54" customFormat="1"/>
    <row r="669" s="54" customFormat="1"/>
    <row r="670" s="54" customFormat="1"/>
    <row r="671" s="54" customFormat="1"/>
    <row r="672" s="54" customFormat="1"/>
    <row r="673" s="54" customFormat="1"/>
    <row r="674" s="54" customFormat="1"/>
    <row r="675" s="54" customFormat="1"/>
    <row r="676" s="54" customFormat="1"/>
    <row r="677" s="54" customFormat="1"/>
    <row r="678" s="54" customFormat="1"/>
    <row r="679" s="54" customFormat="1"/>
    <row r="680" s="54" customFormat="1"/>
    <row r="681" s="54" customFormat="1"/>
    <row r="682" s="54" customFormat="1"/>
    <row r="683" s="54" customFormat="1"/>
    <row r="684" s="54" customFormat="1"/>
    <row r="685" s="54" customFormat="1"/>
    <row r="686" s="54" customFormat="1"/>
    <row r="687" s="54" customFormat="1"/>
    <row r="688" s="54" customFormat="1"/>
    <row r="689" s="54" customFormat="1"/>
    <row r="690" s="54" customFormat="1"/>
    <row r="691" s="54" customFormat="1"/>
    <row r="692" s="54" customFormat="1"/>
    <row r="693" s="54" customFormat="1"/>
    <row r="694" s="54" customFormat="1"/>
    <row r="695" s="54" customFormat="1"/>
    <row r="696" s="54" customFormat="1"/>
    <row r="697" s="54" customFormat="1"/>
    <row r="698" s="54" customFormat="1"/>
    <row r="699" s="54" customFormat="1"/>
    <row r="700" s="54" customFormat="1"/>
    <row r="701" s="54" customFormat="1"/>
    <row r="702" s="54" customFormat="1"/>
    <row r="703" s="54" customFormat="1"/>
    <row r="704" s="54" customFormat="1"/>
    <row r="705" s="54" customFormat="1"/>
    <row r="706" s="54" customFormat="1"/>
    <row r="707" s="54" customFormat="1"/>
    <row r="708" s="54" customFormat="1"/>
    <row r="709" s="54" customFormat="1"/>
    <row r="710" s="54" customFormat="1"/>
    <row r="711" s="54" customFormat="1"/>
    <row r="712" s="54" customFormat="1"/>
    <row r="713" s="54" customFormat="1"/>
    <row r="714" s="54" customFormat="1"/>
    <row r="715" s="54" customFormat="1"/>
    <row r="716" s="54" customFormat="1"/>
    <row r="717" s="54" customFormat="1"/>
    <row r="718" s="54" customFormat="1"/>
    <row r="719" s="54" customFormat="1"/>
    <row r="720" s="54" customFormat="1"/>
    <row r="721" s="54" customFormat="1"/>
    <row r="722" s="54" customFormat="1"/>
    <row r="723" s="54" customFormat="1"/>
    <row r="724" s="54" customFormat="1"/>
    <row r="725" s="54" customFormat="1"/>
    <row r="726" s="54" customFormat="1"/>
    <row r="727" s="54" customFormat="1"/>
    <row r="728" s="54" customFormat="1"/>
    <row r="729" s="54" customFormat="1"/>
    <row r="730" s="54" customFormat="1"/>
    <row r="731" s="54" customFormat="1"/>
    <row r="732" s="54" customFormat="1"/>
    <row r="733" s="54" customFormat="1"/>
    <row r="734" s="54" customFormat="1"/>
    <row r="735" s="54" customFormat="1"/>
    <row r="736" s="54" customFormat="1"/>
    <row r="737" s="54" customFormat="1"/>
    <row r="738" s="54" customFormat="1"/>
    <row r="739" s="54" customFormat="1"/>
    <row r="740" s="54" customFormat="1"/>
    <row r="741" s="54" customFormat="1"/>
    <row r="742" s="54" customFormat="1"/>
    <row r="743" s="54" customFormat="1"/>
    <row r="744" s="54" customFormat="1"/>
    <row r="745" s="54" customFormat="1"/>
    <row r="746" s="54" customFormat="1"/>
    <row r="747" s="54" customFormat="1"/>
    <row r="748" s="54" customFormat="1"/>
    <row r="749" s="54" customFormat="1"/>
    <row r="750" s="54" customFormat="1"/>
    <row r="751" s="54" customFormat="1"/>
    <row r="752" s="54" customFormat="1"/>
    <row r="753" s="54" customFormat="1"/>
    <row r="754" s="54" customFormat="1"/>
    <row r="755" s="54" customFormat="1"/>
    <row r="756" s="54" customFormat="1"/>
    <row r="757" s="54" customFormat="1"/>
    <row r="758" s="54" customFormat="1"/>
    <row r="759" s="54" customFormat="1"/>
    <row r="760" s="54" customFormat="1"/>
    <row r="761" s="54" customFormat="1"/>
    <row r="762" s="54" customFormat="1"/>
    <row r="763" s="54" customFormat="1"/>
    <row r="764" s="54" customFormat="1"/>
    <row r="765" s="54" customFormat="1"/>
    <row r="766" s="54" customFormat="1"/>
    <row r="767" s="54" customFormat="1"/>
    <row r="768" s="54" customFormat="1"/>
    <row r="769" s="54" customFormat="1"/>
    <row r="770" s="54" customFormat="1"/>
    <row r="771" s="54" customFormat="1"/>
    <row r="772" s="54" customFormat="1"/>
    <row r="773" s="54" customFormat="1"/>
    <row r="774" s="54" customFormat="1"/>
    <row r="775" s="54" customFormat="1"/>
    <row r="776" s="54" customFormat="1"/>
    <row r="777" s="54" customFormat="1"/>
    <row r="778" s="54" customFormat="1"/>
    <row r="779" s="54" customFormat="1"/>
    <row r="780" s="54" customFormat="1"/>
    <row r="781" s="54" customFormat="1"/>
    <row r="782" s="54" customFormat="1"/>
    <row r="783" s="54" customFormat="1"/>
    <row r="784" s="54" customFormat="1"/>
    <row r="785" s="54" customFormat="1"/>
    <row r="786" s="54" customFormat="1"/>
    <row r="787" s="54" customFormat="1"/>
    <row r="788" s="54" customFormat="1"/>
    <row r="789" s="54" customFormat="1"/>
    <row r="790" s="54" customFormat="1"/>
    <row r="791" s="54" customFormat="1"/>
    <row r="792" s="54" customFormat="1"/>
    <row r="793" s="54" customFormat="1"/>
    <row r="794" s="54" customFormat="1"/>
    <row r="795" s="54" customFormat="1"/>
    <row r="796" s="54" customFormat="1"/>
    <row r="797" s="54" customFormat="1"/>
    <row r="798" s="54" customFormat="1"/>
    <row r="799" s="54" customFormat="1"/>
    <row r="800" s="54" customFormat="1"/>
    <row r="801" s="54" customFormat="1"/>
    <row r="802" s="54" customFormat="1"/>
    <row r="803" s="54" customFormat="1"/>
    <row r="804" s="54" customFormat="1"/>
    <row r="805" s="54" customFormat="1"/>
    <row r="806" s="54" customFormat="1"/>
    <row r="807" s="54" customFormat="1"/>
    <row r="808" s="54" customFormat="1"/>
    <row r="809" s="54" customFormat="1"/>
    <row r="810" s="54" customFormat="1"/>
    <row r="811" s="54" customFormat="1"/>
    <row r="812" s="54" customFormat="1"/>
    <row r="813" s="54" customFormat="1"/>
    <row r="814" s="54" customFormat="1"/>
    <row r="815" s="54" customFormat="1"/>
    <row r="816" s="54" customFormat="1"/>
    <row r="817" s="54" customFormat="1"/>
    <row r="818" s="54" customFormat="1"/>
    <row r="819" s="54" customFormat="1"/>
    <row r="820" s="54" customFormat="1"/>
    <row r="821" s="54" customFormat="1"/>
    <row r="822" s="54" customFormat="1"/>
    <row r="823" s="54" customFormat="1"/>
    <row r="824" s="54" customFormat="1"/>
    <row r="825" s="54" customFormat="1"/>
    <row r="826" s="54" customFormat="1"/>
    <row r="827" s="54" customFormat="1"/>
    <row r="828" s="54" customFormat="1"/>
    <row r="829" s="54" customFormat="1"/>
    <row r="830" s="54" customFormat="1"/>
    <row r="831" s="54" customFormat="1"/>
    <row r="832" s="54" customFormat="1"/>
    <row r="833" s="54" customFormat="1"/>
    <row r="834" s="54" customFormat="1"/>
    <row r="835" s="54" customFormat="1"/>
    <row r="836" s="54" customFormat="1"/>
    <row r="837" s="54" customFormat="1"/>
    <row r="838" s="54" customFormat="1"/>
    <row r="839" s="54" customFormat="1"/>
    <row r="840" s="54" customFormat="1"/>
    <row r="841" s="54" customFormat="1"/>
    <row r="842" s="54" customFormat="1"/>
    <row r="843" s="54" customFormat="1"/>
    <row r="844" s="54" customFormat="1"/>
    <row r="845" s="54" customFormat="1"/>
    <row r="846" s="54" customFormat="1"/>
    <row r="847" s="54" customFormat="1"/>
    <row r="848" s="54" customFormat="1"/>
    <row r="849" s="54" customFormat="1"/>
    <row r="850" s="54" customFormat="1"/>
    <row r="851" s="54" customFormat="1"/>
    <row r="852" s="54" customFormat="1"/>
    <row r="853" s="54" customFormat="1"/>
    <row r="854" s="54" customFormat="1"/>
    <row r="855" s="54" customFormat="1"/>
    <row r="856" s="54" customFormat="1"/>
    <row r="857" s="54" customFormat="1"/>
    <row r="858" s="54" customFormat="1"/>
    <row r="859" s="54" customFormat="1"/>
    <row r="860" s="54" customFormat="1"/>
    <row r="861" s="54" customFormat="1"/>
    <row r="862" s="54" customFormat="1"/>
    <row r="863" s="54" customFormat="1"/>
    <row r="864" s="54" customFormat="1"/>
    <row r="865" s="54" customFormat="1"/>
    <row r="866" s="54" customFormat="1"/>
    <row r="867" s="54" customFormat="1"/>
    <row r="868" s="54" customFormat="1"/>
    <row r="869" s="54" customFormat="1"/>
    <row r="870" s="54" customFormat="1"/>
    <row r="871" s="54" customFormat="1"/>
    <row r="872" s="54" customFormat="1"/>
    <row r="873" s="54" customFormat="1"/>
    <row r="874" s="54" customFormat="1"/>
    <row r="875" s="54" customFormat="1"/>
    <row r="876" s="54" customFormat="1"/>
    <row r="877" s="54" customFormat="1"/>
    <row r="878" s="54" customFormat="1"/>
    <row r="879" s="54" customFormat="1"/>
    <row r="880" s="54" customFormat="1"/>
    <row r="881" s="54" customFormat="1"/>
    <row r="882" s="54" customFormat="1"/>
    <row r="883" s="54" customFormat="1"/>
    <row r="884" s="54" customFormat="1"/>
    <row r="885" s="54" customFormat="1"/>
    <row r="886" s="54" customFormat="1"/>
    <row r="887" s="54" customFormat="1"/>
    <row r="888" s="54" customFormat="1"/>
    <row r="889" s="54" customFormat="1"/>
    <row r="890" s="54" customFormat="1"/>
    <row r="891" s="54" customFormat="1"/>
    <row r="892" s="54" customFormat="1"/>
    <row r="893" s="54" customFormat="1"/>
    <row r="894" s="54" customFormat="1"/>
    <row r="895" s="54" customFormat="1"/>
    <row r="896" s="54" customFormat="1"/>
    <row r="897" s="54" customFormat="1"/>
    <row r="898" s="54" customFormat="1"/>
    <row r="899" s="54" customFormat="1"/>
    <row r="900" s="54" customFormat="1"/>
    <row r="901" s="54" customFormat="1"/>
    <row r="902" s="54" customFormat="1"/>
    <row r="903" s="54" customFormat="1"/>
    <row r="904" s="54" customFormat="1"/>
    <row r="905" s="54" customFormat="1"/>
    <row r="906" s="54" customFormat="1"/>
    <row r="907" s="54" customFormat="1"/>
    <row r="908" s="54" customFormat="1"/>
    <row r="909" s="54" customFormat="1"/>
    <row r="910" s="54" customFormat="1"/>
    <row r="911" s="54" customFormat="1"/>
    <row r="912" s="54" customFormat="1"/>
    <row r="913" s="54" customFormat="1"/>
    <row r="914" s="54" customFormat="1"/>
    <row r="915" s="54" customFormat="1"/>
    <row r="916" s="54" customFormat="1"/>
    <row r="917" s="54" customFormat="1"/>
    <row r="918" s="54" customFormat="1"/>
    <row r="919" s="54" customFormat="1"/>
    <row r="920" s="54" customFormat="1"/>
    <row r="921" s="54" customFormat="1"/>
    <row r="922" s="54" customFormat="1"/>
    <row r="923" s="54" customFormat="1"/>
    <row r="924" s="54" customFormat="1"/>
    <row r="925" s="54" customFormat="1"/>
    <row r="926" s="54" customFormat="1"/>
    <row r="927" s="54" customFormat="1"/>
    <row r="928" s="54" customFormat="1"/>
    <row r="929" s="54" customFormat="1"/>
    <row r="930" s="54" customFormat="1"/>
    <row r="931" s="54" customFormat="1"/>
    <row r="932" s="54" customFormat="1"/>
    <row r="933" s="54" customFormat="1"/>
    <row r="934" s="54" customFormat="1"/>
    <row r="935" s="54" customFormat="1"/>
    <row r="936" s="54" customFormat="1"/>
    <row r="937" s="54" customFormat="1"/>
    <row r="938" s="54" customFormat="1"/>
    <row r="939" s="54" customFormat="1"/>
    <row r="940" s="54" customFormat="1"/>
    <row r="941" s="54" customFormat="1"/>
    <row r="942" s="54" customFormat="1"/>
    <row r="943" s="54" customFormat="1"/>
    <row r="944" s="54" customFormat="1"/>
    <row r="945" s="54" customFormat="1"/>
    <row r="946" s="54" customFormat="1"/>
    <row r="947" s="54" customFormat="1"/>
    <row r="948" s="54" customFormat="1"/>
    <row r="949" s="54" customFormat="1"/>
    <row r="950" s="54" customFormat="1"/>
    <row r="951" s="54" customFormat="1"/>
    <row r="952" s="54" customFormat="1"/>
    <row r="953" s="54" customFormat="1"/>
    <row r="954" s="54" customFormat="1"/>
    <row r="955" s="54" customFormat="1"/>
    <row r="956" s="54" customFormat="1"/>
    <row r="957" s="54" customFormat="1"/>
    <row r="958" s="54" customFormat="1"/>
    <row r="959" s="54" customFormat="1"/>
    <row r="960" s="54" customFormat="1"/>
    <row r="961" s="54" customFormat="1"/>
    <row r="962" s="54" customFormat="1"/>
    <row r="963" s="54" customFormat="1"/>
    <row r="964" s="54" customFormat="1"/>
    <row r="965" s="54" customFormat="1"/>
    <row r="966" s="54" customFormat="1"/>
    <row r="967" s="54" customFormat="1"/>
    <row r="968" s="54" customFormat="1"/>
    <row r="969" s="54" customFormat="1"/>
    <row r="970" s="54" customFormat="1"/>
    <row r="971" s="54" customFormat="1"/>
    <row r="972" s="54" customFormat="1"/>
    <row r="973" s="54" customFormat="1"/>
    <row r="974" s="54" customFormat="1"/>
    <row r="975" s="54" customFormat="1"/>
    <row r="976" s="54" customFormat="1"/>
    <row r="977" s="54" customFormat="1"/>
    <row r="978" s="54" customFormat="1"/>
    <row r="979" s="54" customFormat="1"/>
    <row r="980" s="54" customFormat="1"/>
    <row r="981" s="54" customFormat="1"/>
    <row r="982" s="54" customFormat="1"/>
    <row r="983" s="54" customFormat="1"/>
    <row r="984" s="54" customFormat="1"/>
    <row r="985" s="54" customFormat="1"/>
    <row r="986" s="54" customFormat="1"/>
    <row r="987" s="54" customFormat="1"/>
    <row r="988" s="54" customFormat="1"/>
    <row r="989" s="54" customFormat="1"/>
    <row r="990" s="54" customFormat="1"/>
    <row r="991" s="54" customFormat="1"/>
    <row r="992" s="54" customFormat="1"/>
    <row r="993" s="54" customFormat="1"/>
    <row r="994" s="54" customFormat="1"/>
    <row r="995" s="54" customFormat="1"/>
    <row r="996" s="54" customFormat="1"/>
    <row r="997" s="54" customFormat="1"/>
    <row r="998" s="54" customFormat="1"/>
    <row r="999" s="54" customFormat="1"/>
    <row r="1000" s="54" customFormat="1"/>
    <row r="1001" s="54" customFormat="1"/>
    <row r="1002" s="54" customFormat="1"/>
    <row r="1003" s="54" customFormat="1"/>
    <row r="1004" s="54" customFormat="1"/>
    <row r="1005" s="54" customFormat="1"/>
    <row r="1006" s="54" customFormat="1"/>
    <row r="1007" s="54" customFormat="1"/>
    <row r="1008" s="54" customFormat="1"/>
    <row r="1009" s="54" customFormat="1"/>
    <row r="1010" s="54" customFormat="1"/>
    <row r="1011" s="54" customFormat="1"/>
    <row r="1012" s="54" customFormat="1"/>
    <row r="1013" s="54" customFormat="1"/>
    <row r="1014" s="54" customFormat="1"/>
    <row r="1015" s="54" customFormat="1"/>
    <row r="1016" s="54" customFormat="1"/>
    <row r="1017" s="54" customFormat="1"/>
    <row r="1018" s="54" customFormat="1"/>
    <row r="1019" s="54" customFormat="1"/>
    <row r="1020" s="54" customFormat="1"/>
    <row r="1021" s="54" customFormat="1"/>
    <row r="1022" s="54" customFormat="1"/>
    <row r="1023" s="54" customFormat="1"/>
    <row r="1024" s="54" customFormat="1"/>
    <row r="1025" s="54" customFormat="1"/>
    <row r="1026" s="54" customFormat="1"/>
    <row r="1027" s="54" customFormat="1"/>
    <row r="1028" s="54" customFormat="1"/>
    <row r="1029" s="54" customFormat="1"/>
    <row r="1030" s="54" customFormat="1"/>
    <row r="1031" s="54" customFormat="1"/>
    <row r="1032" s="54" customFormat="1"/>
    <row r="1033" s="54" customFormat="1"/>
    <row r="1034" s="54" customFormat="1"/>
    <row r="1035" s="54" customFormat="1"/>
    <row r="1036" s="54" customFormat="1"/>
    <row r="1037" s="54" customFormat="1"/>
    <row r="1038" s="54" customFormat="1"/>
    <row r="1039" s="54" customFormat="1"/>
    <row r="1040" s="54" customFormat="1"/>
    <row r="1041" s="54" customFormat="1"/>
    <row r="1042" s="54" customFormat="1"/>
    <row r="1043" s="54" customFormat="1"/>
    <row r="1044" s="54" customFormat="1"/>
    <row r="1045" s="54" customFormat="1"/>
    <row r="1046" s="54" customFormat="1"/>
    <row r="1047" s="54" customFormat="1"/>
    <row r="1048" s="54" customFormat="1"/>
    <row r="1049" s="54" customFormat="1"/>
    <row r="1050" s="54" customFormat="1"/>
    <row r="1051" s="54" customFormat="1"/>
    <row r="1052" s="54" customFormat="1"/>
    <row r="1053" s="54" customFormat="1"/>
    <row r="1054" s="54" customFormat="1"/>
    <row r="1055" s="54" customFormat="1"/>
    <row r="1056" s="54" customFormat="1"/>
    <row r="1057" s="54" customFormat="1"/>
    <row r="1058" s="54" customFormat="1"/>
    <row r="1059" s="54" customFormat="1"/>
    <row r="1060" s="54" customFormat="1"/>
    <row r="1061" s="54" customFormat="1"/>
    <row r="1062" s="54" customFormat="1"/>
    <row r="1063" s="54" customFormat="1"/>
    <row r="1064" s="54" customFormat="1"/>
    <row r="1065" s="54" customFormat="1"/>
    <row r="1066" s="54" customFormat="1"/>
    <row r="1067" s="54" customFormat="1"/>
    <row r="1068" s="54" customFormat="1"/>
    <row r="1069" s="54" customFormat="1"/>
    <row r="1070" s="54" customFormat="1"/>
    <row r="1071" s="54" customFormat="1"/>
    <row r="1072" s="54" customFormat="1"/>
    <row r="1073" s="54" customFormat="1"/>
    <row r="1074" s="54" customFormat="1"/>
    <row r="1075" s="54" customFormat="1"/>
    <row r="1076" s="54" customFormat="1"/>
    <row r="1077" s="54" customFormat="1"/>
    <row r="1078" s="54" customFormat="1"/>
    <row r="1079" s="54" customFormat="1"/>
    <row r="1080" s="54" customFormat="1"/>
    <row r="1081" s="54" customFormat="1"/>
    <row r="1082" s="54" customFormat="1"/>
    <row r="1083" s="54" customFormat="1"/>
    <row r="1084" s="54" customFormat="1"/>
    <row r="1085" s="54" customFormat="1"/>
    <row r="1086" s="54" customFormat="1"/>
    <row r="1087" s="54" customFormat="1"/>
    <row r="1088" s="54" customFormat="1"/>
    <row r="1089" s="54" customFormat="1"/>
    <row r="1090" s="54" customFormat="1"/>
    <row r="1091" s="54" customFormat="1"/>
    <row r="1092" s="54" customFormat="1"/>
    <row r="1093" s="54" customFormat="1"/>
    <row r="1094" s="54" customFormat="1"/>
    <row r="1095" s="54" customFormat="1"/>
    <row r="1096" s="54" customFormat="1"/>
    <row r="1097" s="54" customFormat="1"/>
    <row r="1098" s="54" customFormat="1"/>
    <row r="1099" s="54" customFormat="1"/>
    <row r="1100" s="54" customFormat="1"/>
    <row r="1101" s="54" customFormat="1"/>
    <row r="1102" s="54" customFormat="1"/>
    <row r="1103" s="54" customFormat="1"/>
    <row r="1104" s="54" customFormat="1"/>
    <row r="1105" s="54" customFormat="1"/>
    <row r="1106" s="54" customFormat="1"/>
    <row r="1107" s="54" customFormat="1"/>
    <row r="1108" s="54" customFormat="1"/>
    <row r="1109" s="54" customFormat="1"/>
    <row r="1110" s="54" customFormat="1"/>
    <row r="1111" s="54" customFormat="1"/>
    <row r="1112" s="54" customFormat="1"/>
    <row r="1113" s="54" customFormat="1"/>
    <row r="1114" s="54" customFormat="1"/>
    <row r="1115" s="54" customFormat="1"/>
    <row r="1116" s="54" customFormat="1"/>
    <row r="1117" s="54" customFormat="1"/>
    <row r="1118" s="54" customFormat="1"/>
    <row r="1119" s="54" customFormat="1"/>
    <row r="1120" s="54" customFormat="1"/>
    <row r="1121" s="54" customFormat="1"/>
    <row r="1122" s="54" customFormat="1"/>
    <row r="1123" s="54" customFormat="1"/>
    <row r="1124" s="54" customFormat="1"/>
    <row r="1125" s="54" customFormat="1"/>
    <row r="1126" s="54" customFormat="1"/>
    <row r="1127" s="54" customFormat="1"/>
    <row r="1128" s="54" customFormat="1"/>
    <row r="1129" s="54" customFormat="1"/>
    <row r="1130" s="54" customFormat="1"/>
    <row r="1131" s="54" customFormat="1"/>
    <row r="1132" s="54" customFormat="1"/>
    <row r="1133" s="54" customFormat="1"/>
    <row r="1134" s="54" customFormat="1"/>
    <row r="1135" s="54" customFormat="1"/>
    <row r="1136" s="54" customFormat="1"/>
    <row r="1137" s="54" customFormat="1"/>
    <row r="1138" s="54" customFormat="1"/>
    <row r="1139" s="54" customFormat="1"/>
    <row r="1140" s="54" customFormat="1"/>
    <row r="1141" s="54" customFormat="1"/>
    <row r="1142" s="54" customFormat="1"/>
    <row r="1143" s="54" customFormat="1"/>
    <row r="1144" s="54" customFormat="1"/>
    <row r="1145" s="54" customFormat="1"/>
    <row r="1146" s="54" customFormat="1"/>
    <row r="1147" s="54" customFormat="1"/>
    <row r="1148" s="54" customFormat="1"/>
    <row r="1149" s="54" customFormat="1"/>
    <row r="1150" s="54" customFormat="1"/>
    <row r="1151" s="54" customFormat="1"/>
    <row r="1152" s="54" customFormat="1"/>
    <row r="1153" s="54" customFormat="1"/>
    <row r="1154" s="54" customFormat="1"/>
    <row r="1155" s="54" customFormat="1"/>
    <row r="1156" s="54" customFormat="1"/>
    <row r="1157" s="54" customFormat="1"/>
    <row r="1158" s="54" customFormat="1"/>
    <row r="1159" s="54" customFormat="1"/>
    <row r="1160" s="54" customFormat="1"/>
    <row r="1161" s="54" customFormat="1"/>
    <row r="1162" s="54" customFormat="1"/>
    <row r="1163" s="54" customFormat="1"/>
    <row r="1164" s="54" customFormat="1"/>
    <row r="1165" s="54" customFormat="1"/>
    <row r="1166" s="54" customFormat="1"/>
    <row r="1167" s="54" customFormat="1"/>
    <row r="1168" s="54" customFormat="1"/>
    <row r="1169" s="54" customFormat="1"/>
    <row r="1170" s="54" customFormat="1"/>
    <row r="1171" s="54" customFormat="1"/>
    <row r="1172" s="54" customFormat="1"/>
    <row r="1173" s="54" customFormat="1"/>
    <row r="1174" s="54" customFormat="1"/>
    <row r="1175" s="54" customFormat="1"/>
    <row r="1176" s="54" customFormat="1"/>
    <row r="1177" s="54" customFormat="1"/>
    <row r="1178" s="54" customFormat="1"/>
    <row r="1179" s="54" customFormat="1"/>
    <row r="1180" s="54" customFormat="1"/>
    <row r="1181" s="54" customFormat="1"/>
    <row r="1182" s="54" customFormat="1"/>
    <row r="1183" s="54" customFormat="1"/>
    <row r="1184" s="54" customFormat="1"/>
    <row r="1185" s="54" customFormat="1"/>
    <row r="1186" s="54" customFormat="1"/>
    <row r="1187" s="54" customFormat="1"/>
    <row r="1188" s="54" customFormat="1"/>
    <row r="1189" s="54" customFormat="1"/>
    <row r="1190" s="54" customFormat="1"/>
    <row r="1191" s="54" customFormat="1"/>
    <row r="1192" s="54" customFormat="1"/>
    <row r="1193" s="54" customFormat="1"/>
    <row r="1194" s="54" customFormat="1"/>
    <row r="1195" s="54" customFormat="1"/>
    <row r="1196" s="54" customFormat="1"/>
    <row r="1197" s="54" customFormat="1"/>
    <row r="1198" s="54" customFormat="1"/>
    <row r="1199" s="54" customFormat="1"/>
    <row r="1200" s="54" customFormat="1"/>
    <row r="1201" s="54" customFormat="1"/>
    <row r="1202" s="54" customFormat="1"/>
    <row r="1203" s="54" customFormat="1"/>
    <row r="1204" s="54" customFormat="1"/>
    <row r="1205" s="54" customFormat="1"/>
    <row r="1206" s="54" customFormat="1"/>
    <row r="1207" s="54" customFormat="1"/>
    <row r="1208" s="54" customFormat="1"/>
    <row r="1209" s="54" customFormat="1"/>
    <row r="1210" s="54" customFormat="1"/>
    <row r="1211" s="54" customFormat="1"/>
    <row r="1212" s="54" customFormat="1"/>
    <row r="1213" s="54" customFormat="1"/>
    <row r="1214" s="54" customFormat="1"/>
    <row r="1215" s="54" customFormat="1"/>
    <row r="1216" s="54" customFormat="1"/>
    <row r="1217" s="54" customFormat="1"/>
    <row r="1218" s="54" customFormat="1"/>
    <row r="1219" s="54" customFormat="1"/>
    <row r="1220" s="54" customFormat="1"/>
    <row r="1221" s="54" customFormat="1"/>
    <row r="1222" s="54" customFormat="1"/>
    <row r="1223" s="54" customFormat="1"/>
    <row r="1224" s="54" customFormat="1"/>
    <row r="1225" s="54" customFormat="1"/>
    <row r="1226" s="54" customFormat="1"/>
    <row r="1227" s="54" customFormat="1"/>
    <row r="1228" s="54" customFormat="1"/>
    <row r="1229" s="54" customFormat="1"/>
    <row r="1230" s="54" customFormat="1"/>
    <row r="1231" s="54" customFormat="1"/>
    <row r="1232" s="54" customFormat="1"/>
    <row r="1233" s="54" customFormat="1"/>
    <row r="1234" s="54" customFormat="1"/>
    <row r="1235" s="54" customFormat="1"/>
    <row r="1236" s="54" customFormat="1"/>
    <row r="1237" s="54" customFormat="1"/>
    <row r="1238" s="54" customFormat="1"/>
    <row r="1239" s="54" customFormat="1"/>
    <row r="1240" s="54" customFormat="1"/>
    <row r="1241" s="54" customFormat="1"/>
    <row r="1242" s="54" customFormat="1"/>
    <row r="1243" s="54" customFormat="1"/>
    <row r="1244" s="54" customFormat="1"/>
    <row r="1245" s="54" customFormat="1"/>
    <row r="1246" s="54" customFormat="1"/>
    <row r="1247" s="54" customFormat="1"/>
    <row r="1248" s="54" customFormat="1"/>
    <row r="1249" s="54" customFormat="1"/>
    <row r="1250" s="54" customFormat="1"/>
    <row r="1251" s="54" customFormat="1"/>
    <row r="1252" s="54" customFormat="1"/>
    <row r="1253" s="54" customFormat="1"/>
    <row r="1254" s="54" customFormat="1"/>
    <row r="1255" s="54" customFormat="1"/>
    <row r="1256" s="54" customFormat="1"/>
    <row r="1257" s="54" customFormat="1"/>
    <row r="1258" s="54" customFormat="1"/>
    <row r="1259" s="54" customFormat="1"/>
    <row r="1260" s="54" customFormat="1"/>
    <row r="1261" s="54" customFormat="1"/>
    <row r="1262" s="54" customFormat="1"/>
    <row r="1263" s="54" customFormat="1"/>
    <row r="1264" s="54" customFormat="1"/>
    <row r="1265" s="54" customFormat="1"/>
    <row r="1266" s="54" customFormat="1"/>
    <row r="1267" s="54" customFormat="1"/>
    <row r="1268" s="54" customFormat="1"/>
    <row r="1269" s="54" customFormat="1"/>
    <row r="1270" s="54" customFormat="1"/>
    <row r="1271" s="54" customFormat="1"/>
    <row r="1272" s="54" customFormat="1"/>
    <row r="1273" s="54" customFormat="1"/>
    <row r="1274" s="54" customFormat="1"/>
    <row r="1275" s="54" customFormat="1"/>
    <row r="1276" s="54" customFormat="1"/>
    <row r="1277" s="54" customFormat="1"/>
    <row r="1278" s="54" customFormat="1"/>
    <row r="1279" s="54" customFormat="1"/>
    <row r="1280" s="54" customFormat="1"/>
    <row r="1281" s="54" customFormat="1"/>
    <row r="1282" s="54" customFormat="1"/>
    <row r="1283" s="54" customFormat="1"/>
    <row r="1284" s="54" customFormat="1"/>
    <row r="1285" s="54" customFormat="1"/>
    <row r="1286" s="54" customFormat="1"/>
    <row r="1287" s="54" customFormat="1"/>
    <row r="1288" s="54" customFormat="1"/>
    <row r="1289" s="54" customFormat="1"/>
    <row r="1290" s="54" customFormat="1"/>
    <row r="1291" s="54" customFormat="1"/>
    <row r="1292" s="54" customFormat="1"/>
    <row r="1293" s="54" customFormat="1"/>
    <row r="1294" s="54" customFormat="1"/>
    <row r="1295" s="54" customFormat="1"/>
    <row r="1296" s="54" customFormat="1"/>
    <row r="1297" s="54" customFormat="1"/>
    <row r="1298" s="54" customFormat="1"/>
    <row r="1299" s="54" customFormat="1"/>
    <row r="1300" s="54" customFormat="1"/>
    <row r="1301" s="54" customFormat="1"/>
    <row r="1302" s="54" customFormat="1"/>
    <row r="1303" s="54" customFormat="1"/>
    <row r="1304" s="54" customFormat="1"/>
    <row r="1305" s="54" customFormat="1"/>
    <row r="1306" s="54" customFormat="1"/>
    <row r="1307" s="54" customFormat="1"/>
    <row r="1308" s="54" customFormat="1"/>
    <row r="1309" s="54" customFormat="1"/>
    <row r="1310" s="54" customFormat="1"/>
    <row r="1311" s="54" customFormat="1"/>
    <row r="1312" s="54" customFormat="1"/>
    <row r="1313" s="54" customFormat="1"/>
    <row r="1314" s="54" customFormat="1"/>
    <row r="1315" s="54" customFormat="1"/>
    <row r="1316" s="54" customFormat="1"/>
    <row r="1317" s="54" customFormat="1"/>
    <row r="1318" s="54" customFormat="1"/>
    <row r="1319" s="54" customFormat="1"/>
    <row r="1320" s="54" customFormat="1"/>
    <row r="1321" s="54" customFormat="1"/>
    <row r="1322" s="54" customFormat="1"/>
    <row r="1323" s="54" customFormat="1"/>
    <row r="1324" s="54" customFormat="1"/>
    <row r="1325" s="54" customFormat="1"/>
    <row r="1326" s="54" customFormat="1"/>
    <row r="1327" s="54" customFormat="1"/>
    <row r="1328" s="54" customFormat="1"/>
    <row r="1329" s="54" customFormat="1"/>
    <row r="1330" s="54" customFormat="1"/>
    <row r="1331" s="54" customFormat="1"/>
    <row r="1332" s="54" customFormat="1"/>
    <row r="1333" s="54" customFormat="1"/>
    <row r="1334" s="54" customFormat="1"/>
    <row r="1335" s="54" customFormat="1"/>
    <row r="1336" s="54" customFormat="1"/>
    <row r="1337" s="54" customFormat="1"/>
    <row r="1338" s="54" customFormat="1"/>
    <row r="1339" s="54" customFormat="1"/>
    <row r="1340" s="54" customFormat="1"/>
    <row r="1341" s="54" customFormat="1"/>
    <row r="1342" s="54" customFormat="1"/>
    <row r="1343" s="54" customFormat="1"/>
    <row r="1344" s="54" customFormat="1"/>
    <row r="1345" s="54" customFormat="1"/>
    <row r="1346" s="54" customFormat="1"/>
    <row r="1347" s="54" customFormat="1"/>
    <row r="1348" s="54" customFormat="1"/>
    <row r="1349" s="54" customFormat="1"/>
    <row r="1350" s="54" customFormat="1"/>
    <row r="1351" s="54" customFormat="1"/>
    <row r="1352" s="54" customFormat="1"/>
    <row r="1353" s="54" customFormat="1"/>
    <row r="1354" s="54" customFormat="1"/>
    <row r="1355" s="54" customFormat="1"/>
    <row r="1356" s="54" customFormat="1"/>
    <row r="1357" s="54" customFormat="1"/>
    <row r="1358" s="54" customFormat="1"/>
    <row r="1359" s="54" customFormat="1"/>
    <row r="1360" s="54" customFormat="1"/>
    <row r="1361" s="54" customFormat="1"/>
    <row r="1362" s="54" customFormat="1"/>
    <row r="1363" s="54" customFormat="1"/>
    <row r="1364" s="54" customFormat="1"/>
    <row r="1365" s="54" customFormat="1"/>
    <row r="1366" s="54" customFormat="1"/>
    <row r="1367" s="54" customFormat="1"/>
    <row r="1368" s="54" customFormat="1"/>
    <row r="1369" s="54" customFormat="1"/>
    <row r="1370" s="54" customFormat="1"/>
    <row r="1371" s="54" customFormat="1"/>
    <row r="1372" s="54" customFormat="1"/>
    <row r="1373" s="54" customFormat="1"/>
    <row r="1374" s="54" customFormat="1"/>
    <row r="1375" s="54" customFormat="1"/>
    <row r="1376" s="54" customFormat="1"/>
    <row r="1377" s="54" customFormat="1"/>
    <row r="1378" s="54" customFormat="1"/>
    <row r="1379" s="54" customFormat="1"/>
    <row r="1380" s="54" customFormat="1"/>
    <row r="1381" s="54" customFormat="1"/>
    <row r="1382" s="54" customFormat="1"/>
    <row r="1383" s="54" customFormat="1"/>
    <row r="1384" s="54" customFormat="1"/>
    <row r="1385" s="54" customFormat="1"/>
    <row r="1386" s="54" customFormat="1"/>
    <row r="1387" s="54" customFormat="1"/>
    <row r="1388" s="54" customFormat="1"/>
    <row r="1389" s="54" customFormat="1"/>
    <row r="1390" s="54" customFormat="1"/>
    <row r="1391" s="54" customFormat="1"/>
    <row r="1392" s="54" customFormat="1"/>
    <row r="1393" s="54" customFormat="1"/>
    <row r="1394" s="54" customFormat="1"/>
    <row r="1395" s="54" customFormat="1"/>
    <row r="1396" s="54" customFormat="1"/>
    <row r="1397" s="54" customFormat="1"/>
    <row r="1398" s="54" customFormat="1"/>
    <row r="1399" s="54" customFormat="1"/>
    <row r="1400" s="54" customFormat="1"/>
    <row r="1401" s="54" customFormat="1"/>
    <row r="1402" s="54" customFormat="1"/>
    <row r="1403" s="54" customFormat="1"/>
    <row r="1404" s="54" customFormat="1"/>
    <row r="1405" s="54" customFormat="1"/>
    <row r="1406" s="54" customFormat="1"/>
    <row r="1407" s="54" customFormat="1"/>
    <row r="1408" s="54" customFormat="1"/>
    <row r="1409" s="54" customFormat="1"/>
    <row r="1410" s="54" customFormat="1"/>
    <row r="1411" s="54" customFormat="1"/>
    <row r="1412" s="54" customFormat="1"/>
    <row r="1413" s="54" customFormat="1"/>
    <row r="1414" s="54" customFormat="1"/>
    <row r="1415" s="54" customFormat="1"/>
    <row r="1416" s="54" customFormat="1"/>
    <row r="1417" s="54" customFormat="1"/>
    <row r="1418" s="54" customFormat="1"/>
    <row r="1419" s="54" customFormat="1"/>
    <row r="1420" s="54" customFormat="1"/>
    <row r="1421" s="54" customFormat="1"/>
    <row r="1422" s="54" customFormat="1"/>
    <row r="1423" s="54" customFormat="1"/>
    <row r="1424" s="54" customFormat="1"/>
    <row r="1425" s="54" customFormat="1"/>
    <row r="1426" s="54" customFormat="1"/>
    <row r="1427" s="54" customFormat="1"/>
    <row r="1428" s="54" customFormat="1"/>
    <row r="1429" s="54" customFormat="1"/>
    <row r="1430" s="54" customFormat="1"/>
    <row r="1431" s="54" customFormat="1"/>
    <row r="1432" s="54" customFormat="1"/>
    <row r="1433" s="54" customFormat="1"/>
    <row r="1434" s="54" customFormat="1"/>
    <row r="1435" s="54" customFormat="1"/>
    <row r="1436" s="54" customFormat="1"/>
    <row r="1437" s="54" customFormat="1"/>
    <row r="1438" s="54" customFormat="1"/>
    <row r="1439" s="54" customFormat="1"/>
    <row r="1440" s="54" customFormat="1"/>
    <row r="1441" s="54" customFormat="1"/>
    <row r="1442" s="54" customFormat="1"/>
    <row r="1443" s="54" customFormat="1"/>
    <row r="1444" s="54" customFormat="1"/>
    <row r="1445" s="54" customFormat="1"/>
    <row r="1446" s="54" customFormat="1"/>
    <row r="1447" s="54" customFormat="1"/>
    <row r="1448" s="54" customFormat="1"/>
    <row r="1449" s="54" customFormat="1"/>
    <row r="1450" s="54" customFormat="1"/>
    <row r="1451" s="54" customFormat="1"/>
    <row r="1452" s="54" customFormat="1"/>
    <row r="1453" s="54" customFormat="1"/>
    <row r="1454" s="54" customFormat="1"/>
    <row r="1455" s="54" customFormat="1"/>
    <row r="1456" s="54" customFormat="1"/>
    <row r="1457" s="54" customFormat="1"/>
    <row r="1458" s="54" customFormat="1"/>
    <row r="1459" s="54" customFormat="1"/>
    <row r="1460" s="54" customFormat="1"/>
    <row r="1461" s="54" customFormat="1"/>
    <row r="1462" s="54" customFormat="1"/>
    <row r="1463" s="54" customFormat="1"/>
    <row r="1464" s="54" customFormat="1"/>
    <row r="1465" s="54" customFormat="1"/>
    <row r="1466" s="54" customFormat="1"/>
    <row r="1467" s="54" customFormat="1"/>
    <row r="1468" s="54" customFormat="1"/>
    <row r="1469" s="54" customFormat="1"/>
    <row r="1470" s="54" customFormat="1"/>
    <row r="1471" s="54" customFormat="1"/>
    <row r="1472" s="54" customFormat="1"/>
    <row r="1473" s="54" customFormat="1"/>
    <row r="1474" s="54" customFormat="1"/>
    <row r="1475" s="54" customFormat="1"/>
    <row r="1476" s="54" customFormat="1"/>
    <row r="1477" s="54" customFormat="1"/>
    <row r="1478" s="54" customFormat="1"/>
    <row r="1479" s="54" customFormat="1"/>
    <row r="1480" s="54" customFormat="1"/>
    <row r="1481" s="54" customFormat="1"/>
    <row r="1482" s="54" customFormat="1"/>
    <row r="1483" s="54" customFormat="1"/>
    <row r="1484" s="54" customFormat="1"/>
    <row r="1485" s="54" customFormat="1"/>
    <row r="1486" s="54" customFormat="1"/>
    <row r="1487" s="54" customFormat="1"/>
    <row r="1488" s="54" customFormat="1"/>
    <row r="1489" s="54" customFormat="1"/>
    <row r="1490" s="54" customFormat="1"/>
    <row r="1491" s="54" customFormat="1"/>
    <row r="1492" s="54" customFormat="1"/>
    <row r="1493" s="54" customFormat="1"/>
    <row r="1494" s="54" customFormat="1"/>
    <row r="1495" s="54" customFormat="1"/>
    <row r="1496" s="54" customFormat="1"/>
    <row r="1497" s="54" customFormat="1"/>
    <row r="1498" s="54" customFormat="1"/>
    <row r="1499" s="54" customFormat="1"/>
    <row r="1500" s="54" customFormat="1"/>
    <row r="1501" s="54" customFormat="1"/>
    <row r="1502" s="54" customFormat="1"/>
    <row r="1503" s="54" customFormat="1"/>
    <row r="1504" s="54" customFormat="1"/>
    <row r="1505" s="54" customFormat="1"/>
    <row r="1506" s="54" customFormat="1"/>
    <row r="1507" s="54" customFormat="1"/>
    <row r="1508" s="54" customFormat="1"/>
    <row r="1509" s="54" customFormat="1"/>
    <row r="1510" s="54" customFormat="1"/>
    <row r="1511" s="54" customFormat="1"/>
    <row r="1512" s="54" customFormat="1"/>
    <row r="1513" s="54" customFormat="1"/>
    <row r="1514" s="54" customFormat="1"/>
    <row r="1515" s="54" customFormat="1"/>
    <row r="1516" s="54" customFormat="1"/>
    <row r="1517" s="54" customFormat="1"/>
    <row r="1518" s="54" customFormat="1"/>
    <row r="1519" s="54" customFormat="1"/>
    <row r="1520" s="54" customFormat="1"/>
    <row r="1521" s="54" customFormat="1"/>
    <row r="1522" s="54" customFormat="1"/>
    <row r="1523" s="54" customFormat="1"/>
    <row r="1524" s="54" customFormat="1"/>
    <row r="1525" s="54" customFormat="1"/>
    <row r="1526" s="54" customFormat="1"/>
    <row r="1527" s="54" customFormat="1"/>
    <row r="1528" s="54" customFormat="1"/>
    <row r="1529" s="54" customFormat="1"/>
    <row r="1530" s="54" customFormat="1"/>
    <row r="1531" s="54" customFormat="1"/>
    <row r="1532" s="54" customFormat="1"/>
    <row r="1533" s="54" customFormat="1"/>
    <row r="1534" s="54" customFormat="1"/>
    <row r="1535" s="54" customFormat="1"/>
    <row r="1536" s="54" customFormat="1"/>
    <row r="1537" s="54" customFormat="1"/>
    <row r="1538" s="54" customFormat="1"/>
    <row r="1539" s="54" customFormat="1"/>
    <row r="1540" s="54" customFormat="1"/>
    <row r="1541" s="54" customFormat="1"/>
    <row r="1542" s="54" customFormat="1"/>
    <row r="1543" s="54" customFormat="1"/>
    <row r="1544" s="54" customFormat="1"/>
    <row r="1545" s="54" customFormat="1"/>
    <row r="1546" s="54" customFormat="1"/>
    <row r="1547" s="54" customFormat="1"/>
    <row r="1548" s="54" customFormat="1"/>
    <row r="1549" s="54" customFormat="1"/>
    <row r="1550" s="54" customFormat="1"/>
    <row r="1551" s="54" customFormat="1"/>
    <row r="1552" s="54" customFormat="1"/>
    <row r="1553" s="54" customFormat="1"/>
    <row r="1554" s="54" customFormat="1"/>
    <row r="1555" s="54" customFormat="1"/>
    <row r="1556" s="54" customFormat="1"/>
    <row r="1557" s="54" customFormat="1"/>
    <row r="1558" s="54" customFormat="1"/>
    <row r="1559" s="54" customFormat="1"/>
    <row r="1560" s="54" customFormat="1"/>
    <row r="1561" s="54" customFormat="1"/>
    <row r="1562" s="54" customFormat="1"/>
    <row r="1563" s="54" customFormat="1"/>
    <row r="1564" s="54" customFormat="1"/>
    <row r="1565" s="54" customFormat="1"/>
    <row r="1566" s="54" customFormat="1"/>
    <row r="1567" s="54" customFormat="1"/>
    <row r="1568" s="54" customFormat="1"/>
    <row r="1569" s="54" customFormat="1"/>
    <row r="1570" s="54" customFormat="1"/>
    <row r="1571" s="54" customFormat="1"/>
    <row r="1572" s="54" customFormat="1"/>
    <row r="1573" s="54" customFormat="1"/>
    <row r="1574" s="54" customFormat="1"/>
    <row r="1575" s="54" customFormat="1"/>
    <row r="1576" s="54" customFormat="1"/>
    <row r="1577" s="54" customFormat="1"/>
    <row r="1578" s="54" customFormat="1"/>
    <row r="1579" s="54" customFormat="1"/>
    <row r="1580" s="54" customFormat="1"/>
    <row r="1581" s="54" customFormat="1"/>
    <row r="1582" s="54" customFormat="1"/>
    <row r="1583" s="54" customFormat="1"/>
    <row r="1584" s="54" customFormat="1"/>
    <row r="1585" s="54" customFormat="1"/>
    <row r="1586" s="54" customFormat="1"/>
    <row r="1587" s="54" customFormat="1"/>
    <row r="1588" s="54" customFormat="1"/>
    <row r="1589" s="54" customFormat="1"/>
    <row r="1590" s="54" customFormat="1"/>
    <row r="1591" s="54" customFormat="1"/>
    <row r="1592" s="54" customFormat="1"/>
    <row r="1593" s="54" customFormat="1"/>
    <row r="1594" s="54" customFormat="1"/>
    <row r="1595" s="54" customFormat="1"/>
    <row r="1596" s="54" customFormat="1"/>
    <row r="1597" s="54" customFormat="1"/>
    <row r="1598" s="54" customFormat="1"/>
    <row r="1599" s="54" customFormat="1"/>
    <row r="1600" s="54" customFormat="1"/>
    <row r="1601" s="54" customFormat="1"/>
    <row r="1602" s="54" customFormat="1"/>
    <row r="1603" s="54" customFormat="1"/>
    <row r="1604" s="54" customFormat="1"/>
    <row r="1605" s="54" customFormat="1"/>
    <row r="1606" s="54" customFormat="1"/>
    <row r="1607" s="54" customFormat="1"/>
    <row r="1608" s="54" customFormat="1"/>
    <row r="1609" s="54" customFormat="1"/>
    <row r="1610" s="54" customFormat="1"/>
    <row r="1611" s="54" customFormat="1"/>
    <row r="1612" s="54" customFormat="1"/>
    <row r="1613" s="54" customFormat="1"/>
    <row r="1614" s="54" customFormat="1"/>
    <row r="1615" s="54" customFormat="1"/>
    <row r="1616" s="54" customFormat="1"/>
    <row r="1617" s="54" customFormat="1"/>
    <row r="1618" s="54" customFormat="1"/>
    <row r="1619" s="54" customFormat="1"/>
    <row r="1620" s="54" customFormat="1"/>
    <row r="1621" s="54" customFormat="1"/>
    <row r="1622" s="54" customFormat="1"/>
    <row r="1623" s="54" customFormat="1"/>
    <row r="1624" s="54" customFormat="1"/>
    <row r="1625" s="54" customFormat="1"/>
    <row r="1626" s="54" customFormat="1"/>
    <row r="1627" s="54" customFormat="1"/>
    <row r="1628" s="54" customFormat="1"/>
    <row r="1629" s="54" customFormat="1"/>
    <row r="1630" s="54" customFormat="1"/>
    <row r="1631" s="54" customFormat="1"/>
    <row r="1632" s="54" customFormat="1"/>
    <row r="1633" s="54" customFormat="1"/>
    <row r="1634" s="54" customFormat="1"/>
    <row r="1635" s="54" customFormat="1"/>
    <row r="1636" s="54" customFormat="1"/>
    <row r="1637" s="54" customFormat="1"/>
    <row r="1638" s="54" customFormat="1"/>
    <row r="1639" s="54" customFormat="1"/>
    <row r="1640" s="54" customFormat="1"/>
    <row r="1641" s="54" customFormat="1"/>
    <row r="1642" s="54" customFormat="1"/>
    <row r="1643" s="54" customFormat="1"/>
    <row r="1644" s="54" customFormat="1"/>
    <row r="1645" s="54" customFormat="1"/>
    <row r="1646" s="54" customFormat="1"/>
    <row r="1647" s="54" customFormat="1"/>
    <row r="1648" s="54" customFormat="1"/>
    <row r="1649" s="54" customFormat="1"/>
    <row r="1650" s="54" customFormat="1"/>
    <row r="1651" s="54" customFormat="1"/>
    <row r="1652" s="54" customFormat="1"/>
    <row r="1653" s="54" customFormat="1"/>
    <row r="1654" s="54" customFormat="1"/>
    <row r="1655" s="54" customFormat="1"/>
    <row r="1656" s="54" customFormat="1"/>
    <row r="1657" s="54" customFormat="1"/>
    <row r="1658" s="54" customFormat="1"/>
    <row r="1659" s="54" customFormat="1"/>
    <row r="1660" s="54" customFormat="1"/>
    <row r="1661" s="54" customFormat="1"/>
    <row r="1662" s="54" customFormat="1"/>
    <row r="1663" s="54" customFormat="1"/>
    <row r="1664" s="54" customFormat="1"/>
    <row r="1665" s="54" customFormat="1"/>
    <row r="1666" s="54" customFormat="1"/>
    <row r="1667" s="54" customFormat="1"/>
    <row r="1668" s="54" customFormat="1"/>
    <row r="1669" s="54" customFormat="1"/>
    <row r="1670" s="54" customFormat="1"/>
    <row r="1671" s="54" customFormat="1"/>
    <row r="1672" s="54" customFormat="1"/>
    <row r="1673" s="54" customFormat="1"/>
    <row r="1674" s="54" customFormat="1"/>
    <row r="1675" s="54" customFormat="1"/>
    <row r="1676" s="54" customFormat="1"/>
    <row r="1677" s="54" customFormat="1"/>
    <row r="1678" s="54" customFormat="1"/>
    <row r="1679" s="54" customFormat="1"/>
    <row r="1680" s="54" customFormat="1"/>
    <row r="1681" s="54" customFormat="1"/>
    <row r="1682" s="54" customFormat="1"/>
    <row r="1683" s="54" customFormat="1"/>
    <row r="1684" s="54" customFormat="1"/>
    <row r="1685" s="54" customFormat="1"/>
    <row r="1686" s="54" customFormat="1"/>
    <row r="1687" s="54" customFormat="1"/>
    <row r="1688" s="54" customFormat="1"/>
    <row r="1689" s="54" customFormat="1"/>
    <row r="1690" s="54" customFormat="1"/>
    <row r="1691" s="54" customFormat="1"/>
    <row r="1692" s="54" customFormat="1"/>
    <row r="1693" s="54" customFormat="1"/>
    <row r="1694" s="54" customFormat="1"/>
    <row r="1695" s="54" customFormat="1"/>
    <row r="1696" s="54" customFormat="1"/>
    <row r="1697" s="54" customFormat="1"/>
    <row r="1698" s="54" customFormat="1"/>
    <row r="1699" s="54" customFormat="1"/>
    <row r="1700" s="54" customFormat="1"/>
    <row r="1701" s="54" customFormat="1"/>
    <row r="1702" s="54" customFormat="1"/>
    <row r="1703" s="54" customFormat="1"/>
    <row r="1704" s="54" customFormat="1"/>
    <row r="1705" s="54" customFormat="1"/>
    <row r="1706" s="54" customFormat="1"/>
    <row r="1707" s="54" customFormat="1"/>
    <row r="1708" s="54" customFormat="1"/>
    <row r="1709" s="54" customFormat="1"/>
    <row r="1710" s="54" customFormat="1"/>
    <row r="1711" s="54" customFormat="1"/>
    <row r="1712" s="54" customFormat="1"/>
    <row r="1713" s="54" customFormat="1"/>
    <row r="1714" s="54" customFormat="1"/>
    <row r="1715" s="54" customFormat="1"/>
    <row r="1716" s="54" customFormat="1"/>
    <row r="1717" s="54" customFormat="1"/>
    <row r="1718" s="54" customFormat="1"/>
    <row r="1719" s="54" customFormat="1"/>
    <row r="1720" s="54" customFormat="1"/>
    <row r="1721" s="54" customFormat="1"/>
    <row r="1722" s="54" customFormat="1"/>
    <row r="1723" s="54" customFormat="1"/>
    <row r="1724" s="54" customFormat="1"/>
    <row r="1725" s="54" customFormat="1"/>
    <row r="1726" s="54" customFormat="1"/>
    <row r="1727" s="54" customFormat="1"/>
    <row r="1728" s="54" customFormat="1"/>
    <row r="1729" s="54" customFormat="1"/>
    <row r="1730" s="54" customFormat="1"/>
    <row r="1731" s="54" customFormat="1"/>
    <row r="1732" s="54" customFormat="1"/>
    <row r="1733" s="54" customFormat="1"/>
    <row r="1734" s="54" customFormat="1"/>
    <row r="1735" s="54" customFormat="1"/>
    <row r="1736" s="54" customFormat="1"/>
    <row r="1737" s="54" customFormat="1"/>
    <row r="1738" s="54" customFormat="1"/>
    <row r="1739" s="54" customFormat="1"/>
    <row r="1740" s="54" customFormat="1"/>
    <row r="1741" s="54" customFormat="1"/>
    <row r="1742" s="54" customFormat="1"/>
    <row r="1743" s="54" customFormat="1"/>
    <row r="1744" s="54" customFormat="1"/>
    <row r="1745" s="54" customFormat="1"/>
    <row r="1746" s="54" customFormat="1"/>
    <row r="1747" s="54" customFormat="1"/>
    <row r="1748" s="54" customFormat="1"/>
    <row r="1749" s="54" customFormat="1"/>
    <row r="1750" s="54" customFormat="1"/>
    <row r="1751" s="54" customFormat="1"/>
    <row r="1752" s="54" customFormat="1"/>
    <row r="1753" s="54" customFormat="1"/>
    <row r="1754" s="54" customFormat="1"/>
    <row r="1755" s="54" customFormat="1"/>
    <row r="1756" s="54" customFormat="1"/>
    <row r="1757" s="54" customFormat="1"/>
    <row r="1758" s="54" customFormat="1"/>
    <row r="1759" s="54" customFormat="1"/>
    <row r="1760" s="54" customFormat="1"/>
    <row r="1761" s="54" customFormat="1"/>
    <row r="1762" s="54" customFormat="1"/>
    <row r="1763" s="54" customFormat="1"/>
    <row r="1764" s="54" customFormat="1"/>
    <row r="1765" s="54" customFormat="1"/>
    <row r="1766" s="54" customFormat="1"/>
    <row r="1767" s="54" customFormat="1"/>
    <row r="1768" s="54" customFormat="1"/>
    <row r="1769" s="54" customFormat="1"/>
    <row r="1770" s="54" customFormat="1"/>
    <row r="1771" s="54" customFormat="1"/>
    <row r="1772" s="54" customFormat="1"/>
    <row r="1773" s="54" customFormat="1"/>
    <row r="1774" s="54" customFormat="1"/>
    <row r="1775" s="54" customFormat="1"/>
    <row r="1776" s="54" customFormat="1"/>
    <row r="1777" s="54" customFormat="1"/>
    <row r="1778" s="54" customFormat="1"/>
    <row r="1779" s="54" customFormat="1"/>
    <row r="1780" s="54" customFormat="1"/>
    <row r="1781" s="54" customFormat="1"/>
    <row r="1782" s="54" customFormat="1"/>
    <row r="1783" s="54" customFormat="1"/>
    <row r="1784" s="54" customFormat="1"/>
    <row r="1785" s="54" customFormat="1"/>
    <row r="1786" s="54" customFormat="1"/>
    <row r="1787" s="54" customFormat="1"/>
    <row r="1788" s="54" customFormat="1"/>
    <row r="1789" s="54" customFormat="1"/>
    <row r="1790" s="54" customFormat="1"/>
    <row r="1791" s="54" customFormat="1"/>
    <row r="1792" s="54" customFormat="1"/>
    <row r="1793" s="54" customFormat="1"/>
    <row r="1794" s="54" customFormat="1"/>
    <row r="1795" s="54" customFormat="1"/>
    <row r="1796" s="54" customFormat="1"/>
    <row r="1797" s="54" customFormat="1"/>
    <row r="1798" s="54" customFormat="1"/>
    <row r="1799" s="54" customFormat="1"/>
    <row r="1800" s="54" customFormat="1"/>
    <row r="1801" s="54" customFormat="1"/>
    <row r="1802" s="54" customFormat="1"/>
    <row r="1803" s="54" customFormat="1"/>
    <row r="1804" s="54" customFormat="1"/>
    <row r="1805" s="54" customFormat="1"/>
    <row r="1806" s="54" customFormat="1"/>
    <row r="1807" s="54" customFormat="1"/>
    <row r="1808" s="54" customFormat="1"/>
    <row r="1809" s="54" customFormat="1"/>
    <row r="1810" s="54" customFormat="1"/>
    <row r="1811" s="54" customFormat="1"/>
    <row r="1812" s="54" customFormat="1"/>
    <row r="1813" s="54" customFormat="1"/>
    <row r="1814" s="54" customFormat="1"/>
    <row r="1815" s="54" customFormat="1"/>
    <row r="1816" s="54" customFormat="1"/>
    <row r="1817" s="54" customFormat="1"/>
    <row r="1818" s="54" customFormat="1"/>
    <row r="1819" s="54" customFormat="1"/>
    <row r="1820" s="54" customFormat="1"/>
    <row r="1821" s="54" customFormat="1"/>
    <row r="1822" s="54" customFormat="1"/>
    <row r="1823" s="54" customFormat="1"/>
    <row r="1824" s="54" customFormat="1"/>
    <row r="1825" s="54" customFormat="1"/>
    <row r="1826" s="54" customFormat="1"/>
    <row r="1827" s="54" customFormat="1"/>
    <row r="1828" s="54" customFormat="1"/>
    <row r="1829" s="54" customFormat="1"/>
    <row r="1830" s="54" customFormat="1"/>
    <row r="1831" s="54" customFormat="1"/>
    <row r="1832" s="54" customFormat="1"/>
    <row r="1833" s="54" customFormat="1"/>
    <row r="1834" s="54" customFormat="1"/>
    <row r="1835" s="54" customFormat="1"/>
    <row r="1836" s="54" customFormat="1"/>
    <row r="1837" s="54" customFormat="1"/>
    <row r="1838" s="54" customFormat="1"/>
    <row r="1839" s="54" customFormat="1"/>
    <row r="1840" s="54" customFormat="1"/>
    <row r="1841" s="54" customFormat="1"/>
    <row r="1842" s="54" customFormat="1"/>
    <row r="1843" s="54" customFormat="1"/>
    <row r="1844" s="54" customFormat="1"/>
    <row r="1845" s="54" customFormat="1"/>
    <row r="1846" s="54" customFormat="1"/>
    <row r="1847" s="54" customFormat="1"/>
    <row r="1848" s="54" customFormat="1"/>
    <row r="1849" s="54" customFormat="1"/>
    <row r="1850" s="54" customFormat="1"/>
    <row r="1851" s="54" customFormat="1"/>
    <row r="1852" s="54" customFormat="1"/>
    <row r="1853" s="54" customFormat="1"/>
    <row r="1854" s="54" customFormat="1"/>
    <row r="1855" s="54" customFormat="1"/>
    <row r="1856" s="54" customFormat="1"/>
    <row r="1857" s="54" customFormat="1"/>
    <row r="1858" s="54" customFormat="1"/>
    <row r="1859" s="54" customFormat="1"/>
    <row r="1860" s="54" customFormat="1"/>
    <row r="1861" s="54" customFormat="1"/>
    <row r="1862" s="54" customFormat="1"/>
    <row r="1863" s="54" customFormat="1"/>
    <row r="1864" s="54" customFormat="1"/>
    <row r="1865" s="54" customFormat="1"/>
    <row r="1866" s="54" customFormat="1"/>
    <row r="1867" s="54" customFormat="1"/>
    <row r="1868" s="54" customFormat="1"/>
    <row r="1869" s="54" customFormat="1"/>
    <row r="1870" s="54" customFormat="1"/>
    <row r="1871" s="54" customFormat="1"/>
    <row r="1872" s="54" customFormat="1"/>
    <row r="1873" s="54" customFormat="1"/>
    <row r="1874" s="54" customFormat="1"/>
    <row r="1875" s="54" customFormat="1"/>
    <row r="1876" s="54" customFormat="1"/>
    <row r="1877" s="54" customFormat="1"/>
    <row r="1878" s="54" customFormat="1"/>
    <row r="1879" s="54" customFormat="1"/>
    <row r="1880" s="54" customFormat="1"/>
    <row r="1881" s="54" customFormat="1"/>
    <row r="1882" s="54" customFormat="1"/>
    <row r="1883" s="54" customFormat="1"/>
    <row r="1884" s="54" customFormat="1"/>
    <row r="1885" s="54" customFormat="1"/>
    <row r="1886" s="54" customFormat="1"/>
    <row r="1887" s="54" customFormat="1"/>
    <row r="1888" s="54" customFormat="1"/>
    <row r="1889" s="54" customFormat="1"/>
    <row r="1890" s="54" customFormat="1"/>
    <row r="1891" s="54" customFormat="1"/>
    <row r="1892" s="54" customFormat="1"/>
    <row r="1893" s="54" customFormat="1"/>
    <row r="1894" s="54" customFormat="1"/>
    <row r="1895" s="54" customFormat="1"/>
    <row r="1896" s="54" customFormat="1"/>
    <row r="1897" s="54" customFormat="1"/>
    <row r="1898" s="54" customFormat="1"/>
    <row r="1899" s="54" customFormat="1"/>
    <row r="1900" s="54" customFormat="1"/>
    <row r="1901" s="54" customFormat="1"/>
    <row r="1902" s="54" customFormat="1"/>
    <row r="1903" s="54" customFormat="1"/>
    <row r="1904" s="54" customFormat="1"/>
    <row r="1905" s="54" customFormat="1"/>
    <row r="1906" s="54" customFormat="1"/>
    <row r="1907" s="54" customFormat="1"/>
    <row r="1908" s="54" customFormat="1"/>
    <row r="1909" s="54" customFormat="1"/>
    <row r="1910" s="54" customFormat="1"/>
    <row r="1911" s="54" customFormat="1"/>
    <row r="1912" s="54" customFormat="1"/>
    <row r="1913" s="54" customFormat="1"/>
    <row r="1914" s="54" customFormat="1"/>
    <row r="1915" s="54" customFormat="1"/>
    <row r="1916" s="54" customFormat="1"/>
    <row r="1917" s="54" customFormat="1"/>
    <row r="1918" s="54" customFormat="1"/>
    <row r="1919" s="54" customFormat="1"/>
    <row r="1920" s="54" customFormat="1"/>
    <row r="1921" s="54" customFormat="1"/>
    <row r="1922" s="54" customFormat="1"/>
    <row r="1923" s="54" customFormat="1"/>
    <row r="1924" s="54" customFormat="1"/>
    <row r="1925" s="54" customFormat="1"/>
    <row r="1926" s="54" customFormat="1"/>
    <row r="1927" s="54" customFormat="1"/>
    <row r="1928" s="54" customFormat="1"/>
    <row r="1929" s="54" customFormat="1"/>
    <row r="1930" s="54" customFormat="1"/>
    <row r="1931" s="54" customFormat="1"/>
    <row r="1932" s="54" customFormat="1"/>
    <row r="1933" s="54" customFormat="1"/>
    <row r="1934" s="54" customFormat="1"/>
    <row r="1935" s="54" customFormat="1"/>
    <row r="1936" s="54" customFormat="1"/>
    <row r="1937" s="54" customFormat="1"/>
    <row r="1938" s="54" customFormat="1"/>
    <row r="1939" s="54" customFormat="1"/>
    <row r="1940" s="54" customFormat="1"/>
    <row r="1941" s="54" customFormat="1"/>
    <row r="1942" s="54" customFormat="1"/>
    <row r="1943" s="54" customFormat="1"/>
    <row r="1944" s="54" customFormat="1"/>
    <row r="1945" s="54" customFormat="1"/>
    <row r="1946" s="54" customFormat="1"/>
    <row r="1947" s="54" customFormat="1"/>
    <row r="1948" s="54" customFormat="1"/>
    <row r="1949" s="54" customFormat="1"/>
    <row r="1950" s="54" customFormat="1"/>
    <row r="1951" s="54" customFormat="1"/>
    <row r="1952" s="54" customFormat="1"/>
    <row r="1953" s="54" customFormat="1"/>
    <row r="1954" s="54" customFormat="1"/>
    <row r="1955" s="54" customFormat="1"/>
    <row r="1956" s="54" customFormat="1"/>
    <row r="1957" s="54" customFormat="1"/>
    <row r="1958" s="54" customFormat="1"/>
    <row r="1959" s="54" customFormat="1"/>
    <row r="1960" s="54" customFormat="1"/>
    <row r="1961" s="54" customFormat="1"/>
    <row r="1962" s="54" customFormat="1"/>
    <row r="1963" s="54" customFormat="1"/>
    <row r="1964" s="54" customFormat="1"/>
    <row r="1965" s="54" customFormat="1"/>
    <row r="1966" s="54" customFormat="1"/>
    <row r="1967" s="54" customFormat="1"/>
    <row r="1968" s="54" customFormat="1"/>
    <row r="1969" s="54" customFormat="1"/>
    <row r="1970" s="54" customFormat="1"/>
    <row r="1971" s="54" customFormat="1"/>
    <row r="1972" s="54" customFormat="1"/>
    <row r="1973" s="54" customFormat="1"/>
    <row r="1974" s="54" customFormat="1"/>
    <row r="1975" s="54" customFormat="1"/>
    <row r="1976" s="54" customFormat="1"/>
    <row r="1977" s="54" customFormat="1"/>
    <row r="1978" s="54" customFormat="1"/>
    <row r="1979" s="54" customFormat="1"/>
    <row r="1980" s="54" customFormat="1"/>
    <row r="1981" s="54" customFormat="1"/>
    <row r="1982" s="54" customFormat="1"/>
    <row r="1983" s="54" customFormat="1"/>
    <row r="1984" s="54" customFormat="1"/>
    <row r="1985" s="54" customFormat="1"/>
    <row r="1986" s="54" customFormat="1"/>
    <row r="1987" s="54" customFormat="1"/>
    <row r="1988" s="54" customFormat="1"/>
    <row r="1989" s="54" customFormat="1"/>
    <row r="1990" s="54" customFormat="1"/>
    <row r="1991" s="54" customFormat="1"/>
    <row r="1992" s="54" customFormat="1"/>
    <row r="1993" s="54" customFormat="1"/>
    <row r="1994" s="54" customFormat="1"/>
    <row r="1995" s="54" customFormat="1"/>
    <row r="1996" s="54" customFormat="1"/>
    <row r="1997" s="54" customFormat="1"/>
    <row r="1998" s="54" customFormat="1"/>
    <row r="1999" s="54" customFormat="1"/>
    <row r="2000" s="54" customFormat="1"/>
    <row r="2001" s="54" customFormat="1"/>
    <row r="2002" s="54" customFormat="1"/>
    <row r="2003" s="54" customFormat="1"/>
    <row r="2004" s="54" customFormat="1"/>
    <row r="2005" s="54" customFormat="1"/>
    <row r="2006" s="54" customFormat="1"/>
    <row r="2007" s="54" customFormat="1"/>
    <row r="2008" s="54" customFormat="1"/>
    <row r="2009" s="54" customFormat="1"/>
    <row r="2010" s="54" customFormat="1"/>
    <row r="2011" s="54" customFormat="1"/>
    <row r="2012" s="54" customFormat="1"/>
    <row r="2013" s="54" customFormat="1"/>
    <row r="2014" s="54" customFormat="1"/>
    <row r="2015" s="54" customFormat="1"/>
    <row r="2016" s="54" customFormat="1"/>
    <row r="2017" s="54" customFormat="1"/>
    <row r="2018" s="54" customFormat="1"/>
    <row r="2019" s="54" customFormat="1"/>
    <row r="2020" s="54" customFormat="1"/>
    <row r="2021" s="54" customFormat="1"/>
    <row r="2022" s="54" customFormat="1"/>
    <row r="2023" s="54" customFormat="1"/>
    <row r="2024" s="54" customFormat="1"/>
    <row r="2025" s="54" customFormat="1"/>
    <row r="2026" s="54" customFormat="1"/>
    <row r="2027" s="54" customFormat="1"/>
    <row r="2028" s="54" customFormat="1"/>
    <row r="2029" s="54" customFormat="1"/>
    <row r="2030" s="54" customFormat="1"/>
    <row r="2031" s="54" customFormat="1"/>
    <row r="2032" s="54" customFormat="1"/>
    <row r="2033" s="54" customFormat="1"/>
    <row r="2034" s="54" customFormat="1"/>
    <row r="2035" s="54" customFormat="1"/>
    <row r="2036" s="54" customFormat="1"/>
    <row r="2037" s="54" customFormat="1"/>
    <row r="2038" s="54" customFormat="1"/>
    <row r="2039" s="54" customFormat="1"/>
    <row r="2040" s="54" customFormat="1"/>
    <row r="2041" s="54" customFormat="1"/>
    <row r="2042" s="54" customFormat="1"/>
    <row r="2043" s="54" customFormat="1"/>
    <row r="2044" s="54" customFormat="1"/>
    <row r="2045" s="54" customFormat="1"/>
    <row r="2046" s="54" customFormat="1"/>
    <row r="2047" s="54" customFormat="1"/>
    <row r="2048" s="54" customFormat="1"/>
    <row r="2049" s="54" customFormat="1"/>
    <row r="2050" s="54" customFormat="1"/>
    <row r="2051" s="54" customFormat="1"/>
    <row r="2052" s="54" customFormat="1"/>
    <row r="2053" s="54" customFormat="1"/>
    <row r="2054" s="54" customFormat="1"/>
    <row r="2055" s="54" customFormat="1"/>
    <row r="2056" s="54" customFormat="1"/>
    <row r="2057" s="54" customFormat="1"/>
    <row r="2058" s="54" customFormat="1"/>
    <row r="2059" s="54" customFormat="1"/>
    <row r="2060" s="54" customFormat="1"/>
    <row r="2061" s="54" customFormat="1"/>
    <row r="2062" s="54" customFormat="1"/>
    <row r="2063" s="54" customFormat="1"/>
    <row r="2064" s="54" customFormat="1"/>
    <row r="2065" s="54" customFormat="1"/>
    <row r="2066" s="54" customFormat="1"/>
    <row r="2067" s="54" customFormat="1"/>
    <row r="2068" s="54" customFormat="1"/>
    <row r="2069" s="54" customFormat="1"/>
    <row r="2070" s="54" customFormat="1"/>
    <row r="2071" s="54" customFormat="1"/>
    <row r="2072" s="54" customFormat="1"/>
    <row r="2073" s="54" customFormat="1"/>
    <row r="2074" s="54" customFormat="1"/>
    <row r="2075" s="54" customFormat="1"/>
    <row r="2076" s="54" customFormat="1"/>
    <row r="2077" s="54" customFormat="1"/>
    <row r="2078" s="54" customFormat="1"/>
    <row r="2079" s="54" customFormat="1"/>
    <row r="2080" s="54" customFormat="1"/>
    <row r="2081" s="54" customFormat="1"/>
    <row r="2082" s="54" customFormat="1"/>
    <row r="2083" s="54" customFormat="1"/>
    <row r="2084" s="54" customFormat="1"/>
    <row r="2085" s="54" customFormat="1"/>
    <row r="2086" s="54" customFormat="1"/>
    <row r="2087" s="54" customFormat="1"/>
    <row r="2088" s="54" customFormat="1"/>
    <row r="2089" s="54" customFormat="1"/>
    <row r="2090" s="54" customFormat="1"/>
    <row r="2091" s="54" customFormat="1"/>
    <row r="2092" s="54" customFormat="1"/>
    <row r="2093" s="54" customFormat="1"/>
    <row r="2094" s="54" customFormat="1"/>
    <row r="2095" s="54" customFormat="1"/>
    <row r="2096" s="54" customFormat="1"/>
    <row r="2097" s="54" customFormat="1"/>
    <row r="2098" s="54" customFormat="1"/>
    <row r="2099" s="54" customFormat="1"/>
    <row r="2100" s="54" customFormat="1"/>
    <row r="2101" s="54" customFormat="1"/>
    <row r="2102" s="54" customFormat="1"/>
    <row r="2103" s="54" customFormat="1"/>
    <row r="2104" s="54" customFormat="1"/>
    <row r="2105" s="54" customFormat="1"/>
    <row r="2106" s="54" customFormat="1"/>
    <row r="2107" s="54" customFormat="1"/>
    <row r="2108" s="54" customFormat="1"/>
    <row r="2109" s="54" customFormat="1"/>
    <row r="2110" s="54" customFormat="1"/>
    <row r="2111" s="54" customFormat="1"/>
    <row r="2112" s="54" customFormat="1"/>
    <row r="2113" s="54" customFormat="1"/>
    <row r="2114" s="54" customFormat="1"/>
    <row r="2115" s="54" customFormat="1"/>
    <row r="2116" s="54" customFormat="1"/>
    <row r="2117" s="54" customFormat="1"/>
    <row r="2118" s="54" customFormat="1"/>
    <row r="2119" s="54" customFormat="1"/>
    <row r="2120" s="54" customFormat="1"/>
    <row r="2121" s="54" customFormat="1"/>
    <row r="2122" s="54" customFormat="1"/>
    <row r="2123" s="54" customFormat="1"/>
    <row r="2124" s="54" customFormat="1"/>
    <row r="2125" s="54" customFormat="1"/>
    <row r="2126" s="54" customFormat="1"/>
    <row r="2127" s="54" customFormat="1"/>
    <row r="2128" s="54" customFormat="1"/>
    <row r="2129" s="54" customFormat="1"/>
    <row r="2130" s="54" customFormat="1"/>
    <row r="2131" s="54" customFormat="1"/>
    <row r="2132" s="54" customFormat="1"/>
    <row r="2133" s="54" customFormat="1"/>
    <row r="2134" s="54" customFormat="1"/>
    <row r="2135" s="54" customFormat="1"/>
    <row r="2136" s="54" customFormat="1"/>
    <row r="2137" s="54" customFormat="1"/>
    <row r="2138" s="54" customFormat="1"/>
    <row r="2139" s="54" customFormat="1"/>
    <row r="2140" s="54" customFormat="1"/>
    <row r="2141" s="54" customFormat="1"/>
    <row r="2142" s="54" customFormat="1"/>
    <row r="2143" s="54" customFormat="1"/>
    <row r="2144" s="54" customFormat="1"/>
    <row r="2145" s="54" customFormat="1"/>
    <row r="2146" s="54" customFormat="1"/>
    <row r="2147" s="54" customFormat="1"/>
    <row r="2148" s="54" customFormat="1"/>
    <row r="2149" s="54" customFormat="1"/>
    <row r="2150" s="54" customFormat="1"/>
    <row r="2151" s="54" customFormat="1"/>
    <row r="2152" s="54" customFormat="1"/>
    <row r="2153" s="54" customFormat="1"/>
    <row r="2154" s="54" customFormat="1"/>
    <row r="2155" s="54" customFormat="1"/>
    <row r="2156" s="54" customFormat="1"/>
    <row r="2157" s="54" customFormat="1"/>
    <row r="2158" s="54" customFormat="1"/>
    <row r="2159" s="54" customFormat="1"/>
    <row r="2160" s="54" customFormat="1"/>
    <row r="2161" s="54" customFormat="1"/>
    <row r="2162" s="54" customFormat="1"/>
    <row r="2163" s="54" customFormat="1"/>
    <row r="2164" s="54" customFormat="1"/>
    <row r="2165" s="54" customFormat="1"/>
    <row r="2166" s="54" customFormat="1"/>
    <row r="2167" s="54" customFormat="1"/>
    <row r="2168" s="54" customFormat="1"/>
    <row r="2169" s="54" customFormat="1"/>
    <row r="2170" s="54" customFormat="1"/>
    <row r="2171" s="54" customFormat="1"/>
    <row r="2172" s="54" customFormat="1"/>
    <row r="2173" s="54" customFormat="1"/>
    <row r="2174" s="54" customFormat="1"/>
    <row r="2175" s="54" customFormat="1"/>
    <row r="2176" s="54" customFormat="1"/>
    <row r="2177" s="54" customFormat="1"/>
    <row r="2178" s="54" customFormat="1"/>
    <row r="2179" s="54" customFormat="1"/>
    <row r="2180" s="54" customFormat="1"/>
    <row r="2181" s="54" customFormat="1"/>
    <row r="2182" s="54" customFormat="1"/>
    <row r="2183" s="54" customFormat="1"/>
    <row r="2184" s="54" customFormat="1"/>
    <row r="2185" s="54" customFormat="1"/>
    <row r="2186" s="54" customFormat="1"/>
    <row r="2187" s="54" customFormat="1"/>
    <row r="2188" s="54" customFormat="1"/>
    <row r="2189" s="54" customFormat="1"/>
    <row r="2190" s="54" customFormat="1"/>
    <row r="2191" s="54" customFormat="1"/>
    <row r="2192" s="54" customFormat="1"/>
    <row r="2193" s="54" customFormat="1"/>
    <row r="2194" s="54" customFormat="1"/>
    <row r="2195" s="54" customFormat="1"/>
    <row r="2196" s="54" customFormat="1"/>
    <row r="2197" s="54" customFormat="1"/>
    <row r="2198" s="54" customFormat="1"/>
    <row r="2199" s="54" customFormat="1"/>
    <row r="2200" s="54" customFormat="1"/>
    <row r="2201" s="54" customFormat="1"/>
    <row r="2202" s="54" customFormat="1"/>
    <row r="2203" s="54" customFormat="1"/>
    <row r="2204" s="54" customFormat="1"/>
    <row r="2205" s="54" customFormat="1"/>
    <row r="2206" s="54" customFormat="1"/>
    <row r="2207" s="54" customFormat="1"/>
    <row r="2208" s="54" customFormat="1"/>
    <row r="2209" s="54" customFormat="1"/>
    <row r="2210" s="54" customFormat="1"/>
    <row r="2211" s="54" customFormat="1"/>
    <row r="2212" s="54" customFormat="1"/>
    <row r="2213" s="54" customFormat="1"/>
    <row r="2214" s="54" customFormat="1"/>
    <row r="2215" s="54" customFormat="1"/>
    <row r="2216" s="54" customFormat="1"/>
    <row r="2217" s="54" customFormat="1"/>
    <row r="2218" s="54" customFormat="1"/>
    <row r="2219" s="54" customFormat="1"/>
    <row r="2220" s="54" customFormat="1"/>
    <row r="2221" s="54" customFormat="1"/>
    <row r="2222" s="54" customFormat="1"/>
    <row r="2223" s="54" customFormat="1"/>
    <row r="2224" s="54" customFormat="1"/>
    <row r="2225" s="54" customFormat="1"/>
    <row r="2226" s="54" customFormat="1"/>
    <row r="2227" s="54" customFormat="1"/>
    <row r="2228" s="54" customFormat="1"/>
    <row r="2229" s="54" customFormat="1"/>
    <row r="2230" s="54" customFormat="1"/>
    <row r="2231" s="54" customFormat="1"/>
    <row r="2232" s="54" customFormat="1"/>
    <row r="2233" s="54" customFormat="1"/>
    <row r="2234" s="54" customFormat="1"/>
    <row r="2235" s="54" customFormat="1"/>
    <row r="2236" s="54" customFormat="1"/>
    <row r="2237" s="54" customFormat="1"/>
    <row r="2238" s="54" customFormat="1"/>
    <row r="2239" s="54" customFormat="1"/>
    <row r="2240" s="54" customFormat="1"/>
    <row r="2241" s="54" customFormat="1"/>
    <row r="2242" s="54" customFormat="1"/>
    <row r="2243" s="54" customFormat="1"/>
    <row r="2244" s="54" customFormat="1"/>
    <row r="2245" s="54" customFormat="1"/>
    <row r="2246" s="54" customFormat="1"/>
    <row r="2247" s="54" customFormat="1"/>
    <row r="2248" s="54" customFormat="1"/>
    <row r="2249" s="54" customFormat="1"/>
    <row r="2250" s="54" customFormat="1"/>
    <row r="2251" s="54" customFormat="1"/>
    <row r="2252" s="54" customFormat="1"/>
    <row r="2253" s="54" customFormat="1"/>
    <row r="2254" s="54" customFormat="1"/>
    <row r="2255" s="54" customFormat="1"/>
    <row r="2256" s="54" customFormat="1"/>
    <row r="2257" s="54" customFormat="1"/>
    <row r="2258" s="54" customFormat="1"/>
    <row r="2259" s="54" customFormat="1"/>
    <row r="2260" s="54" customFormat="1"/>
    <row r="2261" s="54" customFormat="1"/>
    <row r="2262" s="54" customFormat="1"/>
    <row r="2263" s="54" customFormat="1"/>
    <row r="2264" s="54" customFormat="1"/>
    <row r="2265" s="54" customFormat="1"/>
    <row r="2266" s="54" customFormat="1"/>
    <row r="2267" s="54" customFormat="1"/>
    <row r="2268" s="54" customFormat="1"/>
    <row r="2269" s="54" customFormat="1"/>
    <row r="2270" s="54" customFormat="1"/>
    <row r="2271" s="54" customFormat="1"/>
    <row r="2272" s="54" customFormat="1"/>
    <row r="2273" s="54" customFormat="1"/>
    <row r="2274" s="54" customFormat="1"/>
    <row r="2275" s="54" customFormat="1"/>
    <row r="2276" s="54" customFormat="1"/>
    <row r="2277" s="54" customFormat="1"/>
    <row r="2278" s="54" customFormat="1"/>
    <row r="2279" s="54" customFormat="1"/>
    <row r="2280" s="54" customFormat="1"/>
    <row r="2281" s="54" customFormat="1"/>
    <row r="2282" s="54" customFormat="1"/>
    <row r="2283" s="54" customFormat="1"/>
    <row r="2284" s="54" customFormat="1"/>
    <row r="2285" s="54" customFormat="1"/>
    <row r="2286" s="54" customFormat="1"/>
    <row r="2287" s="54" customFormat="1"/>
    <row r="2288" s="54" customFormat="1"/>
    <row r="2289" s="54" customFormat="1"/>
    <row r="2290" s="54" customFormat="1"/>
    <row r="2291" s="54" customFormat="1"/>
    <row r="2292" s="54" customFormat="1"/>
    <row r="2293" s="54" customFormat="1"/>
    <row r="2294" s="54" customFormat="1"/>
    <row r="2295" s="54" customFormat="1"/>
    <row r="2296" s="54" customFormat="1"/>
    <row r="2297" s="54" customFormat="1"/>
    <row r="2298" s="54" customFormat="1"/>
    <row r="2299" s="54" customFormat="1"/>
    <row r="2300" s="54" customFormat="1"/>
    <row r="2301" s="54" customFormat="1"/>
    <row r="2302" s="54" customFormat="1"/>
    <row r="2303" s="54" customFormat="1"/>
    <row r="2304" s="54" customFormat="1"/>
    <row r="2305" s="54" customFormat="1"/>
    <row r="2306" s="54" customFormat="1"/>
    <row r="2307" s="54" customFormat="1"/>
    <row r="2308" s="54" customFormat="1"/>
    <row r="2309" s="54" customFormat="1"/>
    <row r="2310" s="54" customFormat="1"/>
    <row r="2311" s="54" customFormat="1"/>
    <row r="2312" s="54" customFormat="1"/>
    <row r="2313" s="54" customFormat="1"/>
    <row r="2314" s="54" customFormat="1"/>
    <row r="2315" s="54" customFormat="1"/>
    <row r="2316" s="54" customFormat="1"/>
    <row r="2317" s="54" customFormat="1"/>
    <row r="2318" s="54" customFormat="1"/>
    <row r="2319" s="54" customFormat="1"/>
    <row r="2320" s="54" customFormat="1"/>
    <row r="2321" s="54" customFormat="1"/>
    <row r="2322" s="54" customFormat="1"/>
    <row r="2323" s="54" customFormat="1"/>
    <row r="2324" s="54" customFormat="1"/>
    <row r="2325" s="54" customFormat="1"/>
    <row r="2326" s="54" customFormat="1"/>
    <row r="2327" s="54" customFormat="1"/>
    <row r="2328" s="54" customFormat="1"/>
    <row r="2329" s="54" customFormat="1"/>
    <row r="2330" s="54" customFormat="1"/>
    <row r="2331" s="54" customFormat="1"/>
    <row r="2332" s="54" customFormat="1"/>
    <row r="2333" s="54" customFormat="1"/>
    <row r="2334" s="54" customFormat="1"/>
    <row r="2335" s="54" customFormat="1"/>
    <row r="2336" s="54" customFormat="1"/>
    <row r="2337" s="54" customFormat="1"/>
    <row r="2338" s="54" customFormat="1"/>
    <row r="2339" s="54" customFormat="1"/>
    <row r="2340" s="54" customFormat="1"/>
    <row r="2341" s="54" customFormat="1"/>
    <row r="2342" s="54" customFormat="1"/>
    <row r="2343" s="54" customFormat="1"/>
    <row r="2344" s="54" customFormat="1"/>
    <row r="2345" s="54" customFormat="1"/>
    <row r="2346" s="54" customFormat="1"/>
    <row r="2347" s="54" customFormat="1"/>
    <row r="2348" s="54" customFormat="1"/>
    <row r="2349" s="54" customFormat="1"/>
    <row r="2350" s="54" customFormat="1"/>
    <row r="2351" s="54" customFormat="1"/>
    <row r="2352" s="54" customFormat="1"/>
    <row r="2353" s="54" customFormat="1"/>
    <row r="2354" s="54" customFormat="1"/>
    <row r="2355" s="54" customFormat="1"/>
    <row r="2356" s="54" customFormat="1"/>
    <row r="2357" s="54" customFormat="1"/>
    <row r="2358" s="54" customFormat="1"/>
    <row r="2359" s="54" customFormat="1"/>
    <row r="2360" s="54" customFormat="1"/>
    <row r="2361" s="54" customFormat="1"/>
    <row r="2362" s="54" customFormat="1"/>
    <row r="2363" s="54" customFormat="1"/>
    <row r="2364" s="54" customFormat="1"/>
    <row r="2365" s="54" customFormat="1"/>
    <row r="2366" s="54" customFormat="1"/>
    <row r="2367" s="54" customFormat="1"/>
    <row r="2368" s="54" customFormat="1"/>
    <row r="2369" s="54" customFormat="1"/>
    <row r="2370" s="54" customFormat="1"/>
    <row r="2371" s="54" customFormat="1"/>
    <row r="2372" s="54" customFormat="1"/>
    <row r="2373" s="54" customFormat="1"/>
    <row r="2374" s="54" customFormat="1"/>
    <row r="2375" s="54" customFormat="1"/>
    <row r="2376" s="54" customFormat="1"/>
    <row r="2377" s="54" customFormat="1"/>
    <row r="2378" s="54" customFormat="1"/>
    <row r="2379" s="54" customFormat="1"/>
    <row r="2380" s="54" customFormat="1"/>
    <row r="2381" s="54" customFormat="1"/>
    <row r="2382" s="54" customFormat="1"/>
    <row r="2383" s="54" customFormat="1"/>
    <row r="2384" s="54" customFormat="1"/>
    <row r="2385" s="54" customFormat="1"/>
    <row r="2386" s="54" customFormat="1"/>
    <row r="2387" s="54" customFormat="1"/>
    <row r="2388" s="54" customFormat="1"/>
    <row r="2389" s="54" customFormat="1"/>
    <row r="2390" s="54" customFormat="1"/>
    <row r="2391" s="54" customFormat="1"/>
    <row r="2392" s="54" customFormat="1"/>
    <row r="2393" s="54" customFormat="1"/>
    <row r="2394" s="54" customFormat="1"/>
    <row r="2395" s="54" customFormat="1"/>
    <row r="2396" s="54" customFormat="1"/>
    <row r="2397" s="54" customFormat="1"/>
    <row r="2398" s="54" customFormat="1"/>
    <row r="2399" s="54" customFormat="1"/>
    <row r="2400" s="54" customFormat="1"/>
    <row r="2401" s="54" customFormat="1"/>
    <row r="2402" s="54" customFormat="1"/>
    <row r="2403" s="54" customFormat="1"/>
    <row r="2404" s="54" customFormat="1"/>
    <row r="2405" s="54" customFormat="1"/>
    <row r="2406" s="54" customFormat="1"/>
    <row r="2407" s="54" customFormat="1"/>
    <row r="2408" s="54" customFormat="1"/>
    <row r="2409" s="54" customFormat="1"/>
    <row r="2410" s="54" customFormat="1"/>
    <row r="2411" s="54" customFormat="1"/>
    <row r="2412" s="54" customFormat="1"/>
    <row r="2413" s="54" customFormat="1"/>
    <row r="2414" s="54" customFormat="1"/>
    <row r="2415" s="54" customFormat="1"/>
    <row r="2416" s="54" customFormat="1"/>
    <row r="2417" s="54" customFormat="1"/>
    <row r="2418" s="54" customFormat="1"/>
    <row r="2419" s="54" customFormat="1"/>
    <row r="2420" s="54" customFormat="1"/>
    <row r="2421" s="54" customFormat="1"/>
    <row r="2422" s="54" customFormat="1"/>
    <row r="2423" s="54" customFormat="1"/>
    <row r="2424" s="54" customFormat="1"/>
    <row r="2425" s="54" customFormat="1"/>
    <row r="2426" s="54" customFormat="1"/>
    <row r="2427" s="54" customFormat="1"/>
    <row r="2428" s="54" customFormat="1"/>
    <row r="2429" s="54" customFormat="1"/>
    <row r="2430" s="54" customFormat="1"/>
    <row r="2431" s="54" customFormat="1"/>
    <row r="2432" s="54" customFormat="1"/>
    <row r="2433" s="54" customFormat="1"/>
    <row r="2434" s="54" customFormat="1"/>
    <row r="2435" s="54" customFormat="1"/>
    <row r="2436" s="54" customFormat="1"/>
    <row r="2437" s="54" customFormat="1"/>
    <row r="2438" s="54" customFormat="1"/>
    <row r="2439" s="54" customFormat="1"/>
    <row r="2440" s="54" customFormat="1"/>
    <row r="2441" s="54" customFormat="1"/>
    <row r="2442" s="54" customFormat="1"/>
    <row r="2443" s="54" customFormat="1"/>
    <row r="2444" s="54" customFormat="1"/>
    <row r="2445" s="54" customFormat="1"/>
    <row r="2446" s="54" customFormat="1"/>
    <row r="2447" s="54" customFormat="1"/>
    <row r="2448" s="54" customFormat="1"/>
    <row r="2449" s="54" customFormat="1"/>
    <row r="2450" s="54" customFormat="1"/>
    <row r="2451" s="54" customFormat="1"/>
    <row r="2452" s="54" customFormat="1"/>
    <row r="2453" s="54" customFormat="1"/>
    <row r="2454" s="54" customFormat="1"/>
    <row r="2455" s="54" customFormat="1"/>
    <row r="2456" s="54" customFormat="1"/>
    <row r="2457" s="54" customFormat="1"/>
    <row r="2458" s="54" customFormat="1"/>
    <row r="2459" s="54" customFormat="1"/>
    <row r="2460" s="54" customFormat="1"/>
    <row r="2461" s="54" customFormat="1"/>
    <row r="2462" s="54" customFormat="1"/>
    <row r="2463" s="54" customFormat="1"/>
    <row r="2464" s="54" customFormat="1"/>
    <row r="2465" s="54" customFormat="1"/>
    <row r="2466" s="54" customFormat="1"/>
    <row r="2467" s="54" customFormat="1"/>
    <row r="2468" s="54" customFormat="1"/>
    <row r="2469" s="54" customFormat="1"/>
    <row r="2470" s="54" customFormat="1"/>
    <row r="2471" s="54" customFormat="1"/>
    <row r="2472" s="54" customFormat="1"/>
    <row r="2473" s="54" customFormat="1"/>
    <row r="2474" s="54" customFormat="1"/>
    <row r="2475" s="54" customFormat="1"/>
    <row r="2476" s="54" customFormat="1"/>
    <row r="2477" s="54" customFormat="1"/>
    <row r="2478" s="54" customFormat="1"/>
    <row r="2479" s="54" customFormat="1"/>
    <row r="2480" s="54" customFormat="1"/>
    <row r="2481" s="54" customFormat="1"/>
    <row r="2482" s="54" customFormat="1"/>
    <row r="2483" s="54" customFormat="1"/>
    <row r="2484" s="54" customFormat="1"/>
    <row r="2485" s="54" customFormat="1"/>
    <row r="2486" s="54" customFormat="1"/>
    <row r="2487" s="54" customFormat="1"/>
    <row r="2488" s="54" customFormat="1"/>
    <row r="2489" s="54" customFormat="1"/>
    <row r="2490" s="54" customFormat="1"/>
    <row r="2491" s="54" customFormat="1"/>
    <row r="2492" s="54" customFormat="1"/>
    <row r="2493" s="54" customFormat="1"/>
    <row r="2494" s="54" customFormat="1"/>
    <row r="2495" s="54" customFormat="1"/>
    <row r="2496" s="54" customFormat="1"/>
    <row r="2497" s="54" customFormat="1"/>
    <row r="2498" s="54" customFormat="1"/>
    <row r="2499" s="54" customFormat="1"/>
    <row r="2500" s="54" customFormat="1"/>
    <row r="2501" s="54" customFormat="1"/>
    <row r="2502" s="54" customFormat="1"/>
    <row r="2503" s="54" customFormat="1"/>
    <row r="2504" s="54" customFormat="1"/>
    <row r="2505" s="54" customFormat="1"/>
    <row r="2506" s="54" customFormat="1"/>
    <row r="2507" s="54" customFormat="1"/>
    <row r="2508" s="54" customFormat="1"/>
    <row r="2509" s="54" customFormat="1"/>
    <row r="2510" s="54" customFormat="1"/>
    <row r="2511" s="54" customFormat="1"/>
    <row r="2512" s="54" customFormat="1"/>
    <row r="2513" s="54" customFormat="1"/>
    <row r="2514" s="54" customFormat="1"/>
    <row r="2515" s="54" customFormat="1"/>
    <row r="2516" s="54" customFormat="1"/>
    <row r="2517" s="54" customFormat="1"/>
    <row r="2518" s="54" customFormat="1"/>
    <row r="2519" s="54" customFormat="1"/>
    <row r="2520" s="54" customFormat="1"/>
    <row r="2521" s="54" customFormat="1"/>
    <row r="2522" s="54" customFormat="1"/>
    <row r="2523" s="54" customFormat="1"/>
    <row r="2524" s="54" customFormat="1"/>
    <row r="2525" s="54" customFormat="1"/>
    <row r="2526" s="54" customFormat="1"/>
    <row r="2527" s="54" customFormat="1"/>
    <row r="2528" s="54" customFormat="1"/>
    <row r="2529" s="54" customFormat="1"/>
    <row r="2530" s="54" customFormat="1"/>
    <row r="2531" s="54" customFormat="1"/>
    <row r="2532" s="54" customFormat="1"/>
    <row r="2533" s="54" customFormat="1"/>
    <row r="2534" s="54" customFormat="1"/>
    <row r="2535" s="54" customFormat="1"/>
    <row r="2536" s="54" customFormat="1"/>
    <row r="2537" s="54" customFormat="1"/>
    <row r="2538" s="54" customFormat="1"/>
    <row r="2539" s="54" customFormat="1"/>
    <row r="2540" s="54" customFormat="1"/>
    <row r="2541" s="54" customFormat="1"/>
    <row r="2542" s="54" customFormat="1"/>
    <row r="2543" s="54" customFormat="1"/>
    <row r="2544" s="54" customFormat="1"/>
    <row r="2545" s="54" customFormat="1"/>
    <row r="2546" s="54" customFormat="1"/>
    <row r="2547" s="54" customFormat="1"/>
    <row r="2548" s="54" customFormat="1"/>
    <row r="2549" s="54" customFormat="1"/>
    <row r="2550" s="54" customFormat="1"/>
    <row r="2551" s="54" customFormat="1"/>
    <row r="2552" s="54" customFormat="1"/>
    <row r="2553" s="54" customFormat="1"/>
    <row r="2554" s="54" customFormat="1"/>
    <row r="2555" s="54" customFormat="1"/>
    <row r="2556" s="54" customFormat="1"/>
    <row r="2557" s="54" customFormat="1"/>
    <row r="2558" s="54" customFormat="1"/>
    <row r="2559" s="54" customFormat="1"/>
    <row r="2560" s="54" customFormat="1"/>
    <row r="2561" s="54" customFormat="1"/>
    <row r="2562" s="54" customFormat="1"/>
    <row r="2563" s="54" customFormat="1"/>
    <row r="2564" s="54" customFormat="1"/>
    <row r="2565" s="54" customFormat="1"/>
    <row r="2566" s="54" customFormat="1"/>
    <row r="2567" s="54" customFormat="1"/>
    <row r="2568" s="54" customFormat="1"/>
    <row r="2569" s="54" customFormat="1"/>
    <row r="2570" s="54" customFormat="1"/>
    <row r="2571" s="54" customFormat="1"/>
    <row r="2572" s="54" customFormat="1"/>
    <row r="2573" s="54" customFormat="1"/>
    <row r="2574" s="54" customFormat="1"/>
    <row r="2575" s="54" customFormat="1"/>
    <row r="2576" s="54" customFormat="1"/>
    <row r="2577" s="54" customFormat="1"/>
    <row r="2578" s="54" customFormat="1"/>
    <row r="2579" s="54" customFormat="1"/>
    <row r="2580" s="54" customFormat="1"/>
    <row r="2581" s="54" customFormat="1"/>
    <row r="2582" s="54" customFormat="1"/>
    <row r="2583" s="54" customFormat="1"/>
    <row r="2584" s="54" customFormat="1"/>
    <row r="2585" s="54" customFormat="1"/>
    <row r="2586" s="54" customFormat="1"/>
    <row r="2587" s="54" customFormat="1"/>
    <row r="2588" s="54" customFormat="1"/>
    <row r="2589" s="54" customFormat="1"/>
    <row r="2590" s="54" customFormat="1"/>
    <row r="2591" s="54" customFormat="1"/>
    <row r="2592" s="54" customFormat="1"/>
    <row r="2593" s="54" customFormat="1"/>
    <row r="2594" s="54" customFormat="1"/>
    <row r="2595" s="54" customFormat="1"/>
    <row r="2596" s="54" customFormat="1"/>
    <row r="2597" s="54" customFormat="1"/>
    <row r="2598" s="54" customFormat="1"/>
    <row r="2599" s="54" customFormat="1"/>
    <row r="2600" s="54" customFormat="1"/>
    <row r="2601" s="54" customFormat="1"/>
    <row r="2602" s="54" customFormat="1"/>
    <row r="2603" s="54" customFormat="1"/>
    <row r="2604" s="54" customFormat="1"/>
    <row r="2605" s="54" customFormat="1"/>
    <row r="2606" s="54" customFormat="1"/>
    <row r="2607" s="54" customFormat="1"/>
    <row r="2608" s="54" customFormat="1"/>
    <row r="2609" s="54" customFormat="1"/>
    <row r="2610" s="54" customFormat="1"/>
    <row r="2611" s="54" customFormat="1"/>
    <row r="2612" s="54" customFormat="1"/>
    <row r="2613" s="54" customFormat="1"/>
    <row r="2614" s="54" customFormat="1"/>
    <row r="2615" s="54" customFormat="1"/>
    <row r="2616" s="54" customFormat="1"/>
    <row r="2617" s="54" customFormat="1"/>
    <row r="2618" s="54" customFormat="1"/>
    <row r="2619" s="54" customFormat="1"/>
    <row r="2620" s="54" customFormat="1"/>
    <row r="2621" s="54" customFormat="1"/>
    <row r="2622" s="54" customFormat="1"/>
    <row r="2623" s="54" customFormat="1"/>
    <row r="2624" s="54" customFormat="1"/>
    <row r="2625" s="54" customFormat="1"/>
    <row r="2626" s="54" customFormat="1"/>
    <row r="2627" s="54" customFormat="1"/>
    <row r="2628" s="54" customFormat="1"/>
    <row r="2629" s="54" customFormat="1"/>
    <row r="2630" s="54" customFormat="1"/>
    <row r="2631" s="54" customFormat="1"/>
    <row r="2632" s="54" customFormat="1"/>
    <row r="2633" s="54" customFormat="1"/>
    <row r="2634" s="54" customFormat="1"/>
    <row r="2635" s="54" customFormat="1"/>
    <row r="2636" s="54" customFormat="1"/>
    <row r="2637" s="54" customFormat="1"/>
    <row r="2638" s="54" customFormat="1"/>
    <row r="2639" s="54" customFormat="1"/>
    <row r="2640" s="54" customFormat="1"/>
    <row r="2641" s="54" customFormat="1"/>
    <row r="2642" s="54" customFormat="1"/>
    <row r="2643" s="54" customFormat="1"/>
    <row r="2644" s="54" customFormat="1"/>
    <row r="2645" s="54" customFormat="1"/>
    <row r="2646" s="54" customFormat="1"/>
    <row r="2647" s="54" customFormat="1"/>
    <row r="2648" s="54" customFormat="1"/>
    <row r="2649" s="54" customFormat="1"/>
    <row r="2650" s="54" customFormat="1"/>
    <row r="2651" s="54" customFormat="1"/>
    <row r="2652" s="54" customFormat="1"/>
    <row r="2653" s="54" customFormat="1"/>
    <row r="2654" s="54" customFormat="1"/>
    <row r="2655" s="54" customFormat="1"/>
    <row r="2656" s="54" customFormat="1"/>
    <row r="2657" s="54" customFormat="1"/>
    <row r="2658" s="54" customFormat="1"/>
    <row r="2659" s="54" customFormat="1"/>
    <row r="2660" s="54" customFormat="1"/>
    <row r="2661" s="54" customFormat="1"/>
    <row r="2662" s="54" customFormat="1"/>
    <row r="2663" s="54" customFormat="1"/>
    <row r="2664" s="54" customFormat="1"/>
    <row r="2665" s="54" customFormat="1"/>
    <row r="2666" s="54" customFormat="1"/>
    <row r="2667" s="54" customFormat="1"/>
    <row r="2668" s="54" customFormat="1"/>
    <row r="2669" s="54" customFormat="1"/>
    <row r="2670" s="54" customFormat="1"/>
    <row r="2671" s="54" customFormat="1"/>
    <row r="2672" s="54" customFormat="1"/>
    <row r="2673" s="54" customFormat="1"/>
    <row r="2674" s="54" customFormat="1"/>
    <row r="2675" s="54" customFormat="1"/>
    <row r="2676" s="54" customFormat="1"/>
    <row r="2677" s="54" customFormat="1"/>
    <row r="2678" s="54" customFormat="1"/>
    <row r="2679" s="54" customFormat="1"/>
    <row r="2680" s="54" customFormat="1"/>
    <row r="2681" s="54" customFormat="1"/>
    <row r="2682" s="54" customFormat="1"/>
    <row r="2683" s="54" customFormat="1"/>
    <row r="2684" s="54" customFormat="1"/>
    <row r="2685" s="54" customFormat="1"/>
    <row r="2686" s="54" customFormat="1"/>
    <row r="2687" s="54" customFormat="1"/>
    <row r="2688" s="54" customFormat="1"/>
    <row r="2689" s="54" customFormat="1"/>
    <row r="2690" s="54" customFormat="1"/>
    <row r="2691" s="54" customFormat="1"/>
    <row r="2692" s="54" customFormat="1"/>
    <row r="2693" s="54" customFormat="1"/>
    <row r="2694" s="54" customFormat="1"/>
    <row r="2695" s="54" customFormat="1"/>
    <row r="2696" s="54" customFormat="1"/>
    <row r="2697" s="54" customFormat="1"/>
    <row r="2698" s="54" customFormat="1"/>
    <row r="2699" s="54" customFormat="1"/>
    <row r="2700" s="54" customFormat="1"/>
    <row r="2701" s="54" customFormat="1"/>
    <row r="2702" s="54" customFormat="1"/>
    <row r="2703" s="54" customFormat="1"/>
    <row r="2704" s="54" customFormat="1"/>
    <row r="2705" s="54" customFormat="1"/>
    <row r="2706" s="54" customFormat="1"/>
    <row r="2707" s="54" customFormat="1"/>
    <row r="2708" s="54" customFormat="1"/>
    <row r="2709" s="54" customFormat="1"/>
    <row r="2710" s="54" customFormat="1"/>
    <row r="2711" s="54" customFormat="1"/>
    <row r="2712" s="54" customFormat="1"/>
    <row r="2713" s="54" customFormat="1"/>
    <row r="2714" s="54" customFormat="1"/>
    <row r="2715" s="54" customFormat="1"/>
    <row r="2716" s="54" customFormat="1"/>
    <row r="2717" s="54" customFormat="1"/>
    <row r="2718" s="54" customFormat="1"/>
    <row r="2719" s="54" customFormat="1"/>
    <row r="2720" s="54" customFormat="1"/>
    <row r="2721" s="54" customFormat="1"/>
    <row r="2722" s="54" customFormat="1"/>
    <row r="2723" s="54" customFormat="1"/>
    <row r="2724" s="54" customFormat="1"/>
    <row r="2725" s="54" customFormat="1"/>
    <row r="2726" s="54" customFormat="1"/>
    <row r="2727" s="54" customFormat="1"/>
    <row r="2728" s="54" customFormat="1"/>
    <row r="2729" s="54" customFormat="1"/>
    <row r="2730" s="54" customFormat="1"/>
    <row r="2731" s="54" customFormat="1"/>
    <row r="2732" s="54" customFormat="1"/>
    <row r="2733" s="54" customFormat="1"/>
    <row r="2734" s="54" customFormat="1"/>
    <row r="2735" s="54" customFormat="1"/>
    <row r="2736" s="54" customFormat="1"/>
    <row r="2737" s="54" customFormat="1"/>
    <row r="2738" s="54" customFormat="1"/>
    <row r="2739" s="54" customFormat="1"/>
    <row r="2740" s="54" customFormat="1"/>
    <row r="2741" s="54" customFormat="1"/>
    <row r="2742" s="54" customFormat="1"/>
    <row r="2743" s="54" customFormat="1"/>
    <row r="2744" s="54" customFormat="1"/>
    <row r="2745" s="54" customFormat="1"/>
    <row r="2746" s="54" customFormat="1"/>
    <row r="2747" s="54" customFormat="1"/>
    <row r="2748" s="54" customFormat="1"/>
    <row r="2749" s="54" customFormat="1"/>
    <row r="2750" s="54" customFormat="1"/>
    <row r="2751" s="54" customFormat="1"/>
    <row r="2752" s="54" customFormat="1"/>
    <row r="2753" s="54" customFormat="1"/>
    <row r="2754" s="54" customFormat="1"/>
    <row r="2755" s="54" customFormat="1"/>
    <row r="2756" s="54" customFormat="1"/>
    <row r="2757" s="54" customFormat="1"/>
    <row r="2758" s="54" customFormat="1"/>
    <row r="2759" s="54" customFormat="1"/>
    <row r="2760" s="54" customFormat="1"/>
    <row r="2761" s="54" customFormat="1"/>
    <row r="2762" s="54" customFormat="1"/>
    <row r="2763" s="54" customFormat="1"/>
    <row r="2764" s="54" customFormat="1"/>
    <row r="2765" s="54" customFormat="1"/>
    <row r="2766" s="54" customFormat="1"/>
    <row r="2767" s="54" customFormat="1"/>
    <row r="2768" s="54" customFormat="1"/>
    <row r="2769" s="54" customFormat="1"/>
    <row r="2770" s="54" customFormat="1"/>
    <row r="2771" s="54" customFormat="1"/>
    <row r="2772" s="54" customFormat="1"/>
    <row r="2773" s="54" customFormat="1"/>
    <row r="2774" s="54" customFormat="1"/>
    <row r="2775" s="54" customFormat="1"/>
    <row r="2776" s="54" customFormat="1"/>
    <row r="2777" s="54" customFormat="1"/>
    <row r="2778" s="54" customFormat="1"/>
    <row r="2779" s="54" customFormat="1"/>
    <row r="2780" s="54" customFormat="1"/>
    <row r="2781" s="54" customFormat="1"/>
    <row r="2782" s="54" customFormat="1"/>
    <row r="2783" s="54" customFormat="1"/>
    <row r="2784" s="54" customFormat="1"/>
    <row r="2785" s="54" customFormat="1"/>
    <row r="2786" s="54" customFormat="1"/>
    <row r="2787" s="54" customFormat="1"/>
    <row r="2788" s="54" customFormat="1"/>
    <row r="2789" s="54" customFormat="1"/>
    <row r="2790" s="54" customFormat="1"/>
    <row r="2791" s="54" customFormat="1"/>
    <row r="2792" s="54" customFormat="1"/>
    <row r="2793" s="54" customFormat="1"/>
    <row r="2794" s="54" customFormat="1"/>
    <row r="2795" s="54" customFormat="1"/>
    <row r="2796" s="54" customFormat="1"/>
    <row r="2797" s="54" customFormat="1"/>
    <row r="2798" s="54" customFormat="1"/>
    <row r="2799" s="54" customFormat="1"/>
    <row r="2800" s="54" customFormat="1"/>
    <row r="2801" s="54" customFormat="1"/>
    <row r="2802" s="54" customFormat="1"/>
    <row r="2803" s="54" customFormat="1"/>
    <row r="2804" s="54" customFormat="1"/>
    <row r="2805" s="54" customFormat="1"/>
    <row r="2806" s="54" customFormat="1"/>
    <row r="2807" s="54" customFormat="1"/>
    <row r="2808" s="54" customFormat="1"/>
    <row r="2809" s="54" customFormat="1"/>
    <row r="2810" s="54" customFormat="1"/>
    <row r="2811" s="54" customFormat="1"/>
    <row r="2812" s="54" customFormat="1"/>
    <row r="2813" s="54" customFormat="1"/>
    <row r="2814" s="54" customFormat="1"/>
    <row r="2815" s="54" customFormat="1"/>
    <row r="2816" s="54" customFormat="1"/>
    <row r="2817" s="54" customFormat="1"/>
    <row r="2818" s="54" customFormat="1"/>
    <row r="2819" s="54" customFormat="1"/>
    <row r="2820" s="54" customFormat="1"/>
    <row r="2821" s="54" customFormat="1"/>
    <row r="2822" s="54" customFormat="1"/>
    <row r="2823" s="54" customFormat="1"/>
    <row r="2824" s="54" customFormat="1"/>
    <row r="2825" s="54" customFormat="1"/>
    <row r="2826" s="54" customFormat="1"/>
    <row r="2827" s="54" customFormat="1"/>
    <row r="2828" s="54" customFormat="1"/>
    <row r="2829" s="54" customFormat="1"/>
    <row r="2830" s="54" customFormat="1"/>
    <row r="2831" s="54" customFormat="1"/>
    <row r="2832" s="54" customFormat="1"/>
    <row r="2833" s="54" customFormat="1"/>
    <row r="2834" s="54" customFormat="1"/>
    <row r="2835" s="54" customFormat="1"/>
    <row r="2836" s="54" customFormat="1"/>
    <row r="2837" s="54" customFormat="1"/>
    <row r="2838" s="54" customFormat="1"/>
    <row r="2839" s="54" customFormat="1"/>
    <row r="2840" s="54" customFormat="1"/>
    <row r="2841" s="54" customFormat="1"/>
    <row r="2842" s="54" customFormat="1"/>
    <row r="2843" s="54" customFormat="1"/>
    <row r="2844" s="54" customFormat="1"/>
    <row r="2845" s="54" customFormat="1"/>
    <row r="2846" s="54" customFormat="1"/>
    <row r="2847" s="54" customFormat="1"/>
    <row r="2848" s="54" customFormat="1"/>
    <row r="2849" s="54" customFormat="1"/>
    <row r="2850" s="54" customFormat="1"/>
    <row r="2851" s="54" customFormat="1"/>
    <row r="2852" s="54" customFormat="1"/>
    <row r="2853" s="54" customFormat="1"/>
    <row r="2854" s="54" customFormat="1"/>
    <row r="2855" s="54" customFormat="1"/>
    <row r="2856" s="54" customFormat="1"/>
    <row r="2857" s="54" customFormat="1"/>
    <row r="2858" s="54" customFormat="1"/>
    <row r="2859" s="54" customFormat="1"/>
    <row r="2860" s="54" customFormat="1"/>
    <row r="2861" s="54" customFormat="1"/>
    <row r="2862" s="54" customFormat="1"/>
    <row r="2863" s="54" customFormat="1"/>
    <row r="2864" s="54" customFormat="1"/>
    <row r="2865" s="54" customFormat="1"/>
    <row r="2866" s="54" customFormat="1"/>
    <row r="2867" s="54" customFormat="1"/>
    <row r="2868" s="54" customFormat="1"/>
    <row r="2869" s="54" customFormat="1"/>
    <row r="2870" s="54" customFormat="1"/>
    <row r="2871" s="54" customFormat="1"/>
    <row r="2872" s="54" customFormat="1"/>
    <row r="2873" s="54" customFormat="1"/>
    <row r="2874" s="54" customFormat="1"/>
    <row r="2875" s="54" customFormat="1"/>
    <row r="2876" s="54" customFormat="1"/>
    <row r="2877" s="54" customFormat="1"/>
    <row r="2878" s="54" customFormat="1"/>
    <row r="2879" s="54" customFormat="1"/>
    <row r="2880" s="54" customFormat="1"/>
    <row r="2881" s="54" customFormat="1"/>
    <row r="2882" s="54" customFormat="1"/>
    <row r="2883" s="54" customFormat="1"/>
    <row r="2884" s="54" customFormat="1"/>
    <row r="2885" s="54" customFormat="1"/>
    <row r="2886" s="54" customFormat="1"/>
    <row r="2887" s="54" customFormat="1"/>
    <row r="2888" s="54" customFormat="1"/>
    <row r="2889" s="54" customFormat="1"/>
    <row r="2890" s="54" customFormat="1"/>
    <row r="2891" s="54" customFormat="1"/>
    <row r="2892" s="54" customFormat="1"/>
    <row r="2893" s="54" customFormat="1"/>
    <row r="2894" s="54" customFormat="1"/>
    <row r="2895" s="54" customFormat="1"/>
    <row r="2896" s="54" customFormat="1"/>
    <row r="2897" s="54" customFormat="1"/>
    <row r="2898" s="54" customFormat="1"/>
    <row r="2899" s="54" customFormat="1"/>
    <row r="2900" s="54" customFormat="1"/>
    <row r="2901" s="54" customFormat="1"/>
    <row r="2902" s="54" customFormat="1"/>
    <row r="2903" s="54" customFormat="1"/>
    <row r="2904" s="54" customFormat="1"/>
    <row r="2905" s="54" customFormat="1"/>
    <row r="2906" s="54" customFormat="1"/>
    <row r="2907" s="54" customFormat="1"/>
    <row r="2908" s="54" customFormat="1"/>
    <row r="2909" s="54" customFormat="1"/>
    <row r="2910" s="54" customFormat="1"/>
    <row r="2911" s="54" customFormat="1"/>
    <row r="2912" s="54" customFormat="1"/>
    <row r="2913" s="54" customFormat="1"/>
    <row r="2914" s="54" customFormat="1"/>
    <row r="2915" s="54" customFormat="1"/>
    <row r="2916" s="54" customFormat="1"/>
    <row r="2917" s="54" customFormat="1"/>
    <row r="2918" s="54" customFormat="1"/>
    <row r="2919" s="54" customFormat="1"/>
    <row r="2920" s="54" customFormat="1"/>
    <row r="2921" s="54" customFormat="1"/>
    <row r="2922" s="54" customFormat="1"/>
    <row r="2923" s="54" customFormat="1"/>
    <row r="2924" s="54" customFormat="1"/>
    <row r="2925" s="54" customFormat="1"/>
    <row r="2926" s="54" customFormat="1"/>
    <row r="2927" s="54" customFormat="1"/>
    <row r="2928" s="54" customFormat="1"/>
    <row r="2929" s="54" customFormat="1"/>
    <row r="2930" s="54" customFormat="1"/>
    <row r="2931" s="54" customFormat="1"/>
    <row r="2932" s="54" customFormat="1"/>
    <row r="2933" s="54" customFormat="1"/>
    <row r="2934" s="54" customFormat="1"/>
    <row r="2935" s="54" customFormat="1"/>
    <row r="2936" s="54" customFormat="1"/>
    <row r="2937" s="54" customFormat="1"/>
    <row r="2938" s="54" customFormat="1"/>
    <row r="2939" s="54" customFormat="1"/>
    <row r="2940" s="54" customFormat="1"/>
    <row r="2941" s="54" customFormat="1"/>
    <row r="2942" s="54" customFormat="1"/>
    <row r="2943" s="54" customFormat="1"/>
    <row r="2944" s="54" customFormat="1"/>
    <row r="2945" s="54" customFormat="1"/>
    <row r="2946" s="54" customFormat="1"/>
    <row r="2947" s="54" customFormat="1"/>
    <row r="2948" s="54" customFormat="1"/>
    <row r="2949" s="54" customFormat="1"/>
    <row r="2950" s="54" customFormat="1"/>
    <row r="2951" s="54" customFormat="1"/>
    <row r="2952" s="54" customFormat="1"/>
    <row r="2953" s="54" customFormat="1"/>
    <row r="2954" s="54" customFormat="1"/>
    <row r="2955" s="54" customFormat="1"/>
    <row r="2956" s="54" customFormat="1"/>
    <row r="2957" s="54" customFormat="1"/>
    <row r="2958" s="54" customFormat="1"/>
    <row r="2959" s="54" customFormat="1"/>
    <row r="2960" s="54" customFormat="1"/>
    <row r="2961" s="54" customFormat="1"/>
    <row r="2962" s="54" customFormat="1"/>
    <row r="2963" s="54" customFormat="1"/>
    <row r="2964" s="54" customFormat="1"/>
    <row r="2965" s="54" customFormat="1"/>
    <row r="2966" s="54" customFormat="1"/>
    <row r="2967" s="54" customFormat="1"/>
    <row r="2968" s="54" customFormat="1"/>
  </sheetData>
  <sheetProtection formatCells="0" formatColumns="0" formatRows="0"/>
  <dataConsolidate/>
  <mergeCells count="66">
    <mergeCell ref="B2:C4"/>
    <mergeCell ref="D2:N2"/>
    <mergeCell ref="O2:O4"/>
    <mergeCell ref="P2:AG2"/>
    <mergeCell ref="G3:N3"/>
    <mergeCell ref="P3:AA3"/>
    <mergeCell ref="AC3:AG3"/>
    <mergeCell ref="D4:N4"/>
    <mergeCell ref="P4:AG4"/>
    <mergeCell ref="B6:D6"/>
    <mergeCell ref="E6:N6"/>
    <mergeCell ref="B7:D7"/>
    <mergeCell ref="E7:N7"/>
    <mergeCell ref="B8:D8"/>
    <mergeCell ref="E8:N8"/>
    <mergeCell ref="H13:H16"/>
    <mergeCell ref="I13:K13"/>
    <mergeCell ref="B9:D9"/>
    <mergeCell ref="E9:N9"/>
    <mergeCell ref="B11:D11"/>
    <mergeCell ref="E11:H11"/>
    <mergeCell ref="I11:N11"/>
    <mergeCell ref="M13:N13"/>
    <mergeCell ref="N15:N16"/>
    <mergeCell ref="AF11:AG11"/>
    <mergeCell ref="B12:B16"/>
    <mergeCell ref="C12:D12"/>
    <mergeCell ref="E12:H12"/>
    <mergeCell ref="I12:N12"/>
    <mergeCell ref="O12:AE12"/>
    <mergeCell ref="AF12:AF16"/>
    <mergeCell ref="AG12:AG16"/>
    <mergeCell ref="C13:C16"/>
    <mergeCell ref="D13:D16"/>
    <mergeCell ref="O11:AE11"/>
    <mergeCell ref="E13:E15"/>
    <mergeCell ref="F13:F15"/>
    <mergeCell ref="G13:G15"/>
    <mergeCell ref="I14:J16"/>
    <mergeCell ref="K14:L16"/>
    <mergeCell ref="M14:N14"/>
    <mergeCell ref="Y14:Z16"/>
    <mergeCell ref="AA14:AB16"/>
    <mergeCell ref="M15:M16"/>
    <mergeCell ref="O22:P22"/>
    <mergeCell ref="O23:P23"/>
    <mergeCell ref="O13:W14"/>
    <mergeCell ref="X13:X16"/>
    <mergeCell ref="Y13:AE13"/>
    <mergeCell ref="AC14:AE14"/>
    <mergeCell ref="O24:P24"/>
    <mergeCell ref="O25:P25"/>
    <mergeCell ref="O26:P26"/>
    <mergeCell ref="AD15:AD16"/>
    <mergeCell ref="AE15:AE16"/>
    <mergeCell ref="O17:P17"/>
    <mergeCell ref="O18:P18"/>
    <mergeCell ref="O19:P19"/>
    <mergeCell ref="O20:P20"/>
    <mergeCell ref="O15:P16"/>
    <mergeCell ref="Q15:Q16"/>
    <mergeCell ref="S15:S16"/>
    <mergeCell ref="U15:U16"/>
    <mergeCell ref="W15:W16"/>
    <mergeCell ref="AC15:AC16"/>
    <mergeCell ref="O21:P21"/>
  </mergeCells>
  <conditionalFormatting sqref="I17:I26 Y17:Y26">
    <cfRule type="containsText" dxfId="353" priority="20" operator="containsText" text="IMPROBABLE">
      <formula>NOT(ISERROR(SEARCH("IMPROBABLE",I17)))</formula>
    </cfRule>
    <cfRule type="containsText" dxfId="352" priority="25" operator="containsText" text="PROBABLE">
      <formula>NOT(ISERROR(SEARCH("PROBABLE",I17)))</formula>
    </cfRule>
    <cfRule type="containsText" dxfId="351" priority="31" operator="containsText" text="CASI CIERTA">
      <formula>NOT(ISERROR(SEARCH("CASI CIERTA",I17)))</formula>
    </cfRule>
    <cfRule type="containsText" dxfId="350" priority="32" operator="containsText" text="POSIBLE">
      <formula>NOT(ISERROR(SEARCH("POSIBLE",I17)))</formula>
    </cfRule>
    <cfRule type="containsText" dxfId="349" priority="33" operator="containsText" text="RARO">
      <formula>NOT(ISERROR(SEARCH("RARO",I17)))</formula>
    </cfRule>
  </conditionalFormatting>
  <conditionalFormatting sqref="K17:K26 AA17:AA26">
    <cfRule type="containsText" dxfId="348" priority="26" operator="containsText" text="CATASTRÓFICO">
      <formula>NOT(ISERROR(SEARCH("CATASTRÓFICO",K17)))</formula>
    </cfRule>
    <cfRule type="containsText" dxfId="347" priority="27" operator="containsText" text="MAYOR">
      <formula>NOT(ISERROR(SEARCH("MAYOR",K17)))</formula>
    </cfRule>
    <cfRule type="containsText" dxfId="346" priority="28" operator="containsText" text="MODERADO">
      <formula>NOT(ISERROR(SEARCH("MODERADO",K17)))</formula>
    </cfRule>
    <cfRule type="containsText" dxfId="345" priority="29" operator="containsText" text="MENOR">
      <formula>NOT(ISERROR(SEARCH("MENOR",K17)))</formula>
    </cfRule>
    <cfRule type="containsText" dxfId="344" priority="30" operator="containsText" text="INSIGNIFICANTE">
      <formula>NOT(ISERROR(SEARCH("INSIGNIFICANTE",K17)))</formula>
    </cfRule>
  </conditionalFormatting>
  <conditionalFormatting sqref="N17:N26 X17 AD20:AF26 AD17:AE19">
    <cfRule type="containsText" dxfId="343" priority="21" operator="containsText" text="RIESGO EXTREMO">
      <formula>NOT(ISERROR(SEARCH("RIESGO EXTREMO",N17)))</formula>
    </cfRule>
    <cfRule type="containsText" dxfId="342" priority="22" operator="containsText" text="RIESGO ALTO">
      <formula>NOT(ISERROR(SEARCH("RIESGO ALTO",N17)))</formula>
    </cfRule>
    <cfRule type="containsText" dxfId="341" priority="23" operator="containsText" text="RIESGO MODERADO">
      <formula>NOT(ISERROR(SEARCH("RIESGO MODERADO",N17)))</formula>
    </cfRule>
    <cfRule type="containsText" dxfId="340" priority="24" operator="containsText" text="RIESGO BAJO">
      <formula>NOT(ISERROR(SEARCH("RIESGO BAJO",N17)))</formula>
    </cfRule>
  </conditionalFormatting>
  <conditionalFormatting sqref="K17:K19">
    <cfRule type="containsText" dxfId="339" priority="15" operator="containsText" text="CATASTRÓFICO">
      <formula>NOT(ISERROR(SEARCH("CATASTRÓFICO",K17)))</formula>
    </cfRule>
    <cfRule type="containsText" dxfId="338" priority="16" operator="containsText" text="MAYOR">
      <formula>NOT(ISERROR(SEARCH("MAYOR",K17)))</formula>
    </cfRule>
    <cfRule type="containsText" dxfId="337" priority="17" operator="containsText" text="MODERADO">
      <formula>NOT(ISERROR(SEARCH("MODERADO",K17)))</formula>
    </cfRule>
    <cfRule type="containsText" dxfId="336" priority="18" operator="containsText" text="MENOR">
      <formula>NOT(ISERROR(SEARCH("MENOR",K17)))</formula>
    </cfRule>
    <cfRule type="containsText" dxfId="335" priority="19" operator="containsText" text="INSIGNIFICANTE">
      <formula>NOT(ISERROR(SEARCH("INSIGNIFICANTE",K17)))</formula>
    </cfRule>
  </conditionalFormatting>
  <conditionalFormatting sqref="Y17:Y19">
    <cfRule type="containsText" dxfId="334" priority="10" operator="containsText" text="IMPROBABLE">
      <formula>NOT(ISERROR(SEARCH("IMPROBABLE",Y17)))</formula>
    </cfRule>
    <cfRule type="containsText" dxfId="333" priority="11" operator="containsText" text="PROBABLE">
      <formula>NOT(ISERROR(SEARCH("PROBABLE",Y17)))</formula>
    </cfRule>
    <cfRule type="containsText" dxfId="332" priority="12" operator="containsText" text="CASI CIERTA">
      <formula>NOT(ISERROR(SEARCH("CASI CIERTA",Y17)))</formula>
    </cfRule>
    <cfRule type="containsText" dxfId="331" priority="13" operator="containsText" text="POSIBLE">
      <formula>NOT(ISERROR(SEARCH("POSIBLE",Y17)))</formula>
    </cfRule>
    <cfRule type="containsText" dxfId="330" priority="14" operator="containsText" text="RARO">
      <formula>NOT(ISERROR(SEARCH("RARO",Y17)))</formula>
    </cfRule>
  </conditionalFormatting>
  <conditionalFormatting sqref="AA17:AA19">
    <cfRule type="containsText" dxfId="329" priority="5" operator="containsText" text="CATASTRÓFICO">
      <formula>NOT(ISERROR(SEARCH("CATASTRÓFICO",AA17)))</formula>
    </cfRule>
    <cfRule type="containsText" dxfId="328" priority="6" operator="containsText" text="MAYOR">
      <formula>NOT(ISERROR(SEARCH("MAYOR",AA17)))</formula>
    </cfRule>
    <cfRule type="containsText" dxfId="327" priority="7" operator="containsText" text="MODERADO">
      <formula>NOT(ISERROR(SEARCH("MODERADO",AA17)))</formula>
    </cfRule>
    <cfRule type="containsText" dxfId="326" priority="8" operator="containsText" text="MENOR">
      <formula>NOT(ISERROR(SEARCH("MENOR",AA17)))</formula>
    </cfRule>
    <cfRule type="containsText" dxfId="325" priority="9" operator="containsText" text="INSIGNIFICANTE">
      <formula>NOT(ISERROR(SEARCH("INSIGNIFICANTE",AA17)))</formula>
    </cfRule>
  </conditionalFormatting>
  <conditionalFormatting sqref="AF17:AF19">
    <cfRule type="containsText" dxfId="324" priority="1" operator="containsText" text="RIESGO EXTREMO">
      <formula>NOT(ISERROR(SEARCH("RIESGO EXTREMO",AF17)))</formula>
    </cfRule>
    <cfRule type="containsText" dxfId="323" priority="2" operator="containsText" text="RIESGO ALTO">
      <formula>NOT(ISERROR(SEARCH("RIESGO ALTO",AF17)))</formula>
    </cfRule>
    <cfRule type="containsText" dxfId="322" priority="3" operator="containsText" text="RIESGO MODERADO">
      <formula>NOT(ISERROR(SEARCH("RIESGO MODERADO",AF17)))</formula>
    </cfRule>
    <cfRule type="containsText" dxfId="321" priority="4" operator="containsText" text="RIESGO BAJO">
      <formula>NOT(ISERROR(SEARCH("RIESGO BAJO",AF17)))</formula>
    </cfRule>
  </conditionalFormatting>
  <dataValidations count="7">
    <dataValidation type="list" allowBlank="1" showInputMessage="1" showErrorMessage="1" sqref="E6">
      <formula1>MACRO</formula1>
    </dataValidation>
    <dataValidation type="list" allowBlank="1" showInputMessage="1" showErrorMessage="1" sqref="E7">
      <formula1>PROCE</formula1>
    </dataValidation>
    <dataValidation type="list" allowBlank="1" showInputMessage="1" showErrorMessage="1" sqref="S17:S26 Q17:Q26 U17:U26">
      <formula1>"SI,NO"</formula1>
    </dataValidation>
    <dataValidation type="list" allowBlank="1" showInputMessage="1" showErrorMessage="1" sqref="C17:C26">
      <formula1>FAC</formula1>
    </dataValidation>
    <dataValidation type="list" allowBlank="1" showInputMessage="1" showErrorMessage="1" sqref="K17:K26 AA17:AA26">
      <formula1>IMP</formula1>
    </dataValidation>
    <dataValidation type="list" allowBlank="1" showInputMessage="1" showErrorMessage="1" sqref="I17:I26 Y17:Y26">
      <formula1>PROBA</formula1>
    </dataValidation>
    <dataValidation type="list" allowBlank="1" showInputMessage="1" showErrorMessage="1" sqref="H17:H26">
      <formula1>clarie</formula1>
    </dataValidation>
  </dataValidations>
  <printOptions horizontalCentered="1"/>
  <pageMargins left="0.70866141732283472" right="0.70866141732283472" top="0.39370078740157483" bottom="0.93437499999999996" header="0.31496062992125984" footer="0.31496062992125984"/>
  <pageSetup paperSize="14" scale="39" fitToWidth="2" pageOrder="overThenDown" orientation="landscape" r:id="rId1"/>
  <headerFooter>
    <oddFooter>&amp;L&amp;16Cra. 30 N° 25-90 Piso 16 - CP: 1113111 
Tel. 7470909 -  Info: Línea 195 
www.umv.gov.co&amp;C&amp;16SIG-FM-007
&amp;R&amp;G</oddFooter>
  </headerFooter>
  <colBreaks count="1" manualBreakCount="1">
    <brk id="14"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148</vt:i4>
      </vt:variant>
    </vt:vector>
  </HeadingPairs>
  <TitlesOfParts>
    <vt:vector size="169" baseType="lpstr">
      <vt:lpstr>MAPA DE RIESGOS UAERMV 2015</vt:lpstr>
      <vt:lpstr>ABI</vt:lpstr>
      <vt:lpstr>AII</vt:lpstr>
      <vt:lpstr>ACI</vt:lpstr>
      <vt:lpstr>CDI</vt:lpstr>
      <vt:lpstr>CMG</vt:lpstr>
      <vt:lpstr>COM</vt:lpstr>
      <vt:lpstr>CON</vt:lpstr>
      <vt:lpstr>CSE</vt:lpstr>
      <vt:lpstr>FIN</vt:lpstr>
      <vt:lpstr>GDO</vt:lpstr>
      <vt:lpstr>GSA</vt:lpstr>
      <vt:lpstr>IMV</vt:lpstr>
      <vt:lpstr>JUR</vt:lpstr>
      <vt:lpstr>ODM</vt:lpstr>
      <vt:lpstr>PES</vt:lpstr>
      <vt:lpstr>PDV</vt:lpstr>
      <vt:lpstr>PRO</vt:lpstr>
      <vt:lpstr>SIG</vt:lpstr>
      <vt:lpstr>SIT</vt:lpstr>
      <vt:lpstr>THU</vt:lpstr>
      <vt:lpstr>ABI!Área_de_impresión</vt:lpstr>
      <vt:lpstr>ACI!Área_de_impresión</vt:lpstr>
      <vt:lpstr>AII!Área_de_impresión</vt:lpstr>
      <vt:lpstr>CDI!Área_de_impresión</vt:lpstr>
      <vt:lpstr>CMG!Área_de_impresión</vt:lpstr>
      <vt:lpstr>COM!Área_de_impresión</vt:lpstr>
      <vt:lpstr>CON!Área_de_impresión</vt:lpstr>
      <vt:lpstr>CSE!Área_de_impresión</vt:lpstr>
      <vt:lpstr>FIN!Área_de_impresión</vt:lpstr>
      <vt:lpstr>GDO!Área_de_impresión</vt:lpstr>
      <vt:lpstr>GSA!Área_de_impresión</vt:lpstr>
      <vt:lpstr>IMV!Área_de_impresión</vt:lpstr>
      <vt:lpstr>JUR!Área_de_impresión</vt:lpstr>
      <vt:lpstr>'MAPA DE RIESGOS UAERMV 2015'!Área_de_impresión</vt:lpstr>
      <vt:lpstr>ODM!Área_de_impresión</vt:lpstr>
      <vt:lpstr>PDV!Área_de_impresión</vt:lpstr>
      <vt:lpstr>PES!Área_de_impresión</vt:lpstr>
      <vt:lpstr>PRO!Área_de_impresión</vt:lpstr>
      <vt:lpstr>SIG!Área_de_impresión</vt:lpstr>
      <vt:lpstr>SIT!Área_de_impresión</vt:lpstr>
      <vt:lpstr>THU!Área_de_impresión</vt:lpstr>
      <vt:lpstr>ABI!clarie</vt:lpstr>
      <vt:lpstr>ACI!clarie</vt:lpstr>
      <vt:lpstr>AII!clarie</vt:lpstr>
      <vt:lpstr>CDI!clarie</vt:lpstr>
      <vt:lpstr>CMG!clarie</vt:lpstr>
      <vt:lpstr>COM!clarie</vt:lpstr>
      <vt:lpstr>CON!clarie</vt:lpstr>
      <vt:lpstr>CSE!clarie</vt:lpstr>
      <vt:lpstr>FIN!clarie</vt:lpstr>
      <vt:lpstr>GDO!clarie</vt:lpstr>
      <vt:lpstr>GSA!clarie</vt:lpstr>
      <vt:lpstr>IMV!clarie</vt:lpstr>
      <vt:lpstr>JUR!clarie</vt:lpstr>
      <vt:lpstr>'MAPA DE RIESGOS UAERMV 2015'!clarie</vt:lpstr>
      <vt:lpstr>ODM!clarie</vt:lpstr>
      <vt:lpstr>PDV!clarie</vt:lpstr>
      <vt:lpstr>PES!clarie</vt:lpstr>
      <vt:lpstr>PRO!clarie</vt:lpstr>
      <vt:lpstr>SIG!clarie</vt:lpstr>
      <vt:lpstr>SIT!clarie</vt:lpstr>
      <vt:lpstr>THU!clarie</vt:lpstr>
      <vt:lpstr>ABI!FAC</vt:lpstr>
      <vt:lpstr>ACI!FAC</vt:lpstr>
      <vt:lpstr>AII!FAC</vt:lpstr>
      <vt:lpstr>CDI!FAC</vt:lpstr>
      <vt:lpstr>CMG!FAC</vt:lpstr>
      <vt:lpstr>COM!FAC</vt:lpstr>
      <vt:lpstr>CON!FAC</vt:lpstr>
      <vt:lpstr>CSE!FAC</vt:lpstr>
      <vt:lpstr>FIN!FAC</vt:lpstr>
      <vt:lpstr>GDO!FAC</vt:lpstr>
      <vt:lpstr>GSA!FAC</vt:lpstr>
      <vt:lpstr>IMV!FAC</vt:lpstr>
      <vt:lpstr>JUR!FAC</vt:lpstr>
      <vt:lpstr>'MAPA DE RIESGOS UAERMV 2015'!FAC</vt:lpstr>
      <vt:lpstr>ODM!FAC</vt:lpstr>
      <vt:lpstr>PDV!FAC</vt:lpstr>
      <vt:lpstr>PES!FAC</vt:lpstr>
      <vt:lpstr>PRO!FAC</vt:lpstr>
      <vt:lpstr>SIG!FAC</vt:lpstr>
      <vt:lpstr>SIT!FAC</vt:lpstr>
      <vt:lpstr>THU!FAC</vt:lpstr>
      <vt:lpstr>ABI!IMP</vt:lpstr>
      <vt:lpstr>ACI!IMP</vt:lpstr>
      <vt:lpstr>AII!IMP</vt:lpstr>
      <vt:lpstr>CDI!IMP</vt:lpstr>
      <vt:lpstr>CMG!IMP</vt:lpstr>
      <vt:lpstr>COM!IMP</vt:lpstr>
      <vt:lpstr>CON!IMP</vt:lpstr>
      <vt:lpstr>CSE!IMP</vt:lpstr>
      <vt:lpstr>FIN!IMP</vt:lpstr>
      <vt:lpstr>GDO!IMP</vt:lpstr>
      <vt:lpstr>GSA!IMP</vt:lpstr>
      <vt:lpstr>IMV!IMP</vt:lpstr>
      <vt:lpstr>JUR!IMP</vt:lpstr>
      <vt:lpstr>'MAPA DE RIESGOS UAERMV 2015'!IMP</vt:lpstr>
      <vt:lpstr>ODM!IMP</vt:lpstr>
      <vt:lpstr>PDV!IMP</vt:lpstr>
      <vt:lpstr>PES!IMP</vt:lpstr>
      <vt:lpstr>PRO!IMP</vt:lpstr>
      <vt:lpstr>SIG!IMP</vt:lpstr>
      <vt:lpstr>SIT!IMP</vt:lpstr>
      <vt:lpstr>THU!IMP</vt:lpstr>
      <vt:lpstr>ABI!MACRO</vt:lpstr>
      <vt:lpstr>ACI!MACRO</vt:lpstr>
      <vt:lpstr>AII!MACRO</vt:lpstr>
      <vt:lpstr>CDI!MACRO</vt:lpstr>
      <vt:lpstr>CMG!MACRO</vt:lpstr>
      <vt:lpstr>COM!MACRO</vt:lpstr>
      <vt:lpstr>CON!MACRO</vt:lpstr>
      <vt:lpstr>CSE!MACRO</vt:lpstr>
      <vt:lpstr>FIN!MACRO</vt:lpstr>
      <vt:lpstr>GDO!MACRO</vt:lpstr>
      <vt:lpstr>GSA!MACRO</vt:lpstr>
      <vt:lpstr>IMV!MACRO</vt:lpstr>
      <vt:lpstr>JUR!MACRO</vt:lpstr>
      <vt:lpstr>'MAPA DE RIESGOS UAERMV 2015'!MACRO</vt:lpstr>
      <vt:lpstr>ODM!MACRO</vt:lpstr>
      <vt:lpstr>PDV!MACRO</vt:lpstr>
      <vt:lpstr>PES!MACRO</vt:lpstr>
      <vt:lpstr>PRO!MACRO</vt:lpstr>
      <vt:lpstr>SIG!MACRO</vt:lpstr>
      <vt:lpstr>SIT!MACRO</vt:lpstr>
      <vt:lpstr>THU!MACRO</vt:lpstr>
      <vt:lpstr>ABI!PROBA</vt:lpstr>
      <vt:lpstr>ACI!PROBA</vt:lpstr>
      <vt:lpstr>AII!PROBA</vt:lpstr>
      <vt:lpstr>CDI!PROBA</vt:lpstr>
      <vt:lpstr>CMG!PROBA</vt:lpstr>
      <vt:lpstr>COM!PROBA</vt:lpstr>
      <vt:lpstr>CON!PROBA</vt:lpstr>
      <vt:lpstr>CSE!PROBA</vt:lpstr>
      <vt:lpstr>FIN!PROBA</vt:lpstr>
      <vt:lpstr>GDO!PROBA</vt:lpstr>
      <vt:lpstr>GSA!PROBA</vt:lpstr>
      <vt:lpstr>IMV!PROBA</vt:lpstr>
      <vt:lpstr>JUR!PROBA</vt:lpstr>
      <vt:lpstr>'MAPA DE RIESGOS UAERMV 2015'!PROBA</vt:lpstr>
      <vt:lpstr>ODM!PROBA</vt:lpstr>
      <vt:lpstr>PDV!PROBA</vt:lpstr>
      <vt:lpstr>PES!PROBA</vt:lpstr>
      <vt:lpstr>PRO!PROBA</vt:lpstr>
      <vt:lpstr>SIG!PROBA</vt:lpstr>
      <vt:lpstr>SIT!PROBA</vt:lpstr>
      <vt:lpstr>THU!PROBA</vt:lpstr>
      <vt:lpstr>ABI!PROCE</vt:lpstr>
      <vt:lpstr>ACI!PROCE</vt:lpstr>
      <vt:lpstr>AII!PROCE</vt:lpstr>
      <vt:lpstr>CDI!PROCE</vt:lpstr>
      <vt:lpstr>CMG!PROCE</vt:lpstr>
      <vt:lpstr>COM!PROCE</vt:lpstr>
      <vt:lpstr>CON!PROCE</vt:lpstr>
      <vt:lpstr>CSE!PROCE</vt:lpstr>
      <vt:lpstr>FIN!PROCE</vt:lpstr>
      <vt:lpstr>GDO!PROCE</vt:lpstr>
      <vt:lpstr>GSA!PROCE</vt:lpstr>
      <vt:lpstr>IMV!PROCE</vt:lpstr>
      <vt:lpstr>JUR!PROCE</vt:lpstr>
      <vt:lpstr>'MAPA DE RIESGOS UAERMV 2015'!PROCE</vt:lpstr>
      <vt:lpstr>ODM!PROCE</vt:lpstr>
      <vt:lpstr>PDV!PROCE</vt:lpstr>
      <vt:lpstr>PES!PROCE</vt:lpstr>
      <vt:lpstr>PRO!PROCE</vt:lpstr>
      <vt:lpstr>SIG!PROCE</vt:lpstr>
      <vt:lpstr>SIT!PROCE</vt:lpstr>
      <vt:lpstr>THU!PROCE</vt:lpstr>
      <vt:lpstr>'MAPA DE RIESGOS UAERMV 2015'!Títulos_a_imprimir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angela.correa</dc:creator>
  <cp:lastModifiedBy>yolanda.gomez.co</cp:lastModifiedBy>
  <cp:lastPrinted>2015-01-30T21:36:13Z</cp:lastPrinted>
  <dcterms:created xsi:type="dcterms:W3CDTF">2015-01-29T18:55:15Z</dcterms:created>
  <dcterms:modified xsi:type="dcterms:W3CDTF">2015-01-30T21:47:43Z</dcterms:modified>
</cp:coreProperties>
</file>